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P2\MONITORING\PORTAL\GOV.PL\Budżet państwa\2 Wykonanie budżetu państwa\2 Operatywka\2019\"/>
    </mc:Choice>
  </mc:AlternateContent>
  <bookViews>
    <workbookView xWindow="13845" yWindow="-15" windowWidth="14955" windowHeight="12840" tabRatio="941"/>
  </bookViews>
  <sheets>
    <sheet name="TYTUŁ" sheetId="13" r:id="rId1"/>
    <sheet name="SPIS TREŚCI" sheetId="14" r:id="rId2"/>
    <sheet name="UWAGA" sheetId="18" r:id="rId3"/>
    <sheet name="TABLICA 1" sheetId="59" r:id="rId4"/>
    <sheet name="TABLICA 2" sheetId="60" r:id="rId5"/>
    <sheet name="TABLICA 3" sheetId="44" r:id="rId6"/>
    <sheet name="TABLICA 4 " sheetId="21" r:id="rId7"/>
    <sheet name="TABLICA 5" sheetId="3" r:id="rId8"/>
    <sheet name="TABLICA 6" sheetId="33" r:id="rId9"/>
    <sheet name="TABLICA 7" sheetId="9" r:id="rId10"/>
    <sheet name="TABLICA 8 " sheetId="6" r:id="rId11"/>
    <sheet name="TABLICA 9 " sheetId="5" r:id="rId12"/>
    <sheet name="TABLICA 10 " sheetId="8" r:id="rId13"/>
    <sheet name="TABLICA 11" sheetId="45" r:id="rId14"/>
    <sheet name="TABLICA 12" sheetId="46" r:id="rId15"/>
    <sheet name="TABLICA 13" sheetId="47" r:id="rId16"/>
    <sheet name="TABLICA 14" sheetId="48" r:id="rId17"/>
    <sheet name="TABLICA 15" sheetId="19" r:id="rId18"/>
    <sheet name="TABLICA 16" sheetId="49" r:id="rId19"/>
    <sheet name="TYTUŁ-środ.europejskie" sheetId="17" r:id="rId20"/>
    <sheet name="TABLICA 17" sheetId="78" r:id="rId21"/>
    <sheet name="TABLICA 18" sheetId="79" r:id="rId22"/>
    <sheet name="TABLICA 19" sheetId="80" r:id="rId23"/>
    <sheet name="TABLICA 20" sheetId="81" r:id="rId24"/>
    <sheet name="WYKRES1" sheetId="71" r:id="rId25"/>
    <sheet name="WYKRES2" sheetId="72" r:id="rId26"/>
    <sheet name="WYKRES3" sheetId="73" r:id="rId27"/>
    <sheet name="WYKRES4" sheetId="74" r:id="rId28"/>
    <sheet name="WYKRES5" sheetId="75" r:id="rId29"/>
    <sheet name="WYKRES6" sheetId="76" r:id="rId30"/>
    <sheet name="WYKRES7" sheetId="77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7">#REF!</definedName>
    <definedName name="_______________Ver2" localSheetId="4">#REF!</definedName>
    <definedName name="_______________Ver2" localSheetId="6">#REF!</definedName>
    <definedName name="_______________Ver2" localSheetId="8">#REF!</definedName>
    <definedName name="_______________Ver2">#REF!</definedName>
    <definedName name="______________Ver2" localSheetId="3">#REF!</definedName>
    <definedName name="______________Ver2" localSheetId="17">#REF!</definedName>
    <definedName name="______________Ver2" localSheetId="4">#REF!</definedName>
    <definedName name="______________Ver2" localSheetId="6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7">#REF!</definedName>
    <definedName name="____________Ver2" localSheetId="4">#REF!</definedName>
    <definedName name="____________Ver2" localSheetId="6">#REF!</definedName>
    <definedName name="____________Ver2" localSheetId="8">#REF!</definedName>
    <definedName name="____________Ver2">#REF!</definedName>
    <definedName name="___________Ver2" localSheetId="3">#REF!</definedName>
    <definedName name="___________Ver2" localSheetId="17">#REF!</definedName>
    <definedName name="___________Ver2" localSheetId="4">#REF!</definedName>
    <definedName name="___________Ver2" localSheetId="6">#REF!</definedName>
    <definedName name="___________Ver2">#REF!</definedName>
    <definedName name="__________Ver2" localSheetId="3">#REF!</definedName>
    <definedName name="__________Ver2" localSheetId="17">#REF!</definedName>
    <definedName name="__________Ver2" localSheetId="4">#REF!</definedName>
    <definedName name="__________Ver2" localSheetId="6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7">#REF!</definedName>
    <definedName name="________Ver2" localSheetId="4">#REF!</definedName>
    <definedName name="________Ver2" localSheetId="6">#REF!</definedName>
    <definedName name="________Ver2">#REF!</definedName>
    <definedName name="_______Ver2" localSheetId="3">#REF!</definedName>
    <definedName name="_______Ver2" localSheetId="17">#REF!</definedName>
    <definedName name="_______Ver2" localSheetId="4">#REF!</definedName>
    <definedName name="_______Ver2" localSheetId="6">#REF!</definedName>
    <definedName name="_______Ver2">#REF!</definedName>
    <definedName name="______Ver2" localSheetId="1">#REF!</definedName>
    <definedName name="______Ver2" localSheetId="3">#REF!</definedName>
    <definedName name="______Ver2" localSheetId="17">#REF!</definedName>
    <definedName name="______Ver2" localSheetId="4">#REF!</definedName>
    <definedName name="______Ver2" localSheetId="6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7">#REF!</definedName>
    <definedName name="_____tab6" localSheetId="4">#REF!</definedName>
    <definedName name="_____tab6" localSheetId="6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6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7">#REF!</definedName>
    <definedName name="____tab6" localSheetId="4">#REF!</definedName>
    <definedName name="____tab6" localSheetId="6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6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7">#REF!</definedName>
    <definedName name="___tab6" localSheetId="4">#REF!</definedName>
    <definedName name="___tab6" localSheetId="6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7">#REF!</definedName>
    <definedName name="__tab6" localSheetId="4">#REF!</definedName>
    <definedName name="__tab6" localSheetId="6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18'!$A$6:$HV$64</definedName>
    <definedName name="_xlnm._FilterDatabase" localSheetId="22" hidden="1">'TABLICA 19'!$A$6:$N$245</definedName>
    <definedName name="_xlnm._FilterDatabase" localSheetId="23" hidden="1">'TABLICA 20'!$A$11:$N$102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7">#REF!</definedName>
    <definedName name="_tab6" localSheetId="4">#REF!</definedName>
    <definedName name="_tab6" localSheetId="6">#REF!</definedName>
    <definedName name="_tab6" localSheetId="8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7">#REF!</definedName>
    <definedName name="DOVH" localSheetId="4">#REF!</definedName>
    <definedName name="DOVH" localSheetId="6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7">#REF!</definedName>
    <definedName name="ds" localSheetId="18">#REF!</definedName>
    <definedName name="ds" localSheetId="4">#REF!</definedName>
    <definedName name="ds" localSheetId="6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7">#REF!</definedName>
    <definedName name="dsgg" localSheetId="4">#REF!</definedName>
    <definedName name="dsgg" localSheetId="6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7">#REF!</definedName>
    <definedName name="marekt6" localSheetId="4">#REF!</definedName>
    <definedName name="marekt6" localSheetId="6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TREŚCI'!$A$1:$E$43</definedName>
    <definedName name="_xlnm.Print_Area" localSheetId="3">'TABLICA 1'!$A$1:$H$89</definedName>
    <definedName name="_xlnm.Print_Area" localSheetId="12">'TABLICA 10 '!$A$1:$L$96</definedName>
    <definedName name="_xlnm.Print_Area" localSheetId="13">'TABLICA 11'!$A$1:$I$55</definedName>
    <definedName name="_xlnm.Print_Area" localSheetId="14">'TABLICA 12'!$A$1:$G$95</definedName>
    <definedName name="_xlnm.Print_Area" localSheetId="15">'TABLICA 13'!$A$1:$H$38</definedName>
    <definedName name="_xlnm.Print_Area" localSheetId="16">'TABLICA 14'!$A$1:$H$31</definedName>
    <definedName name="_xlnm.Print_Area" localSheetId="17">'TABLICA 15'!$A$1:$F$21</definedName>
    <definedName name="_xlnm.Print_Area" localSheetId="18">'TABLICA 16'!$A$1:$E$31</definedName>
    <definedName name="_xlnm.Print_Area" localSheetId="20">'TABLICA 17'!$A$1:$H$43</definedName>
    <definedName name="_xlnm.Print_Area" localSheetId="21">'TABLICA 18'!$A$1:$D$42</definedName>
    <definedName name="_xlnm.Print_Area" localSheetId="22">'TABLICA 19'!$A$1:$L$245</definedName>
    <definedName name="_xlnm.Print_Area" localSheetId="4">'TABLICA 2'!$A$1:$H$21</definedName>
    <definedName name="_xlnm.Print_Area" localSheetId="23">'TABLICA 20'!$A$1:$M$103</definedName>
    <definedName name="_xlnm.Print_Area" localSheetId="5">'TABLICA 3'!$A$1:$L$132</definedName>
    <definedName name="_xlnm.Print_Area" localSheetId="6">'TABLICA 4 '!$A$9:$E$96</definedName>
    <definedName name="_xlnm.Print_Area" localSheetId="7">'TABLICA 5'!$A$1:$D$26</definedName>
    <definedName name="_xlnm.Print_Area" localSheetId="8">'TABLICA 6'!$B$1:$L$105</definedName>
    <definedName name="_xlnm.Print_Area" localSheetId="9">'TABLICA 7'!$A$12:$L$190</definedName>
    <definedName name="_xlnm.Print_Area" localSheetId="10">'TABLICA 8 '!$A$12:$M$433</definedName>
    <definedName name="_xlnm.Print_Area" localSheetId="11">'TABLICA 9 '!$A$12:$L$187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TREŚCI'!$A$1:$E$24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13'!$C$2:$G$38</definedName>
    <definedName name="Print_Area_MI" localSheetId="16">'TABLICA 14'!$C$2:$G$30</definedName>
    <definedName name="Print_Area_MI" localSheetId="17">'TABLICA 15'!$B$1:$F$21</definedName>
    <definedName name="Print_Area_MI" localSheetId="18">#REF!</definedName>
    <definedName name="Print_Area_MI" localSheetId="4">'TABLICA 2'!#REF!</definedName>
    <definedName name="Print_Area_MI" localSheetId="6">'TABLICA 4 '!$B$1:$E$71</definedName>
    <definedName name="Print_Area_MI" localSheetId="7">'TABLICA 5'!$B$1:$D$25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6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7">#REF!</definedName>
    <definedName name="t11e" localSheetId="4">#REF!</definedName>
    <definedName name="t11e" localSheetId="6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7">#REF!</definedName>
    <definedName name="TAB" localSheetId="4">#REF!</definedName>
    <definedName name="TAB" localSheetId="6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7">#REF!</definedName>
    <definedName name="TAB16ELA" localSheetId="4">#REF!</definedName>
    <definedName name="TAB16ELA" localSheetId="6">#REF!</definedName>
    <definedName name="TAB16ELA" localSheetId="19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6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H20" i="60" l="1"/>
  <c r="D102" i="81" l="1"/>
  <c r="E102" i="81"/>
  <c r="F102" i="81"/>
  <c r="G102" i="81"/>
  <c r="H102" i="81"/>
  <c r="I102" i="81"/>
  <c r="J102" i="81"/>
  <c r="K102" i="81"/>
  <c r="L102" i="81"/>
  <c r="M102" i="81"/>
  <c r="H247" i="80"/>
  <c r="H12" i="60" l="1"/>
  <c r="H13" i="60"/>
  <c r="H15" i="60"/>
  <c r="H17" i="60"/>
  <c r="H18" i="60"/>
  <c r="H19" i="60"/>
  <c r="H11" i="60"/>
  <c r="G13" i="60"/>
  <c r="G17" i="60"/>
  <c r="G18" i="60"/>
  <c r="G19" i="60"/>
  <c r="G20" i="60"/>
  <c r="G12" i="60"/>
  <c r="G11" i="60"/>
  <c r="F12" i="60" l="1"/>
  <c r="F13" i="60"/>
  <c r="F17" i="60"/>
  <c r="F18" i="60"/>
  <c r="F19" i="60"/>
  <c r="F20" i="60"/>
  <c r="F11" i="60"/>
  <c r="G31" i="59" l="1"/>
  <c r="E94" i="21" l="1"/>
  <c r="F182" i="5" l="1"/>
  <c r="F185" i="5" s="1"/>
  <c r="L182" i="5" l="1"/>
  <c r="K182" i="5"/>
  <c r="J182" i="5"/>
  <c r="I182" i="5"/>
  <c r="H182" i="5" l="1"/>
  <c r="G182" i="5"/>
  <c r="F184" i="5"/>
  <c r="F183" i="5"/>
  <c r="F186" i="5" s="1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H183" i="5"/>
  <c r="H186" i="5" s="1"/>
  <c r="G183" i="5"/>
  <c r="G186" i="5" s="1"/>
  <c r="E182" i="5"/>
  <c r="E185" i="5" s="1"/>
  <c r="G185" i="5"/>
  <c r="H185" i="5"/>
  <c r="I185" i="5"/>
  <c r="J185" i="5"/>
  <c r="K185" i="5"/>
  <c r="L185" i="5"/>
  <c r="I186" i="5" l="1"/>
  <c r="E184" i="5"/>
  <c r="E183" i="5"/>
  <c r="E186" i="5" s="1"/>
</calcChain>
</file>

<file path=xl/sharedStrings.xml><?xml version="1.0" encoding="utf-8"?>
<sst xmlns="http://schemas.openxmlformats.org/spreadsheetml/2006/main" count="4578" uniqueCount="928">
  <si>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</si>
  <si>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</si>
  <si>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</si>
  <si>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</si>
  <si>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</si>
  <si>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</si>
  <si>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</si>
  <si>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</si>
  <si>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</si>
  <si>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</si>
  <si>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</si>
  <si>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</si>
  <si>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</si>
  <si>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</si>
  <si>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</si>
  <si>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</si>
  <si>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</si>
  <si>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</si>
  <si>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</si>
  <si>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</si>
  <si>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</si>
  <si>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</si>
  <si>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</si>
  <si>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</si>
  <si>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</si>
  <si>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</si>
  <si>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</si>
  <si>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</si>
  <si>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</si>
  <si>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</si>
  <si>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</si>
  <si>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</si>
  <si>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</si>
  <si>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</si>
  <si>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</si>
  <si>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</si>
  <si>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</si>
  <si>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</si>
  <si>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</si>
  <si>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</si>
  <si>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</si>
  <si>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</si>
  <si>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</si>
  <si>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</si>
  <si>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</si>
  <si>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</si>
  <si>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</si>
  <si>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</si>
  <si>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</si>
  <si>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</si>
  <si>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</si>
  <si>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</si>
  <si>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</si>
  <si>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</si>
  <si>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</si>
  <si>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</si>
  <si>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</si>
  <si>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</si>
  <si>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</si>
  <si>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</si>
  <si>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</si>
  <si>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</si>
  <si>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</si>
  <si>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</si>
  <si>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</si>
  <si>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</si>
  <si>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</si>
  <si>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</si>
  <si>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</si>
  <si>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</si>
  <si>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</si>
  <si>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</si>
  <si>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</si>
  <si>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</si>
  <si>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</si>
  <si>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</si>
  <si>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</si>
  <si>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</si>
  <si>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</si>
  <si>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</si>
  <si>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</si>
  <si>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</si>
  <si>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</si>
  <si>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</si>
  <si>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</si>
  <si>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</si>
  <si>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</si>
  <si>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</si>
  <si>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</si>
  <si>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</si>
  <si>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</si>
  <si>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</si>
  <si>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</si>
  <si>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</si>
  <si>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</si>
  <si>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</si>
  <si>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</si>
  <si>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</si>
  <si>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</si>
  <si>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</si>
  <si>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</si>
  <si>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</si>
  <si>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</si>
  <si>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</si>
  <si>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</si>
  <si>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</si>
  <si>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</si>
  <si>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</si>
  <si>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</si>
  <si>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</si>
  <si>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</si>
  <si>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</si>
  <si>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</si>
  <si>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</si>
  <si>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</si>
  <si>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</si>
  <si>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</si>
  <si>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</si>
  <si>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</si>
  <si>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</si>
  <si>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</si>
  <si>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</si>
  <si>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</si>
  <si>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</si>
  <si>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</si>
  <si>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</si>
  <si>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</si>
  <si>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</si>
  <si>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</si>
  <si>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</si>
  <si>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</si>
  <si>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</si>
  <si>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</si>
  <si>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</si>
  <si>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</si>
  <si>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</si>
  <si>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</si>
  <si>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</si>
  <si>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</si>
  <si>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</si>
  <si>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</si>
  <si>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</si>
  <si>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</si>
  <si>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</si>
  <si>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</si>
  <si>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</si>
  <si>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</si>
  <si>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</si>
  <si>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</si>
  <si>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</si>
  <si>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</si>
  <si>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</si>
  <si>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</si>
  <si>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</si>
  <si>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</si>
  <si>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</si>
  <si>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</si>
  <si>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</si>
  <si>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</si>
  <si>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</si>
  <si>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</si>
  <si>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</si>
  <si>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</si>
  <si>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</si>
  <si>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</si>
  <si>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</si>
  <si>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</si>
  <si>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</si>
  <si>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</si>
  <si>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</si>
  <si>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</si>
  <si>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</si>
  <si>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</si>
  <si>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</si>
  <si>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</si>
  <si>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</si>
  <si>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</si>
  <si>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</si>
  <si>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</si>
  <si>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</si>
  <si>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</si>
  <si>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</si>
  <si>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</si>
  <si>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</si>
  <si>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</si>
  <si>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</si>
  <si>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</si>
  <si>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</si>
  <si>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</si>
  <si>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</si>
  <si>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</si>
  <si>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</si>
  <si>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</si>
  <si>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</si>
  <si>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</si>
  <si>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</si>
  <si>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</si>
  <si>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</si>
  <si>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</si>
  <si>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</si>
  <si>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</si>
  <si>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</si>
  <si>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</si>
  <si>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</si>
  <si>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</si>
  <si>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</si>
  <si>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</si>
  <si>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</si>
  <si>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</si>
  <si>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</si>
  <si>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</si>
  <si>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</si>
  <si>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</si>
  <si>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</si>
  <si>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</si>
  <si>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</si>
  <si>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</si>
  <si>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</si>
  <si>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</si>
  <si>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</si>
  <si>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</si>
  <si>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</si>
  <si>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</si>
  <si>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</si>
  <si>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</si>
  <si>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</si>
  <si>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</si>
  <si>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</si>
  <si>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</si>
  <si>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</si>
  <si>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</si>
  <si>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</si>
  <si>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</si>
  <si>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</si>
  <si>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</si>
  <si>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</si>
  <si>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</si>
  <si>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</si>
  <si>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</si>
  <si>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</si>
  <si>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</si>
  <si>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</si>
  <si>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</si>
  <si>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</si>
  <si>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</si>
  <si>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</si>
  <si>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</si>
  <si>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</si>
  <si>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</si>
  <si>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</si>
  <si>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</si>
  <si>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</si>
  <si>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</si>
  <si>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</si>
  <si>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</si>
  <si>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</si>
  <si>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</si>
  <si>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</si>
  <si>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</si>
  <si>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</si>
  <si>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</si>
  <si>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</si>
  <si>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</si>
  <si>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</si>
  <si>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</si>
  <si>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</si>
  <si>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</si>
  <si>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</si>
  <si>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</si>
  <si>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</si>
  <si>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</si>
  <si>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</si>
  <si>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</si>
  <si>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</si>
  <si>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</si>
  <si>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</si>
  <si>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</si>
  <si>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</si>
  <si>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</si>
  <si>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</si>
  <si>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</si>
  <si>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</si>
  <si>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</si>
  <si>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</si>
  <si>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</si>
  <si>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</si>
  <si>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</si>
  <si>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</si>
  <si>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</si>
  <si>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</si>
  <si>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</si>
  <si>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</si>
  <si>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</si>
  <si>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</si>
  <si>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</si>
  <si>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</si>
  <si>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</si>
  <si>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</si>
  <si>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</si>
  <si>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</si>
  <si>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</si>
  <si>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</si>
  <si>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</si>
  <si>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</si>
  <si>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</si>
  <si>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</si>
  <si>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</si>
  <si>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</si>
  <si>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</si>
  <si>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</si>
  <si>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</si>
  <si>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</si>
  <si>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</si>
  <si>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</si>
  <si>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</si>
  <si>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</si>
  <si>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</si>
  <si>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</si>
  <si>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</si>
  <si>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</si>
  <si>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</si>
  <si>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</si>
  <si>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</si>
  <si>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</si>
  <si>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</si>
  <si>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</si>
  <si>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</si>
  <si>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</si>
  <si>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</si>
  <si>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</si>
  <si>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</si>
  <si>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</si>
  <si>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</si>
  <si>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</si>
  <si>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</si>
  <si>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</si>
  <si>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</si>
  <si>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</si>
  <si>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</si>
  <si>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</si>
  <si>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</si>
  <si>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</si>
  <si>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</si>
  <si>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</si>
  <si>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</si>
  <si>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</si>
  <si>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</si>
  <si>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</si>
  <si>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</si>
  <si>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</si>
  <si>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</si>
  <si>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</si>
  <si>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</si>
  <si>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</si>
  <si>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</si>
  <si>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</si>
  <si>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</si>
  <si>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</si>
  <si>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</si>
  <si>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</si>
  <si>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</si>
  <si>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</si>
  <si>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</si>
  <si>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</si>
  <si>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</si>
  <si>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</si>
  <si>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</si>
  <si>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</si>
  <si>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</si>
  <si>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</si>
  <si>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</si>
  <si>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</si>
  <si>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</si>
  <si>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</si>
  <si>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</si>
  <si>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</si>
  <si>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</si>
  <si>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</si>
  <si>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</si>
  <si>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</si>
  <si>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</si>
  <si>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</si>
  <si>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</si>
  <si>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</si>
  <si>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</si>
  <si>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</si>
  <si>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</si>
  <si>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</si>
  <si>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</si>
  <si>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</si>
  <si>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</si>
  <si>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</si>
  <si>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</si>
  <si>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</si>
  <si>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</si>
  <si>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</si>
  <si>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</si>
  <si>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</si>
  <si>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</si>
  <si>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</si>
  <si>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</si>
  <si>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</si>
  <si>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</si>
  <si>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</si>
  <si>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</si>
  <si>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</si>
  <si>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</si>
  <si>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</si>
  <si>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</si>
  <si>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</si>
  <si>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</si>
  <si>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</si>
  <si>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</si>
  <si>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</si>
  <si>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</si>
  <si>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</si>
  <si>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</si>
  <si>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</si>
  <si>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</si>
  <si>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</si>
  <si>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</si>
  <si>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</si>
  <si>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</si>
  <si>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</si>
  <si>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</si>
  <si>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</si>
  <si>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</si>
  <si>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</si>
  <si>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</si>
  <si>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</si>
  <si>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</si>
  <si>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</si>
  <si>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</si>
  <si>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</si>
  <si>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</si>
  <si>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</si>
  <si>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</si>
  <si>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</si>
  <si>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</si>
  <si>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</si>
  <si>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</si>
  <si>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</si>
  <si>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</si>
  <si>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</si>
  <si>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</si>
  <si>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</si>
  <si>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</si>
  <si>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</si>
  <si>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</si>
  <si>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</si>
  <si>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</si>
  <si>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</si>
  <si>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</si>
  <si>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</si>
  <si>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</si>
  <si>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</si>
  <si>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</si>
  <si>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</si>
  <si>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</si>
  <si>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</si>
  <si>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</si>
  <si>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</si>
  <si>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</si>
  <si>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</si>
  <si>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</si>
  <si>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</si>
  <si>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</si>
  <si>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</si>
  <si>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</si>
  <si>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</si>
  <si>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</si>
  <si>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</si>
  <si>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</si>
  <si>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</si>
  <si>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</si>
  <si>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</si>
  <si>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</si>
  <si>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</si>
  <si>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</si>
  <si>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</si>
  <si>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</si>
  <si>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</si>
  <si>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</si>
  <si>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</si>
  <si>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</si>
  <si>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</si>
  <si>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</si>
  <si>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</si>
  <si>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</si>
  <si>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</si>
  <si>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</si>
  <si>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</si>
  <si>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</si>
  <si>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</si>
  <si>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</si>
  <si>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</si>
  <si>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</si>
  <si>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</si>
  <si>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</si>
  <si>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</si>
  <si>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</si>
  <si>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</si>
  <si>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</si>
  <si>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</si>
  <si>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</si>
  <si>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</si>
  <si>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</si>
  <si>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</si>
  <si>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</si>
  <si>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</si>
  <si>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</si>
  <si>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</si>
  <si>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</si>
  <si>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</si>
  <si>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</si>
  <si>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</si>
  <si>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</si>
  <si>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</si>
  <si>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</si>
  <si>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</si>
  <si>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</si>
  <si>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</si>
  <si>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</si>
  <si>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</si>
  <si>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</si>
  <si>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</si>
  <si>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</si>
  <si>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</si>
  <si>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</si>
  <si>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</si>
  <si>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</si>
  <si>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</si>
  <si>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</si>
  <si>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</si>
  <si>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</si>
  <si>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</si>
  <si>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</si>
  <si>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</si>
  <si>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</si>
  <si>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</si>
  <si>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</si>
  <si>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</si>
  <si>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</si>
  <si>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</si>
  <si>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</si>
  <si>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</si>
  <si>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</si>
  <si>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</si>
  <si>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</si>
  <si>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</si>
  <si>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</si>
  <si>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</si>
  <si>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</si>
  <si>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</si>
  <si>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</si>
  <si>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</si>
  <si>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</si>
  <si>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</si>
  <si>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</si>
  <si>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</si>
  <si>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</si>
  <si>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</si>
  <si>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</si>
  <si>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</si>
  <si>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</si>
  <si>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</si>
  <si>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</si>
  <si>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</si>
  <si>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</si>
  <si>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</si>
  <si>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</si>
  <si>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</si>
  <si>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</si>
  <si>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</si>
  <si>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</si>
  <si>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</si>
  <si>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</si>
  <si>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</si>
  <si>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</si>
  <si>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</si>
  <si>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</si>
  <si>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</si>
  <si>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</si>
  <si>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</si>
  <si>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</si>
  <si>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</si>
  <si>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</si>
  <si>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</si>
  <si>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</si>
  <si>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</si>
  <si>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</si>
  <si>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</si>
  <si>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</si>
  <si>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</si>
  <si>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</si>
  <si>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</si>
  <si>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</si>
  <si>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</si>
  <si>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</si>
  <si>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</si>
  <si>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</si>
  <si>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</si>
  <si>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</si>
  <si>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</si>
  <si>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</si>
  <si>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</si>
  <si>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</si>
  <si>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</si>
  <si>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</si>
  <si>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</si>
  <si>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</si>
  <si>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</si>
  <si>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</si>
  <si>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</si>
  <si>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</si>
  <si>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</si>
  <si>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</si>
  <si>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</si>
  <si>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</si>
  <si>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</si>
  <si>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</si>
  <si>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</si>
  <si>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</si>
  <si>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</si>
  <si>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</si>
  <si>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</si>
  <si>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</si>
  <si>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</si>
  <si>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</si>
  <si>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</si>
  <si>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</si>
  <si>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</si>
  <si>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</si>
  <si>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</si>
  <si>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</si>
  <si>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</si>
  <si>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</si>
  <si>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</si>
  <si>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</si>
  <si>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</si>
  <si>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</si>
  <si>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</si>
  <si>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</si>
  <si>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</si>
  <si>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</si>
  <si>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</si>
  <si>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</si>
  <si>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</si>
  <si>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</si>
  <si>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</si>
  <si>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</si>
  <si>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</si>
  <si>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</si>
  <si>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</si>
  <si>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</si>
  <si>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</si>
  <si>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</si>
  <si>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</si>
  <si>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</si>
  <si>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</si>
  <si>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</si>
  <si>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</si>
  <si>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</si>
  <si>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</si>
  <si>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</si>
  <si>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</si>
  <si>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</si>
  <si>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</si>
  <si>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</si>
  <si>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</si>
  <si>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</si>
  <si>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</si>
  <si>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</si>
  <si>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</si>
  <si>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</si>
  <si>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</si>
  <si>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</si>
  <si>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</si>
  <si>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</si>
  <si>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</si>
  <si>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</si>
  <si>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</si>
  <si>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</si>
  <si>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</si>
  <si>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</si>
  <si>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</si>
  <si>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</si>
  <si>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</si>
  <si>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</si>
  <si>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</si>
  <si>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</si>
  <si>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</si>
  <si>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Dotacje podmiotowe dla uczelni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</si>
  <si>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</si>
  <si>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</si>
  <si>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</si>
  <si>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</si>
  <si>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</si>
  <si>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</si>
  <si>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</si>
  <si>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</si>
  <si>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</si>
  <si>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</si>
  <si>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</si>
  <si>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</si>
  <si>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</si>
  <si>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</si>
  <si>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</si>
  <si>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</si>
  <si>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</si>
  <si>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</si>
  <si>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</si>
  <si>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</si>
  <si>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</si>
  <si>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</si>
  <si>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</si>
  <si>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</si>
  <si>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</si>
  <si>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</si>
  <si>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</si>
  <si>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</si>
  <si>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</si>
  <si>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</si>
  <si>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</si>
  <si>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</si>
  <si>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na 2019 rok</t>
  </si>
  <si>
    <t>W  LATACH  2018 - 2019</t>
  </si>
  <si>
    <t>R o k     2 0 1 9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</si>
  <si>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</si>
  <si>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</si>
  <si>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</si>
  <si>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r>
      <t>na 2019 rok</t>
    </r>
    <r>
      <rPr>
        <b/>
        <vertAlign val="superscript"/>
        <sz val="11"/>
        <rFont val="Arial"/>
        <family val="2"/>
        <charset val="238"/>
      </rPr>
      <t xml:space="preserve"> </t>
    </r>
  </si>
  <si>
    <r>
      <t>na 2019 r.</t>
    </r>
    <r>
      <rPr>
        <b/>
        <vertAlign val="superscript"/>
        <sz val="12"/>
        <rFont val="Arial"/>
        <family val="2"/>
        <charset val="238"/>
      </rPr>
      <t/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</si>
  <si>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</si>
  <si>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</si>
  <si>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</si>
  <si>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</si>
  <si>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</si>
  <si>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</si>
  <si>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 xml:space="preserve">        - wpłaty z zysku od przedsiębiorstw państwowych i jednoosobowych spółek Skarbu Państwa,</t>
  </si>
  <si>
    <t xml:space="preserve">        - wpłaty do budżetu państwa od Banku Gospodarstwa Krajowego.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</si>
  <si>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</si>
  <si>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</si>
  <si>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</si>
  <si>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</si>
  <si>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</si>
  <si>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</si>
  <si>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</si>
  <si>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</si>
  <si>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>ZESTAWIENIE  OGÓLNE  Z  WYKONANIA  BUDŻETU  ŚRODKÓW  EUROPEJSKICH</t>
  </si>
  <si>
    <t xml:space="preserve">Ustawa </t>
  </si>
  <si>
    <t>R o k     2 0 1 8</t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</si>
  <si>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</si>
  <si>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</si>
  <si>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t xml:space="preserve">                 swap  oraz innych tytułów  płatne do końca 2019 r.</t>
  </si>
  <si>
    <t xml:space="preserve">Szkolnictwo wyższe </t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</si>
  <si>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</si>
  <si>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 xml:space="preserve">  Zestawienie  ogólne - porównanie  wykonania  budżetu  państwa  w  latach  2018 - 2019</t>
  </si>
  <si>
    <t>6:3</t>
  </si>
  <si>
    <t>I - IV</t>
  </si>
  <si>
    <t xml:space="preserve"> I - V</t>
  </si>
  <si>
    <t>I - VI</t>
  </si>
  <si>
    <t>*)</t>
  </si>
  <si>
    <t>I - V</t>
  </si>
  <si>
    <t>IVa. ZWROT ŚRODKÓW PRZEKAZANYCH NA FINANSOWANIE 
        DEFICYTU BUDŻETU ŚRODKÓW EUROPEJSKICH W LATACH UBIEGŁYCH</t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</si>
  <si>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</si>
  <si>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</si>
  <si>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</si>
  <si>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</si>
  <si>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r>
      <rPr>
        <vertAlign val="superscript"/>
        <sz val="12"/>
        <rFont val="Arial"/>
        <family val="2"/>
        <charset val="238"/>
      </rPr>
      <t>**)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z uwzględnieniem zmian dokonanych odrębnymi przepisami</t>
    </r>
  </si>
  <si>
    <r>
      <t>na 2019 rok</t>
    </r>
    <r>
      <rPr>
        <b/>
        <vertAlign val="superscript"/>
        <sz val="11"/>
        <rFont val="Arial"/>
        <family val="2"/>
        <charset val="238"/>
      </rPr>
      <t xml:space="preserve"> **)</t>
    </r>
  </si>
  <si>
    <r>
      <t xml:space="preserve">na 2019 rok </t>
    </r>
    <r>
      <rPr>
        <b/>
        <vertAlign val="superscript"/>
        <sz val="11"/>
        <rFont val="Arial"/>
        <family val="2"/>
        <charset val="238"/>
      </rPr>
      <t>**)</t>
    </r>
  </si>
  <si>
    <t>III.   WYNIK BUDŻETU ŚRODKÓW EUROPEJSKICH</t>
  </si>
  <si>
    <t>I-VI</t>
  </si>
  <si>
    <t>I-V</t>
  </si>
  <si>
    <t>I-IV</t>
  </si>
  <si>
    <r>
      <rPr>
        <vertAlign val="superscript"/>
        <sz val="11"/>
        <color indexed="8"/>
        <rFont val="Arial"/>
        <family val="2"/>
        <charset val="238"/>
      </rPr>
      <t>*)</t>
    </r>
    <r>
      <rPr>
        <sz val="11"/>
        <color indexed="8"/>
        <rFont val="Arial"/>
        <family val="2"/>
        <charset val="238"/>
      </rPr>
      <t xml:space="preserve">  wskaźnik powyżej 1000</t>
    </r>
  </si>
  <si>
    <t>*)  wskaźnik powyżej 1000</t>
  </si>
  <si>
    <t>I - VII</t>
  </si>
  <si>
    <t>I - VIII</t>
  </si>
  <si>
    <t>I - IX</t>
  </si>
  <si>
    <t xml:space="preserve"> I - VIII</t>
  </si>
  <si>
    <t>I-IX</t>
  </si>
  <si>
    <t>I-VIII</t>
  </si>
  <si>
    <t>I-VII</t>
  </si>
  <si>
    <t xml:space="preserve">Sprawozdanie operatywne z wykonania budżetu państwa uwzględnia przepisy: </t>
  </si>
  <si>
    <t xml:space="preserve">  w tym wynagrodzeń, na rok 2019  (Dz. U. poz. 344).</t>
  </si>
  <si>
    <t xml:space="preserve">  określonych w ustawie budżetowej na rok 2019 (Dz. U. poz. 1729).</t>
  </si>
  <si>
    <t>na dzień 30-09-2019 r.</t>
  </si>
  <si>
    <t>ZA STYCZEŃ - WRZESIEŃ 2019 ROKU</t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</si>
  <si>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tym część oświatowa subwencji ogólnej za październ</t>
    </r>
    <r>
      <rPr>
        <sz val="11"/>
        <rFont val="Arial"/>
        <family val="2"/>
        <charset val="238"/>
      </rPr>
      <t>ik 4.014.256</t>
    </r>
    <r>
      <rPr>
        <sz val="11"/>
        <color theme="1"/>
        <rFont val="Arial"/>
        <family val="2"/>
        <charset val="238"/>
      </rPr>
      <t xml:space="preserve"> tys.zł</t>
    </r>
  </si>
  <si>
    <t xml:space="preserve">                 3 452 545 tys. zł - zobowiązania części 79 z tytułu odsetek, dyskonta i opłat od kredytów otrzymanych, wyemitowanych obligacji Skarbu Państwa i transakcji</t>
  </si>
  <si>
    <t xml:space="preserve">         oraz innych tytułów płatne do końca 2019 r. w kwocie 3 452 545 tys. zł. Pozostałe zobowiazania płatne w latach następnych.</t>
  </si>
  <si>
    <t>Wytwarzanie i zaopatrywanie w energię elektryczną,  gaz i wodę</t>
  </si>
  <si>
    <t>energię elektryczną, gaz i wodę</t>
  </si>
  <si>
    <t>budżetowa i</t>
  </si>
  <si>
    <t>plan po zmianach</t>
  </si>
  <si>
    <t>Wytwarzanie i zaopatrywanie w energię elektryczną, gaz i wodę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</si>
  <si>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</si>
  <si>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</si>
  <si>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</si>
  <si>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Ogółem Programy</t>
  </si>
  <si>
    <t>Wspólna Polityka Rolna</t>
  </si>
  <si>
    <t>Norweski Mechanizm Finansowy III Perspektywa Finansowa</t>
  </si>
  <si>
    <t>Mechanizm Finansowy EOG III Perspektywa Finansowa</t>
  </si>
  <si>
    <t>Ogółem perspektywa finansowa UE 2007 - 2013</t>
  </si>
  <si>
    <t>Regionalny Program Operacyjny Województwa Kujawsko - Pomorskiego na lata 2007 - 2013</t>
  </si>
  <si>
    <t>Program Operacyjny Kapitał Ludzki 2007-2013</t>
  </si>
  <si>
    <t>Program Operacyjny Innowacyjna Gospodarka 2007 - 2013</t>
  </si>
  <si>
    <t>Program Operacyjny Infrastruktura i Środowisko 2007-2013</t>
  </si>
  <si>
    <t>Ogółem perspektywa finansowa UE 2014 - 2020</t>
  </si>
  <si>
    <t>Instrument "Łącząc Europę"</t>
  </si>
  <si>
    <t>Program Operacyjny Pomoc Żywnościowa 2014 - 2020</t>
  </si>
  <si>
    <t>Program Operacyjny Rybactwo i Morze 2014 - 2020</t>
  </si>
  <si>
    <t>Ogółem Regionalne Programy Operacyjne 2014 - 2020</t>
  </si>
  <si>
    <t>Regionalny Program Operacyjny Województwa Zachodniopomorskiego 2014 - 2020</t>
  </si>
  <si>
    <t>Wielkopolski Regionalny Program Operacyjny na lata 2014 - 2020</t>
  </si>
  <si>
    <t>Regionalny Program Operacyjny Województwa Warmińsko-Mazurskiego na lata 2014 - 2020</t>
  </si>
  <si>
    <t>Regionalny Program Operacyjny Województwa Świętokrzyskiego na lata 2014 - 2020</t>
  </si>
  <si>
    <t>Regionalny Program Operacyjny Województwa Śląskiego na lata 2014 - 2020</t>
  </si>
  <si>
    <t>Regionalny Program Operacyjny Województwa Pomorskiego na lata 2014 - 2020</t>
  </si>
  <si>
    <t>Regionalny Program Operacyjny Województwa Podlaskiego na lata 2014 - 2020</t>
  </si>
  <si>
    <t>Regionalny Program Operacyjny Województwa Podkarpackiego na lata 2014 - 2020</t>
  </si>
  <si>
    <t>Regionalny Program Operacyjny Województwa Opolskiego na lata 2014 - 2020</t>
  </si>
  <si>
    <t>Regionalny Program Operacyjny Województwa Mazowieckiego na lata 2014 - 2020</t>
  </si>
  <si>
    <t>Regionalny Program Operacyjny Województwa Małopolskiego na lata 2014 - 2020</t>
  </si>
  <si>
    <t>Regionalny Program Operacyjny Województwa Łódzkiego na lata 2014 - 2020</t>
  </si>
  <si>
    <t>Regionalny Program Operacyjny -  Lubuskie 2020</t>
  </si>
  <si>
    <t>Regionalny Program Operacyjny Województwa Lubelskiego na lata 2014 - 2020</t>
  </si>
  <si>
    <t>Regionalny Program Operacyjny Województwa Kujawsko - Pomorskiego na lata 2014 - 2020</t>
  </si>
  <si>
    <t>Regionalny Program Operacyjny Województwa Dolnośląskiego 2014 - 2020</t>
  </si>
  <si>
    <t>Program Operacyjny Polska Cyfrowa na lata 2014 - 2020</t>
  </si>
  <si>
    <t>Program Operacyjny Wiedza Edukacja Rozwój 2014 - 2020</t>
  </si>
  <si>
    <t>Program Operacyjny Polska Wschodnia 2014 - 2020</t>
  </si>
  <si>
    <t>Program Operacyjny Inteligentny Rozwój 2014 - 2020</t>
  </si>
  <si>
    <t>Program Operacyjny Infrastruktura i Środowisko 2014 - 2020</t>
  </si>
  <si>
    <t xml:space="preserve">Dochody budżetu środków europejskich (część 87) </t>
  </si>
  <si>
    <t>Nazwa Programu</t>
  </si>
  <si>
    <t xml:space="preserve"> Dochody budżetu środków europejskich w 2019 r. </t>
  </si>
  <si>
    <t>Tablica 18</t>
  </si>
  <si>
    <t>RAZEM</t>
  </si>
  <si>
    <t>85/32</t>
  </si>
  <si>
    <t>85/30</t>
  </si>
  <si>
    <t>85/28</t>
  </si>
  <si>
    <t>85/26</t>
  </si>
  <si>
    <t>85/24</t>
  </si>
  <si>
    <t>85/22</t>
  </si>
  <si>
    <t>85/20</t>
  </si>
  <si>
    <t>85/18</t>
  </si>
  <si>
    <t>85/16</t>
  </si>
  <si>
    <t>85/14</t>
  </si>
  <si>
    <t>85/12</t>
  </si>
  <si>
    <t>85/10</t>
  </si>
  <si>
    <t>85/08</t>
  </si>
  <si>
    <t>85/06</t>
  </si>
  <si>
    <t>85/04</t>
  </si>
  <si>
    <t>85/02</t>
  </si>
  <si>
    <t>poz. 99  Finansowanie wynagrodzeń w ramach budżetu środków europejskich</t>
  </si>
  <si>
    <t>poz. 98  Finansowanie programów z budżetu środków europejskich</t>
  </si>
  <si>
    <t>Regionalny Program Operacyjny - Lubuskie 2020</t>
  </si>
  <si>
    <t>Regionalny Program Operacyjny Województwa Warmińsko - Mazurskiego na lata 2014 - 2020</t>
  </si>
  <si>
    <t>Program Operacyjny Innowacyjna Gospodarka 2007-2013</t>
  </si>
  <si>
    <t>Działalnośc usługowa</t>
  </si>
  <si>
    <t>15/12</t>
  </si>
  <si>
    <t>15/11</t>
  </si>
  <si>
    <t>15/10</t>
  </si>
  <si>
    <t>15/09</t>
  </si>
  <si>
    <t>15/08</t>
  </si>
  <si>
    <t>15/07</t>
  </si>
  <si>
    <t>15/06</t>
  </si>
  <si>
    <t>15/05</t>
  </si>
  <si>
    <t>15/04</t>
  </si>
  <si>
    <t>15/03</t>
  </si>
  <si>
    <t>15/02</t>
  </si>
  <si>
    <t>Urzędy naczenych organów władzy panstwowej, kontroli i ochrony prawa oraz sądownictwa</t>
  </si>
  <si>
    <t>9:7</t>
  </si>
  <si>
    <t>9:5</t>
  </si>
  <si>
    <t>Razem część</t>
  </si>
  <si>
    <t>Wydatki z budżetu środków europejskich</t>
  </si>
  <si>
    <t>Budżet po zmianach</t>
  </si>
  <si>
    <t>Ustawa budżetowa na 2019 r.</t>
  </si>
  <si>
    <t>Nazwa Programów Operacyjnych</t>
  </si>
  <si>
    <t xml:space="preserve">Dział </t>
  </si>
  <si>
    <t>Część</t>
  </si>
  <si>
    <t xml:space="preserve">WYDATKI BUDŻETU ŚRODKÓW EUROPEJSKICH </t>
  </si>
  <si>
    <t>Tablica 19</t>
  </si>
  <si>
    <t>Program Operacyjny Zrównoważony Rozwój Sektora Rybołówstwa i Nadbrzeżnych Obszarów Rybackich 2007 - 2013</t>
  </si>
  <si>
    <t>Program Operacyjny Rybactwo i Morze 2014-2020</t>
  </si>
  <si>
    <t>Program Operacyjny Infrastruktura i Środowisko 2007 - 2013</t>
  </si>
  <si>
    <t>Norweski Mechanizm Finansowy 2009-2014</t>
  </si>
  <si>
    <t>Mechanizm Finansowy Europejskiego Obszaru Gospodarczego 2009-2014</t>
  </si>
  <si>
    <t>Regionalny Program Operacyjny Województwa Zachodniopomorskiego na lata 2014 - 2020</t>
  </si>
  <si>
    <t>Regionalny Program Operacyjny Województwa Zachodniopomorskiego na lata 2007 - 2013</t>
  </si>
  <si>
    <t>Wielkopolski Regionalny Program Operacyjny na lata 2007 - 2013</t>
  </si>
  <si>
    <t>Regionalny Program Operacyjny Warmia i Mazury na lata 2007 - 2013</t>
  </si>
  <si>
    <t>Regionalny Program Operacyjny  Województwa Świętokrzyskiego na lata 2014 - 2020</t>
  </si>
  <si>
    <t>Regionalny Program Operacyjny  Województwa Świętokrzyskiego na lata 2007 - 2013</t>
  </si>
  <si>
    <t>Regionalny Program Operacyjny  Województwa Śląskiego na lata 2014 - 2020</t>
  </si>
  <si>
    <t>Regionalny Program Operacyjny  Województwa Śląskiego na lata 2007 - 2013</t>
  </si>
  <si>
    <t>Regionalny Program Operacyjny Województwa Pomorskiego na lata  2014 - 2020</t>
  </si>
  <si>
    <t>Regionalny Program Operacyjny dla Województwa Pomorskiego na lata 2007 - 2013</t>
  </si>
  <si>
    <t>Regionalny Program Operacyjny Województwa Podlaskiego na lata 2007 - 2013</t>
  </si>
  <si>
    <t>Regionalny Program Operacyjny Województwa Podkarpackiego na lata 2007 - 2013</t>
  </si>
  <si>
    <t>Regionalny Program Operacyjny Województwa Opolskiego na lata 2007 - 2013</t>
  </si>
  <si>
    <t>Regionalny Program Operacyjny  Województwa Mazowieckiego na lata 2014-2020</t>
  </si>
  <si>
    <t>Regionalny Program Operacyjny  Województwa Mazowieckiego na lata 2007 - 2013</t>
  </si>
  <si>
    <t>Małopolski Regionalny Program Operacyjny na lata 2007 - 2013</t>
  </si>
  <si>
    <t>Regionalny Program Operacyjny Województwa Łódzkiego na lata 2007 - 2013</t>
  </si>
  <si>
    <t>Lubuski Regionalny Program Operacyjny na lata 2007 - 2013</t>
  </si>
  <si>
    <t>Regionalny Program Operacyjny  Województwa Lubelskiego na lata 2014 - 2020</t>
  </si>
  <si>
    <t>Regionalny Program Operacyjny  Województwa Lubelskiego na lata 2007 - 2013</t>
  </si>
  <si>
    <t>Regionalny Program Operacyjny  Województwa Kujawsko - Pomorskiego na lata 2014 - 2020</t>
  </si>
  <si>
    <t>Regionalny Program Operacyjny  Województwa Kujawsko - Pomorskiego na lata 2007-2013</t>
  </si>
  <si>
    <t>Regionalny Program Operacyjny Województwa Dolnośląskiego na lata 2014 - 2020</t>
  </si>
  <si>
    <t>Regionalny Program Operacyjny dla Województwa Dolnośląskiego na lata 2007 - 2013</t>
  </si>
  <si>
    <t>Program Operacyjny Kapitał Ludzki 2007 - 2013</t>
  </si>
  <si>
    <t>dział</t>
  </si>
  <si>
    <t xml:space="preserve">część </t>
  </si>
  <si>
    <t>Nadpłacone zwroty wydatków zwrócone przez Ministra Finansów w bieżącym roku 
i dotyczące zwrotów z lat ubiegłych</t>
  </si>
  <si>
    <t>Zwroty wydatków dotyczące płatności z poprzednich lat budżetowych za okres I-IX 2019r.</t>
  </si>
  <si>
    <t>Nazwa programu</t>
  </si>
  <si>
    <t>Klasyfikacja budżetowa</t>
  </si>
  <si>
    <t>ZWROTY WYDATKÓW DOTYCZĄCE PŁATNOŚCI Z POPRZEDNICH LAT BUDŻETOWYCH</t>
  </si>
  <si>
    <t>Tablica 20</t>
  </si>
  <si>
    <t xml:space="preserve">
34</t>
  </si>
  <si>
    <t>- rozporządzenia Prezesa Rady Ministrów z dnia 20 lutego 2019 r. w sprawie przeniesienia planowanych dochodów i wydatków budżetowych,</t>
  </si>
  <si>
    <t>- rozporządzenia Prezesa Rady Ministrów z dnia 6 września 2019 r. w sprawie przeniesienia planowanych wydatków budżetowych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</si>
  <si>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listopad </t>
    </r>
    <r>
      <rPr>
        <b/>
        <sz val="14"/>
        <color indexed="22"/>
        <rFont val="Arial"/>
        <family val="2"/>
        <charset val="238"/>
      </rPr>
      <t>2019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</si>
</sst>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#,###.0,,"/>
    <numFmt numFmtId="183" formatCode="0.0%;;&quot;&quot;"/>
    <numFmt numFmtId="184" formatCode="#,##0.0_);\(#,##0.0\)"/>
    <numFmt numFmtId="185" formatCode="#,##0,;\ \-#,##0,;&quot;-&quot;"/>
    <numFmt numFmtId="186" formatCode="\ #,###,"/>
    <numFmt numFmtId="187" formatCode="_-* #,##0.0\ _z_ł_-;\-* #,##0.0\ _z_ł_-;_-* &quot;-&quot;?\ _z_ł_-;_-@_-"/>
    <numFmt numFmtId="188" formatCode="000"/>
    <numFmt numFmtId="189" formatCode="#,0##,"/>
  </numFmts>
  <fonts count="15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sz val="8"/>
      <color indexed="9"/>
      <name val="Arial CE"/>
      <family val="2"/>
      <charset val="238"/>
    </font>
    <font>
      <sz val="13"/>
      <name val="Arial"/>
      <family val="2"/>
      <charset val="238"/>
    </font>
    <font>
      <sz val="9"/>
      <name val="Times New Roman"/>
      <family val="1"/>
      <charset val="238"/>
    </font>
    <font>
      <b/>
      <sz val="15"/>
      <name val="Arial CE"/>
      <charset val="238"/>
    </font>
    <font>
      <sz val="15"/>
      <name val="Arial CE"/>
      <charset val="238"/>
    </font>
    <font>
      <sz val="15"/>
      <name val="Arial"/>
      <family val="2"/>
      <charset val="238"/>
    </font>
    <font>
      <sz val="15"/>
      <color rgb="FFFF0000"/>
      <name val="Arial CE"/>
      <charset val="238"/>
    </font>
    <font>
      <sz val="15"/>
      <color theme="1"/>
      <name val="Arial CE"/>
      <charset val="238"/>
    </font>
    <font>
      <b/>
      <sz val="16"/>
      <color rgb="FFFF0000"/>
      <name val="Arial CE"/>
      <charset val="238"/>
    </font>
    <font>
      <sz val="9"/>
      <name val="Arial CE"/>
      <charset val="238"/>
    </font>
    <font>
      <b/>
      <sz val="13"/>
      <name val="Arial CE"/>
      <charset val="238"/>
    </font>
    <font>
      <sz val="13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b/>
      <sz val="18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3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4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4" fillId="2" borderId="0" applyNumberFormat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3" fillId="7" borderId="0" applyNumberFormat="0" applyBorder="0" applyAlignment="0" applyProtection="0"/>
    <xf numFmtId="0" fontId="24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4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8" borderId="0" applyNumberFormat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5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0" fontId="30" fillId="7" borderId="1" applyNumberFormat="0" applyAlignment="0" applyProtection="0"/>
    <xf numFmtId="0" fontId="31" fillId="7" borderId="1" applyNumberFormat="0" applyAlignment="0" applyProtection="0"/>
    <xf numFmtId="0" fontId="30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0" fillId="7" borderId="1" applyNumberFormat="0" applyAlignment="0" applyProtection="0"/>
    <xf numFmtId="0" fontId="32" fillId="20" borderId="3" applyNumberFormat="0" applyAlignment="0" applyProtection="0"/>
    <xf numFmtId="0" fontId="33" fillId="20" borderId="3" applyNumberFormat="0" applyAlignment="0" applyProtection="0"/>
    <xf numFmtId="0" fontId="32" fillId="20" borderId="3" applyNumberFormat="0" applyAlignment="0" applyProtection="0"/>
    <xf numFmtId="0" fontId="33" fillId="20" borderId="3" applyNumberFormat="0" applyAlignment="0" applyProtection="0"/>
    <xf numFmtId="0" fontId="33" fillId="20" borderId="3" applyNumberFormat="0" applyAlignment="0" applyProtection="0"/>
    <xf numFmtId="0" fontId="33" fillId="20" borderId="3" applyNumberFormat="0" applyAlignment="0" applyProtection="0"/>
    <xf numFmtId="0" fontId="32" fillId="20" borderId="3" applyNumberFormat="0" applyAlignment="0" applyProtection="0"/>
    <xf numFmtId="0" fontId="35" fillId="4" borderId="0" applyNumberFormat="0" applyBorder="0" applyAlignment="0" applyProtection="0"/>
    <xf numFmtId="0" fontId="34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174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1" fillId="7" borderId="1" applyNumberFormat="0" applyAlignment="0" applyProtection="0"/>
    <xf numFmtId="0" fontId="41" fillId="0" borderId="7" applyNumberFormat="0" applyFill="0" applyAlignment="0" applyProtection="0"/>
    <xf numFmtId="0" fontId="42" fillId="0" borderId="7" applyNumberFormat="0" applyFill="0" applyAlignment="0" applyProtection="0"/>
    <xf numFmtId="0" fontId="41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1" fillId="0" borderId="7" applyNumberFormat="0" applyFill="0" applyAlignment="0" applyProtection="0"/>
    <xf numFmtId="0" fontId="43" fillId="21" borderId="2" applyNumberFormat="0" applyAlignment="0" applyProtection="0"/>
    <xf numFmtId="0" fontId="29" fillId="21" borderId="2" applyNumberFormat="0" applyAlignment="0" applyProtection="0"/>
    <xf numFmtId="0" fontId="43" fillId="21" borderId="2" applyNumberFormat="0" applyAlignment="0" applyProtection="0"/>
    <xf numFmtId="0" fontId="29" fillId="21" borderId="2" applyNumberFormat="0" applyAlignment="0" applyProtection="0"/>
    <xf numFmtId="0" fontId="29" fillId="21" borderId="2" applyNumberFormat="0" applyAlignment="0" applyProtection="0"/>
    <xf numFmtId="0" fontId="29" fillId="21" borderId="2" applyNumberFormat="0" applyAlignment="0" applyProtection="0"/>
    <xf numFmtId="0" fontId="43" fillId="21" borderId="2" applyNumberFormat="0" applyAlignment="0" applyProtection="0"/>
    <xf numFmtId="0" fontId="42" fillId="0" borderId="7" applyNumberFormat="0" applyFill="0" applyAlignment="0" applyProtection="0"/>
    <xf numFmtId="0" fontId="44" fillId="0" borderId="4" applyNumberFormat="0" applyFill="0" applyAlignment="0" applyProtection="0"/>
    <xf numFmtId="0" fontId="38" fillId="0" borderId="4" applyNumberFormat="0" applyFill="0" applyAlignment="0" applyProtection="0"/>
    <xf numFmtId="0" fontId="44" fillId="0" borderId="4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39" fillId="0" borderId="5" applyNumberFormat="0" applyFill="0" applyAlignment="0" applyProtection="0"/>
    <xf numFmtId="0" fontId="45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45" fillId="0" borderId="5" applyNumberFormat="0" applyFill="0" applyAlignment="0" applyProtection="0"/>
    <xf numFmtId="0" fontId="46" fillId="0" borderId="6" applyNumberFormat="0" applyFill="0" applyAlignment="0" applyProtection="0"/>
    <xf numFmtId="0" fontId="40" fillId="0" borderId="6" applyNumberFormat="0" applyFill="0" applyAlignment="0" applyProtection="0"/>
    <xf numFmtId="0" fontId="46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8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165" fontId="49" fillId="0" borderId="0"/>
    <xf numFmtId="165" fontId="49" fillId="0" borderId="0"/>
    <xf numFmtId="165" fontId="49" fillId="0" borderId="0"/>
    <xf numFmtId="165" fontId="49" fillId="0" borderId="0"/>
    <xf numFmtId="165" fontId="49" fillId="0" borderId="0"/>
    <xf numFmtId="165" fontId="49" fillId="0" borderId="0"/>
    <xf numFmtId="165" fontId="4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49" fillId="0" borderId="0"/>
    <xf numFmtId="0" fontId="23" fillId="0" borderId="0"/>
    <xf numFmtId="0" fontId="23" fillId="0" borderId="0"/>
    <xf numFmtId="165" fontId="49" fillId="0" borderId="0"/>
    <xf numFmtId="165" fontId="49" fillId="0" borderId="0"/>
    <xf numFmtId="165" fontId="49" fillId="0" borderId="0"/>
    <xf numFmtId="0" fontId="50" fillId="0" borderId="0"/>
    <xf numFmtId="167" fontId="49" fillId="0" borderId="0"/>
    <xf numFmtId="0" fontId="50" fillId="0" borderId="0"/>
    <xf numFmtId="167" fontId="49" fillId="0" borderId="0"/>
    <xf numFmtId="0" fontId="36" fillId="0" borderId="0"/>
    <xf numFmtId="0" fontId="24" fillId="0" borderId="0"/>
    <xf numFmtId="167" fontId="49" fillId="0" borderId="0"/>
    <xf numFmtId="0" fontId="24" fillId="0" borderId="0"/>
    <xf numFmtId="0" fontId="5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1" fillId="0" borderId="0"/>
    <xf numFmtId="0" fontId="36" fillId="0" borderId="0"/>
    <xf numFmtId="0" fontId="22" fillId="0" borderId="0"/>
    <xf numFmtId="0" fontId="51" fillId="0" borderId="0"/>
    <xf numFmtId="0" fontId="22" fillId="0" borderId="0"/>
    <xf numFmtId="0" fontId="23" fillId="0" borderId="0"/>
    <xf numFmtId="165" fontId="49" fillId="0" borderId="0"/>
    <xf numFmtId="0" fontId="24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165" fontId="49" fillId="0" borderId="0"/>
    <xf numFmtId="165" fontId="49" fillId="0" borderId="0"/>
    <xf numFmtId="165" fontId="49" fillId="0" borderId="0"/>
    <xf numFmtId="165" fontId="49" fillId="0" borderId="0" applyFill="0"/>
    <xf numFmtId="0" fontId="22" fillId="0" borderId="0"/>
    <xf numFmtId="165" fontId="49" fillId="0" borderId="0" applyFill="0"/>
    <xf numFmtId="165" fontId="49" fillId="0" borderId="0" applyFill="0"/>
    <xf numFmtId="165" fontId="49" fillId="0" borderId="0"/>
    <xf numFmtId="0" fontId="50" fillId="23" borderId="8" applyNumberFormat="0" applyFont="0" applyAlignment="0" applyProtection="0"/>
    <xf numFmtId="0" fontId="50" fillId="23" borderId="8" applyNumberFormat="0" applyFont="0" applyAlignment="0" applyProtection="0"/>
    <xf numFmtId="0" fontId="50" fillId="23" borderId="8" applyNumberFormat="0" applyFont="0" applyAlignment="0" applyProtection="0"/>
    <xf numFmtId="0" fontId="52" fillId="20" borderId="1" applyNumberFormat="0" applyAlignment="0" applyProtection="0"/>
    <xf numFmtId="0" fontId="28" fillId="20" borderId="1" applyNumberFormat="0" applyAlignment="0" applyProtection="0"/>
    <xf numFmtId="0" fontId="52" fillId="20" borderId="1" applyNumberFormat="0" applyAlignment="0" applyProtection="0"/>
    <xf numFmtId="0" fontId="28" fillId="20" borderId="1" applyNumberFormat="0" applyAlignment="0" applyProtection="0"/>
    <xf numFmtId="0" fontId="28" fillId="20" borderId="1" applyNumberFormat="0" applyAlignment="0" applyProtection="0"/>
    <xf numFmtId="0" fontId="28" fillId="20" borderId="1" applyNumberFormat="0" applyAlignment="0" applyProtection="0"/>
    <xf numFmtId="0" fontId="52" fillId="20" borderId="1" applyNumberFormat="0" applyAlignment="0" applyProtection="0"/>
    <xf numFmtId="0" fontId="33" fillId="20" borderId="3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54" fillId="0" borderId="9" applyNumberFormat="0" applyFill="0" applyAlignment="0" applyProtection="0"/>
    <xf numFmtId="0" fontId="55" fillId="0" borderId="9" applyNumberFormat="0" applyFill="0" applyAlignment="0" applyProtection="0"/>
    <xf numFmtId="0" fontId="54" fillId="0" borderId="9" applyNumberFormat="0" applyFill="0" applyAlignment="0" applyProtection="0"/>
    <xf numFmtId="0" fontId="55" fillId="0" borderId="9" applyNumberFormat="0" applyFill="0" applyAlignment="0" applyProtection="0"/>
    <xf numFmtId="0" fontId="55" fillId="0" borderId="9" applyNumberFormat="0" applyFill="0" applyAlignment="0" applyProtection="0"/>
    <xf numFmtId="0" fontId="55" fillId="0" borderId="9" applyNumberFormat="0" applyFill="0" applyAlignment="0" applyProtection="0"/>
    <xf numFmtId="0" fontId="54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5" fillId="0" borderId="9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4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2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44" fontId="53" fillId="0" borderId="0" applyFont="0" applyFill="0" applyBorder="0" applyAlignment="0" applyProtection="0"/>
    <xf numFmtId="6" fontId="5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53" fillId="0" borderId="0"/>
    <xf numFmtId="164" fontId="53" fillId="0" borderId="0" applyFont="0" applyFill="0" applyBorder="0" applyAlignment="0" applyProtection="0"/>
    <xf numFmtId="165" fontId="49" fillId="0" borderId="0"/>
    <xf numFmtId="0" fontId="96" fillId="0" borderId="0"/>
    <xf numFmtId="9" fontId="24" fillId="0" borderId="0" applyFont="0" applyFill="0" applyBorder="0" applyAlignment="0" applyProtection="0"/>
    <xf numFmtId="0" fontId="21" fillId="0" borderId="0"/>
    <xf numFmtId="0" fontId="96" fillId="0" borderId="0"/>
    <xf numFmtId="0" fontId="22" fillId="0" borderId="0"/>
    <xf numFmtId="0" fontId="97" fillId="0" borderId="0"/>
    <xf numFmtId="0" fontId="50" fillId="0" borderId="0"/>
    <xf numFmtId="0" fontId="20" fillId="0" borderId="0"/>
    <xf numFmtId="9" fontId="20" fillId="0" borderId="0" applyFont="0" applyFill="0" applyBorder="0" applyAlignment="0" applyProtection="0"/>
    <xf numFmtId="0" fontId="9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00" fillId="0" borderId="0"/>
    <xf numFmtId="165" fontId="49" fillId="0" borderId="0"/>
    <xf numFmtId="165" fontId="49" fillId="0" borderId="0"/>
    <xf numFmtId="0" fontId="102" fillId="0" borderId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175" fontId="49" fillId="0" borderId="0"/>
    <xf numFmtId="0" fontId="51" fillId="0" borderId="0"/>
    <xf numFmtId="175" fontId="49" fillId="0" borderId="0"/>
    <xf numFmtId="175" fontId="49" fillId="0" borderId="0"/>
    <xf numFmtId="0" fontId="36" fillId="0" borderId="0"/>
    <xf numFmtId="0" fontId="2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36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44" fontId="53" fillId="0" borderId="0" applyFont="0" applyFill="0" applyBorder="0" applyAlignment="0" applyProtection="0"/>
    <xf numFmtId="6" fontId="53" fillId="0" borderId="0" applyFont="0" applyFill="0" applyBorder="0" applyAlignment="0" applyProtection="0"/>
    <xf numFmtId="0" fontId="6" fillId="0" borderId="0"/>
    <xf numFmtId="0" fontId="5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84" fontId="49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6" fontId="5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57">
    <xf numFmtId="0" fontId="0" fillId="0" borderId="0" xfId="0"/>
    <xf numFmtId="0" fontId="61" fillId="0" borderId="0" xfId="343" applyFont="1" applyFill="1" applyAlignment="1">
      <alignment vertical="center"/>
    </xf>
    <xf numFmtId="0" fontId="62" fillId="0" borderId="0" xfId="343" applyFont="1" applyFill="1" applyAlignment="1">
      <alignment vertical="center"/>
    </xf>
    <xf numFmtId="0" fontId="61" fillId="0" borderId="0" xfId="343" applyFont="1" applyFill="1" applyAlignment="1" applyProtection="1">
      <alignment horizontal="centerContinuous" vertical="center"/>
      <protection locked="0"/>
    </xf>
    <xf numFmtId="0" fontId="62" fillId="0" borderId="0" xfId="343" applyFont="1" applyFill="1" applyAlignment="1">
      <alignment horizontal="centerContinuous" vertical="center"/>
    </xf>
    <xf numFmtId="168" fontId="62" fillId="0" borderId="0" xfId="343" applyNumberFormat="1" applyFont="1" applyFill="1" applyAlignment="1">
      <alignment horizontal="centerContinuous" vertical="center"/>
    </xf>
    <xf numFmtId="168" fontId="61" fillId="0" borderId="0" xfId="343" applyNumberFormat="1" applyFont="1" applyFill="1" applyAlignment="1">
      <alignment vertical="center"/>
    </xf>
    <xf numFmtId="168" fontId="61" fillId="0" borderId="0" xfId="343" applyNumberFormat="1" applyFont="1" applyFill="1" applyAlignment="1">
      <alignment horizontal="left" vertical="center"/>
    </xf>
    <xf numFmtId="0" fontId="61" fillId="0" borderId="0" xfId="343" applyFont="1" applyFill="1" applyAlignment="1">
      <alignment horizontal="left" vertical="center"/>
    </xf>
    <xf numFmtId="0" fontId="64" fillId="0" borderId="0" xfId="343" applyFont="1" applyFill="1" applyAlignment="1">
      <alignment horizontal="right" vertical="center"/>
    </xf>
    <xf numFmtId="0" fontId="67" fillId="0" borderId="10" xfId="343" applyFont="1" applyFill="1" applyBorder="1" applyAlignment="1">
      <alignment vertical="center"/>
    </xf>
    <xf numFmtId="0" fontId="67" fillId="0" borderId="11" xfId="343" applyFont="1" applyFill="1" applyBorder="1" applyAlignment="1">
      <alignment vertical="center"/>
    </xf>
    <xf numFmtId="0" fontId="64" fillId="0" borderId="11" xfId="343" applyFont="1" applyFill="1" applyBorder="1" applyAlignment="1">
      <alignment vertical="center"/>
    </xf>
    <xf numFmtId="0" fontId="68" fillId="0" borderId="12" xfId="343" applyFont="1" applyFill="1" applyBorder="1" applyAlignment="1">
      <alignment vertical="center"/>
    </xf>
    <xf numFmtId="0" fontId="68" fillId="0" borderId="13" xfId="343" applyFont="1" applyFill="1" applyBorder="1" applyAlignment="1">
      <alignment horizontal="left" vertical="center"/>
    </xf>
    <xf numFmtId="0" fontId="68" fillId="0" borderId="13" xfId="343" applyFont="1" applyFill="1" applyBorder="1" applyAlignment="1">
      <alignment horizontal="centerContinuous" vertical="center"/>
    </xf>
    <xf numFmtId="0" fontId="68" fillId="0" borderId="14" xfId="343" applyFont="1" applyFill="1" applyBorder="1" applyAlignment="1">
      <alignment horizontal="centerContinuous" vertical="center"/>
    </xf>
    <xf numFmtId="165" fontId="61" fillId="0" borderId="15" xfId="342" applyFont="1" applyFill="1" applyBorder="1" applyAlignment="1">
      <alignment horizontal="left" vertical="center"/>
    </xf>
    <xf numFmtId="165" fontId="61" fillId="0" borderId="12" xfId="342" applyFont="1" applyFill="1" applyBorder="1" applyAlignment="1">
      <alignment horizontal="left" vertical="center"/>
    </xf>
    <xf numFmtId="165" fontId="61" fillId="0" borderId="16" xfId="342" applyFont="1" applyFill="1" applyBorder="1" applyAlignment="1">
      <alignment horizontal="left" vertical="center"/>
    </xf>
    <xf numFmtId="165" fontId="61" fillId="0" borderId="17" xfId="342" applyFont="1" applyFill="1" applyBorder="1" applyAlignment="1">
      <alignment horizontal="left" vertical="center"/>
    </xf>
    <xf numFmtId="165" fontId="61" fillId="0" borderId="0" xfId="342" applyFont="1" applyFill="1" applyAlignment="1">
      <alignment vertical="center"/>
    </xf>
    <xf numFmtId="0" fontId="62" fillId="0" borderId="18" xfId="343" applyFont="1" applyFill="1" applyBorder="1" applyAlignment="1">
      <alignment vertical="center"/>
    </xf>
    <xf numFmtId="0" fontId="62" fillId="0" borderId="0" xfId="343" applyFont="1" applyFill="1" applyBorder="1" applyAlignment="1">
      <alignment vertical="center"/>
    </xf>
    <xf numFmtId="165" fontId="69" fillId="0" borderId="0" xfId="342" applyFont="1" applyFill="1" applyBorder="1" applyAlignment="1" applyProtection="1">
      <alignment horizontal="left" vertical="center"/>
      <protection locked="0"/>
    </xf>
    <xf numFmtId="0" fontId="68" fillId="0" borderId="0" xfId="343" applyFont="1" applyFill="1" applyBorder="1" applyAlignment="1">
      <alignment vertical="center"/>
    </xf>
    <xf numFmtId="0" fontId="68" fillId="0" borderId="19" xfId="343" applyFont="1" applyFill="1" applyBorder="1" applyAlignment="1">
      <alignment horizontal="left" vertical="center"/>
    </xf>
    <xf numFmtId="0" fontId="64" fillId="0" borderId="19" xfId="343" applyFont="1" applyFill="1" applyBorder="1" applyAlignment="1">
      <alignment horizontal="center" vertical="center"/>
    </xf>
    <xf numFmtId="0" fontId="64" fillId="0" borderId="0" xfId="343" applyFont="1" applyFill="1" applyBorder="1" applyAlignment="1">
      <alignment horizontal="center" vertical="center"/>
    </xf>
    <xf numFmtId="165" fontId="64" fillId="0" borderId="20" xfId="342" applyFont="1" applyFill="1" applyBorder="1" applyAlignment="1">
      <alignment horizontal="centerContinuous" vertical="top"/>
    </xf>
    <xf numFmtId="165" fontId="64" fillId="0" borderId="0" xfId="342" applyFont="1" applyFill="1" applyAlignment="1">
      <alignment horizontal="center" vertical="center"/>
    </xf>
    <xf numFmtId="165" fontId="64" fillId="0" borderId="21" xfId="342" applyFont="1" applyFill="1" applyBorder="1" applyAlignment="1">
      <alignment horizontal="center" vertical="center"/>
    </xf>
    <xf numFmtId="165" fontId="64" fillId="0" borderId="21" xfId="342" applyFont="1" applyFill="1" applyBorder="1" applyAlignment="1">
      <alignment horizontal="centerContinuous" vertical="top"/>
    </xf>
    <xf numFmtId="165" fontId="62" fillId="0" borderId="0" xfId="342" applyFont="1" applyFill="1" applyAlignment="1">
      <alignment vertical="center"/>
    </xf>
    <xf numFmtId="0" fontId="69" fillId="0" borderId="0" xfId="343" applyFont="1" applyFill="1" applyBorder="1" applyAlignment="1" applyProtection="1">
      <alignment horizontal="left" vertical="center"/>
      <protection locked="0"/>
    </xf>
    <xf numFmtId="0" fontId="68" fillId="0" borderId="0" xfId="343" applyFont="1" applyFill="1" applyAlignment="1">
      <alignment vertical="center"/>
    </xf>
    <xf numFmtId="0" fontId="64" fillId="0" borderId="19" xfId="343" applyFont="1" applyFill="1" applyBorder="1" applyAlignment="1">
      <alignment horizontal="center" vertical="top"/>
    </xf>
    <xf numFmtId="165" fontId="64" fillId="0" borderId="20" xfId="342" applyFont="1" applyFill="1" applyBorder="1" applyAlignment="1">
      <alignment horizontal="centerContinuous" vertical="center"/>
    </xf>
    <xf numFmtId="165" fontId="64" fillId="0" borderId="21" xfId="342" applyFont="1" applyFill="1" applyBorder="1" applyAlignment="1">
      <alignment horizontal="center" vertical="top"/>
    </xf>
    <xf numFmtId="0" fontId="64" fillId="0" borderId="21" xfId="343" applyFont="1" applyFill="1" applyBorder="1" applyAlignment="1">
      <alignment horizontal="left" vertical="center"/>
    </xf>
    <xf numFmtId="0" fontId="64" fillId="0" borderId="0" xfId="343" applyFont="1" applyFill="1" applyBorder="1" applyAlignment="1">
      <alignment horizontal="centerContinuous" vertical="center"/>
    </xf>
    <xf numFmtId="0" fontId="68" fillId="0" borderId="22" xfId="343" applyFont="1" applyFill="1" applyBorder="1" applyAlignment="1">
      <alignment vertical="center"/>
    </xf>
    <xf numFmtId="0" fontId="68" fillId="0" borderId="23" xfId="343" applyFont="1" applyFill="1" applyBorder="1" applyAlignment="1">
      <alignment vertical="center"/>
    </xf>
    <xf numFmtId="0" fontId="68" fillId="0" borderId="0" xfId="343" applyFont="1" applyFill="1" applyBorder="1" applyAlignment="1">
      <alignment horizontal="centerContinuous" vertical="center"/>
    </xf>
    <xf numFmtId="165" fontId="64" fillId="0" borderId="23" xfId="342" applyFont="1" applyFill="1" applyBorder="1" applyAlignment="1">
      <alignment vertical="center"/>
    </xf>
    <xf numFmtId="165" fontId="64" fillId="0" borderId="24" xfId="342" applyFont="1" applyFill="1" applyBorder="1" applyAlignment="1">
      <alignment vertical="center"/>
    </xf>
    <xf numFmtId="165" fontId="64" fillId="0" borderId="25" xfId="342" applyFont="1" applyFill="1" applyBorder="1" applyAlignment="1">
      <alignment vertical="center"/>
    </xf>
    <xf numFmtId="165" fontId="64" fillId="0" borderId="22" xfId="342" applyFont="1" applyFill="1" applyBorder="1" applyAlignment="1">
      <alignment vertical="center"/>
    </xf>
    <xf numFmtId="165" fontId="64" fillId="0" borderId="26" xfId="342" applyFont="1" applyFill="1" applyBorder="1" applyAlignment="1">
      <alignment vertical="center"/>
    </xf>
    <xf numFmtId="0" fontId="62" fillId="0" borderId="27" xfId="343" applyFont="1" applyFill="1" applyBorder="1" applyAlignment="1">
      <alignment vertical="center"/>
    </xf>
    <xf numFmtId="0" fontId="62" fillId="0" borderId="28" xfId="343" applyFont="1" applyFill="1" applyBorder="1" applyAlignment="1">
      <alignment vertical="center"/>
    </xf>
    <xf numFmtId="0" fontId="70" fillId="0" borderId="28" xfId="343" applyFont="1" applyFill="1" applyBorder="1" applyAlignment="1">
      <alignment horizontal="centerContinuous" vertical="center"/>
    </xf>
    <xf numFmtId="0" fontId="70" fillId="0" borderId="29" xfId="343" applyFont="1" applyFill="1" applyBorder="1" applyAlignment="1">
      <alignment horizontal="centerContinuous" vertical="center"/>
    </xf>
    <xf numFmtId="0" fontId="70" fillId="0" borderId="27" xfId="343" applyFont="1" applyFill="1" applyBorder="1" applyAlignment="1">
      <alignment horizontal="center" vertical="center"/>
    </xf>
    <xf numFmtId="165" fontId="66" fillId="0" borderId="30" xfId="342" applyFont="1" applyFill="1" applyBorder="1" applyAlignment="1">
      <alignment horizontal="center" vertical="center"/>
    </xf>
    <xf numFmtId="165" fontId="66" fillId="0" borderId="31" xfId="342" applyFont="1" applyFill="1" applyBorder="1" applyAlignment="1">
      <alignment horizontal="center" vertical="center"/>
    </xf>
    <xf numFmtId="165" fontId="66" fillId="0" borderId="32" xfId="342" applyFont="1" applyFill="1" applyBorder="1" applyAlignment="1">
      <alignment horizontal="center" vertical="center"/>
    </xf>
    <xf numFmtId="165" fontId="66" fillId="0" borderId="33" xfId="342" applyFont="1" applyFill="1" applyBorder="1" applyAlignment="1">
      <alignment horizontal="center" vertical="center"/>
    </xf>
    <xf numFmtId="165" fontId="66" fillId="0" borderId="34" xfId="342" applyFont="1" applyFill="1" applyBorder="1" applyAlignment="1">
      <alignment horizontal="center" vertical="center"/>
    </xf>
    <xf numFmtId="0" fontId="61" fillId="0" borderId="0" xfId="343" applyFont="1" applyFill="1" applyBorder="1" applyAlignment="1" applyProtection="1">
      <alignment horizontal="left"/>
    </xf>
    <xf numFmtId="0" fontId="64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2" fillId="0" borderId="0" xfId="343" applyFont="1" applyFill="1"/>
    <xf numFmtId="0" fontId="61" fillId="0" borderId="0" xfId="343" quotePrefix="1" applyFont="1" applyFill="1" applyBorder="1" applyAlignment="1" applyProtection="1">
      <alignment horizontal="left"/>
    </xf>
    <xf numFmtId="0" fontId="64" fillId="0" borderId="35" xfId="343" applyFont="1" applyFill="1" applyBorder="1" applyAlignment="1">
      <alignment horizontal="centerContinuous" vertical="center"/>
    </xf>
    <xf numFmtId="165" fontId="72" fillId="0" borderId="0" xfId="342" applyFont="1" applyFill="1" applyBorder="1" applyAlignment="1" applyProtection="1">
      <alignment horizontal="right"/>
    </xf>
    <xf numFmtId="0" fontId="62" fillId="0" borderId="36" xfId="343" applyFont="1" applyFill="1" applyBorder="1" applyAlignment="1">
      <alignment vertical="center"/>
    </xf>
    <xf numFmtId="0" fontId="62" fillId="0" borderId="29" xfId="343" applyFont="1" applyFill="1" applyBorder="1" applyAlignment="1">
      <alignment vertical="center"/>
    </xf>
    <xf numFmtId="0" fontId="61" fillId="0" borderId="29" xfId="343" quotePrefix="1" applyFont="1" applyFill="1" applyBorder="1" applyAlignment="1" applyProtection="1">
      <alignment horizontal="left"/>
    </xf>
    <xf numFmtId="0" fontId="62" fillId="0" borderId="18" xfId="343" quotePrefix="1" applyFont="1" applyFill="1" applyBorder="1" applyAlignment="1">
      <alignment horizontal="right"/>
    </xf>
    <xf numFmtId="0" fontId="62" fillId="0" borderId="0" xfId="343" applyFont="1" applyFill="1" applyBorder="1" applyAlignment="1"/>
    <xf numFmtId="1" fontId="62" fillId="0" borderId="0" xfId="343" applyNumberFormat="1" applyFont="1" applyFill="1" applyBorder="1"/>
    <xf numFmtId="0" fontId="67" fillId="0" borderId="14" xfId="343" applyFont="1" applyFill="1" applyBorder="1" applyAlignment="1">
      <alignment horizontal="centerContinuous"/>
    </xf>
    <xf numFmtId="172" fontId="73" fillId="0" borderId="0" xfId="343" applyNumberFormat="1" applyFont="1" applyFill="1" applyBorder="1" applyAlignment="1" applyProtection="1">
      <alignment vertical="center"/>
    </xf>
    <xf numFmtId="0" fontId="62" fillId="0" borderId="18" xfId="343" applyFont="1" applyFill="1" applyBorder="1" applyAlignment="1">
      <alignment horizontal="right"/>
    </xf>
    <xf numFmtId="0" fontId="67" fillId="0" borderId="35" xfId="343" applyFont="1" applyFill="1" applyBorder="1" applyAlignment="1">
      <alignment horizontal="centerContinuous"/>
    </xf>
    <xf numFmtId="0" fontId="62" fillId="0" borderId="36" xfId="343" applyFont="1" applyFill="1" applyBorder="1" applyAlignment="1">
      <alignment horizontal="right"/>
    </xf>
    <xf numFmtId="0" fontId="62" fillId="0" borderId="29" xfId="343" applyFont="1" applyFill="1" applyBorder="1" applyAlignment="1"/>
    <xf numFmtId="1" fontId="62" fillId="0" borderId="29" xfId="343" applyNumberFormat="1" applyFont="1" applyFill="1" applyBorder="1"/>
    <xf numFmtId="0" fontId="67" fillId="0" borderId="37" xfId="343" applyFont="1" applyFill="1" applyBorder="1" applyAlignment="1">
      <alignment horizontal="centerContinuous"/>
    </xf>
    <xf numFmtId="0" fontId="67" fillId="0" borderId="38" xfId="343" applyFont="1" applyFill="1" applyBorder="1" applyAlignment="1">
      <alignment horizontal="centerContinuous"/>
    </xf>
    <xf numFmtId="0" fontId="67" fillId="0" borderId="39" xfId="343" applyFont="1" applyFill="1" applyBorder="1" applyAlignment="1">
      <alignment horizontal="centerContinuous"/>
    </xf>
    <xf numFmtId="0" fontId="67" fillId="0" borderId="40" xfId="343" applyFont="1" applyFill="1" applyBorder="1" applyAlignment="1">
      <alignment horizontal="centerContinuous"/>
    </xf>
    <xf numFmtId="0" fontId="67" fillId="0" borderId="41" xfId="343" applyFont="1" applyFill="1" applyBorder="1" applyAlignment="1">
      <alignment horizontal="centerContinuous"/>
    </xf>
    <xf numFmtId="0" fontId="62" fillId="0" borderId="0" xfId="343" quotePrefix="1" applyFont="1" applyFill="1" applyBorder="1" applyAlignment="1"/>
    <xf numFmtId="0" fontId="63" fillId="0" borderId="0" xfId="343" applyFont="1" applyFill="1" applyBorder="1" applyAlignment="1"/>
    <xf numFmtId="0" fontId="63" fillId="0" borderId="18" xfId="343" applyFont="1" applyFill="1" applyBorder="1" applyAlignment="1">
      <alignment horizontal="right"/>
    </xf>
    <xf numFmtId="0" fontId="62" fillId="0" borderId="18" xfId="343" quotePrefix="1" applyNumberFormat="1" applyFont="1" applyFill="1" applyBorder="1" applyAlignment="1">
      <alignment horizontal="right"/>
    </xf>
    <xf numFmtId="0" fontId="62" fillId="0" borderId="18" xfId="343" quotePrefix="1" applyFont="1" applyFill="1" applyBorder="1" applyAlignment="1"/>
    <xf numFmtId="0" fontId="62" fillId="0" borderId="11" xfId="343" applyFont="1" applyFill="1" applyBorder="1" applyAlignment="1"/>
    <xf numFmtId="0" fontId="62" fillId="0" borderId="0" xfId="0" applyFont="1"/>
    <xf numFmtId="165" fontId="61" fillId="0" borderId="0" xfId="340" applyFont="1" applyAlignment="1" applyProtection="1">
      <alignment horizontal="left"/>
    </xf>
    <xf numFmtId="165" fontId="62" fillId="0" borderId="0" xfId="340" applyFont="1"/>
    <xf numFmtId="165" fontId="78" fillId="0" borderId="0" xfId="340" applyFont="1"/>
    <xf numFmtId="165" fontId="79" fillId="0" borderId="0" xfId="340" applyFont="1"/>
    <xf numFmtId="165" fontId="80" fillId="0" borderId="0" xfId="340" applyFont="1" applyAlignment="1" applyProtection="1">
      <alignment horizontal="centerContinuous"/>
    </xf>
    <xf numFmtId="165" fontId="79" fillId="0" borderId="0" xfId="340" applyFont="1" applyAlignment="1">
      <alignment horizontal="centerContinuous"/>
    </xf>
    <xf numFmtId="165" fontId="79" fillId="0" borderId="29" xfId="340" applyFont="1" applyBorder="1"/>
    <xf numFmtId="165" fontId="64" fillId="0" borderId="0" xfId="340" applyFont="1" applyAlignment="1" applyProtection="1">
      <alignment horizontal="right"/>
    </xf>
    <xf numFmtId="165" fontId="79" fillId="0" borderId="15" xfId="340" applyFont="1" applyBorder="1"/>
    <xf numFmtId="165" fontId="64" fillId="0" borderId="15" xfId="340" applyFont="1" applyBorder="1" applyAlignment="1">
      <alignment horizontal="center"/>
    </xf>
    <xf numFmtId="165" fontId="64" fillId="0" borderId="20" xfId="340" applyFont="1" applyBorder="1" applyAlignment="1">
      <alignment horizontal="center"/>
    </xf>
    <xf numFmtId="165" fontId="64" fillId="0" borderId="20" xfId="340" applyFont="1" applyBorder="1" applyAlignment="1" applyProtection="1">
      <alignment horizontal="center" vertical="center"/>
    </xf>
    <xf numFmtId="165" fontId="79" fillId="0" borderId="23" xfId="340" applyFont="1" applyBorder="1"/>
    <xf numFmtId="165" fontId="64" fillId="0" borderId="23" xfId="340" applyFont="1" applyBorder="1" applyAlignment="1" applyProtection="1">
      <alignment horizontal="center" vertical="center"/>
    </xf>
    <xf numFmtId="165" fontId="82" fillId="0" borderId="23" xfId="340" applyFont="1" applyBorder="1" applyAlignment="1">
      <alignment horizontal="center" vertical="center"/>
    </xf>
    <xf numFmtId="165" fontId="82" fillId="0" borderId="42" xfId="340" quotePrefix="1" applyFont="1" applyBorder="1" applyAlignment="1" applyProtection="1">
      <alignment horizontal="center" vertical="center"/>
    </xf>
    <xf numFmtId="165" fontId="79" fillId="0" borderId="0" xfId="340" applyFont="1" applyAlignment="1">
      <alignment horizontal="center" vertical="center"/>
    </xf>
    <xf numFmtId="165" fontId="79" fillId="0" borderId="0" xfId="340" applyFont="1" applyBorder="1"/>
    <xf numFmtId="4" fontId="79" fillId="0" borderId="0" xfId="340" applyNumberFormat="1" applyFont="1"/>
    <xf numFmtId="165" fontId="61" fillId="0" borderId="0" xfId="341" applyFont="1" applyAlignment="1" applyProtection="1">
      <alignment horizontal="left"/>
    </xf>
    <xf numFmtId="165" fontId="62" fillId="0" borderId="0" xfId="341" applyFont="1"/>
    <xf numFmtId="165" fontId="61" fillId="0" borderId="0" xfId="341" applyFont="1" applyAlignment="1" applyProtection="1">
      <alignment horizontal="centerContinuous"/>
    </xf>
    <xf numFmtId="165" fontId="62" fillId="0" borderId="0" xfId="341" applyFont="1" applyAlignment="1">
      <alignment horizontal="centerContinuous"/>
    </xf>
    <xf numFmtId="165" fontId="61" fillId="0" borderId="0" xfId="341" applyFont="1"/>
    <xf numFmtId="165" fontId="64" fillId="0" borderId="0" xfId="341" applyFont="1" applyAlignment="1" applyProtection="1">
      <alignment horizontal="right"/>
    </xf>
    <xf numFmtId="165" fontId="67" fillId="0" borderId="15" xfId="341" applyFont="1" applyBorder="1"/>
    <xf numFmtId="165" fontId="64" fillId="0" borderId="39" xfId="341" applyFont="1" applyBorder="1" applyAlignment="1">
      <alignment horizontal="center"/>
    </xf>
    <xf numFmtId="165" fontId="64" fillId="0" borderId="43" xfId="341" applyFont="1" applyBorder="1" applyAlignment="1">
      <alignment vertical="center"/>
    </xf>
    <xf numFmtId="165" fontId="64" fillId="0" borderId="20" xfId="341" applyFont="1" applyBorder="1" applyAlignment="1">
      <alignment horizontal="center"/>
    </xf>
    <xf numFmtId="165" fontId="64" fillId="0" borderId="38" xfId="341" applyFont="1" applyBorder="1" applyAlignment="1" applyProtection="1">
      <alignment horizontal="center" vertical="center"/>
    </xf>
    <xf numFmtId="165" fontId="64" fillId="0" borderId="35" xfId="341" applyFont="1" applyBorder="1" applyAlignment="1" applyProtection="1">
      <alignment horizontal="centerContinuous" vertical="center"/>
    </xf>
    <xf numFmtId="165" fontId="67" fillId="0" borderId="23" xfId="341" applyFont="1" applyBorder="1"/>
    <xf numFmtId="165" fontId="64" fillId="0" borderId="40" xfId="341" applyFont="1" applyBorder="1" applyAlignment="1">
      <alignment horizontal="center"/>
    </xf>
    <xf numFmtId="165" fontId="64" fillId="0" borderId="22" xfId="341" applyFont="1" applyBorder="1" applyAlignment="1">
      <alignment vertical="center"/>
    </xf>
    <xf numFmtId="165" fontId="66" fillId="0" borderId="23" xfId="341" applyFont="1" applyBorder="1" applyAlignment="1">
      <alignment horizontal="center" vertical="center"/>
    </xf>
    <xf numFmtId="165" fontId="66" fillId="0" borderId="40" xfId="341" quotePrefix="1" applyFont="1" applyBorder="1" applyAlignment="1" applyProtection="1">
      <alignment horizontal="center" vertical="center"/>
    </xf>
    <xf numFmtId="165" fontId="66" fillId="0" borderId="22" xfId="341" applyFont="1" applyBorder="1" applyAlignment="1" applyProtection="1">
      <alignment horizontal="center" vertical="center"/>
    </xf>
    <xf numFmtId="173" fontId="23" fillId="0" borderId="0" xfId="329" applyNumberFormat="1" applyFont="1"/>
    <xf numFmtId="165" fontId="62" fillId="0" borderId="0" xfId="341" applyFont="1" applyAlignment="1">
      <alignment horizontal="center" vertical="center"/>
    </xf>
    <xf numFmtId="165" fontId="61" fillId="0" borderId="15" xfId="341" applyFont="1" applyBorder="1" applyAlignment="1" applyProtection="1">
      <alignment horizontal="left"/>
    </xf>
    <xf numFmtId="1" fontId="62" fillId="0" borderId="20" xfId="341" applyNumberFormat="1" applyFont="1" applyBorder="1"/>
    <xf numFmtId="170" fontId="61" fillId="0" borderId="0" xfId="341" applyNumberFormat="1" applyFont="1"/>
    <xf numFmtId="170" fontId="62" fillId="0" borderId="0" xfId="341" applyNumberFormat="1" applyFont="1"/>
    <xf numFmtId="2" fontId="62" fillId="0" borderId="0" xfId="341" applyNumberFormat="1" applyFont="1"/>
    <xf numFmtId="1" fontId="62" fillId="0" borderId="23" xfId="341" applyNumberFormat="1" applyFont="1" applyBorder="1"/>
    <xf numFmtId="165" fontId="61" fillId="0" borderId="0" xfId="342" applyFont="1" applyFill="1" applyAlignment="1">
      <alignment horizontal="left" vertical="center"/>
    </xf>
    <xf numFmtId="165" fontId="61" fillId="0" borderId="0" xfId="345" applyFont="1" applyFill="1" applyAlignment="1">
      <alignment horizontal="left" vertical="center"/>
    </xf>
    <xf numFmtId="165" fontId="61" fillId="0" borderId="0" xfId="345" applyFont="1" applyFill="1" applyAlignment="1">
      <alignment vertical="center"/>
    </xf>
    <xf numFmtId="165" fontId="62" fillId="0" borderId="0" xfId="345" applyFont="1" applyFill="1" applyAlignment="1">
      <alignment vertical="center"/>
    </xf>
    <xf numFmtId="165" fontId="61" fillId="0" borderId="0" xfId="345" applyFont="1" applyFill="1" applyAlignment="1" applyProtection="1">
      <alignment horizontal="centerContinuous" vertical="center"/>
      <protection locked="0"/>
    </xf>
    <xf numFmtId="165" fontId="61" fillId="0" borderId="0" xfId="345" applyFont="1" applyFill="1" applyAlignment="1">
      <alignment horizontal="centerContinuous" vertical="center"/>
    </xf>
    <xf numFmtId="165" fontId="61" fillId="0" borderId="0" xfId="345" applyFont="1" applyFill="1" applyBorder="1" applyAlignment="1">
      <alignment vertical="center"/>
    </xf>
    <xf numFmtId="165" fontId="64" fillId="0" borderId="0" xfId="345" applyFont="1" applyFill="1" applyAlignment="1">
      <alignment horizontal="right" vertical="center"/>
    </xf>
    <xf numFmtId="165" fontId="61" fillId="0" borderId="10" xfId="345" applyFont="1" applyFill="1" applyBorder="1" applyAlignment="1">
      <alignment vertical="center"/>
    </xf>
    <xf numFmtId="165" fontId="68" fillId="0" borderId="11" xfId="345" applyFont="1" applyFill="1" applyBorder="1" applyAlignment="1">
      <alignment vertical="center"/>
    </xf>
    <xf numFmtId="165" fontId="64" fillId="0" borderId="11" xfId="345" applyFont="1" applyFill="1" applyBorder="1" applyAlignment="1">
      <alignment vertical="center"/>
    </xf>
    <xf numFmtId="165" fontId="61" fillId="0" borderId="12" xfId="342" applyFont="1" applyFill="1" applyBorder="1" applyAlignment="1">
      <alignment horizontal="centerContinuous" vertical="center"/>
    </xf>
    <xf numFmtId="165" fontId="68" fillId="0" borderId="0" xfId="345" applyFont="1" applyFill="1" applyBorder="1" applyAlignment="1">
      <alignment horizontal="left" vertical="center"/>
    </xf>
    <xf numFmtId="165" fontId="68" fillId="0" borderId="18" xfId="345" applyFont="1" applyFill="1" applyBorder="1" applyAlignment="1">
      <alignment vertical="center"/>
    </xf>
    <xf numFmtId="165" fontId="68" fillId="0" borderId="0" xfId="345" applyFont="1" applyFill="1" applyBorder="1" applyAlignment="1">
      <alignment vertical="center"/>
    </xf>
    <xf numFmtId="165" fontId="69" fillId="0" borderId="0" xfId="345" applyFont="1" applyFill="1" applyBorder="1" applyAlignment="1" applyProtection="1">
      <alignment horizontal="left" vertical="center"/>
      <protection locked="0"/>
    </xf>
    <xf numFmtId="165" fontId="61" fillId="0" borderId="21" xfId="342" applyFont="1" applyFill="1" applyBorder="1" applyAlignment="1">
      <alignment horizontal="left" vertical="center"/>
    </xf>
    <xf numFmtId="165" fontId="64" fillId="0" borderId="0" xfId="342" applyFont="1" applyFill="1" applyAlignment="1">
      <alignment horizontal="centerContinuous" vertical="center"/>
    </xf>
    <xf numFmtId="165" fontId="61" fillId="0" borderId="18" xfId="345" applyFont="1" applyFill="1" applyBorder="1" applyAlignment="1">
      <alignment horizontal="center" vertical="center"/>
    </xf>
    <xf numFmtId="165" fontId="61" fillId="0" borderId="0" xfId="345" applyFont="1" applyFill="1" applyBorder="1" applyAlignment="1">
      <alignment horizontal="center" vertical="center"/>
    </xf>
    <xf numFmtId="165" fontId="68" fillId="0" borderId="18" xfId="345" applyFont="1" applyFill="1" applyBorder="1" applyAlignment="1">
      <alignment horizontal="left" vertical="center"/>
    </xf>
    <xf numFmtId="165" fontId="64" fillId="0" borderId="21" xfId="342" applyFont="1" applyFill="1" applyBorder="1" applyAlignment="1">
      <alignment horizontal="left" vertical="center"/>
    </xf>
    <xf numFmtId="165" fontId="68" fillId="0" borderId="35" xfId="345" applyFont="1" applyFill="1" applyBorder="1" applyAlignment="1">
      <alignment vertical="center"/>
    </xf>
    <xf numFmtId="165" fontId="64" fillId="0" borderId="24" xfId="342" applyFont="1" applyFill="1" applyBorder="1" applyAlignment="1">
      <alignment horizontal="centerContinuous" vertical="center"/>
    </xf>
    <xf numFmtId="165" fontId="66" fillId="0" borderId="27" xfId="344" applyFont="1" applyFill="1" applyBorder="1" applyAlignment="1">
      <alignment horizontal="centerContinuous" vertical="center"/>
    </xf>
    <xf numFmtId="165" fontId="66" fillId="0" borderId="28" xfId="344" applyFont="1" applyFill="1" applyBorder="1" applyAlignment="1">
      <alignment horizontal="centerContinuous" vertical="center"/>
    </xf>
    <xf numFmtId="165" fontId="66" fillId="0" borderId="45" xfId="344" applyFont="1" applyFill="1" applyBorder="1" applyAlignment="1">
      <alignment horizontal="centerContinuous" vertical="center"/>
    </xf>
    <xf numFmtId="165" fontId="66" fillId="0" borderId="34" xfId="342" applyFont="1" applyFill="1" applyBorder="1" applyAlignment="1">
      <alignment horizontal="centerContinuous" vertical="center"/>
    </xf>
    <xf numFmtId="165" fontId="61" fillId="0" borderId="18" xfId="345" applyFont="1" applyFill="1" applyBorder="1" applyAlignment="1" applyProtection="1">
      <alignment horizontal="left"/>
    </xf>
    <xf numFmtId="165" fontId="61" fillId="0" borderId="0" xfId="345" applyFont="1" applyFill="1" applyBorder="1" applyAlignment="1" applyProtection="1">
      <alignment horizontal="left"/>
    </xf>
    <xf numFmtId="165" fontId="64" fillId="0" borderId="35" xfId="345" applyFont="1" applyFill="1" applyBorder="1" applyAlignment="1">
      <alignment horizontal="centerContinuous" vertical="center"/>
    </xf>
    <xf numFmtId="165" fontId="62" fillId="0" borderId="0" xfId="345" applyFont="1" applyFill="1"/>
    <xf numFmtId="165" fontId="61" fillId="0" borderId="18" xfId="345" quotePrefix="1" applyFont="1" applyFill="1" applyBorder="1" applyAlignment="1" applyProtection="1">
      <alignment horizontal="left"/>
    </xf>
    <xf numFmtId="165" fontId="61" fillId="0" borderId="0" xfId="345" quotePrefix="1" applyFont="1" applyFill="1" applyBorder="1" applyAlignment="1" applyProtection="1">
      <alignment horizontal="left"/>
    </xf>
    <xf numFmtId="165" fontId="64" fillId="0" borderId="0" xfId="342" applyFont="1" applyFill="1" applyBorder="1" applyAlignment="1" applyProtection="1">
      <alignment horizontal="right"/>
    </xf>
    <xf numFmtId="165" fontId="61" fillId="0" borderId="36" xfId="345" quotePrefix="1" applyFont="1" applyFill="1" applyBorder="1" applyAlignment="1" applyProtection="1">
      <alignment horizontal="left"/>
    </xf>
    <xf numFmtId="165" fontId="61" fillId="0" borderId="29" xfId="345" quotePrefix="1" applyFont="1" applyFill="1" applyBorder="1" applyAlignment="1" applyProtection="1">
      <alignment horizontal="left"/>
    </xf>
    <xf numFmtId="165" fontId="61" fillId="0" borderId="29" xfId="345" applyFont="1" applyFill="1" applyBorder="1" applyAlignment="1" applyProtection="1">
      <alignment horizontal="left"/>
    </xf>
    <xf numFmtId="165" fontId="64" fillId="0" borderId="37" xfId="345" applyFont="1" applyFill="1" applyBorder="1" applyAlignment="1">
      <alignment horizontal="centerContinuous" vertical="center"/>
    </xf>
    <xf numFmtId="165" fontId="62" fillId="0" borderId="18" xfId="345" quotePrefix="1" applyFont="1" applyFill="1" applyBorder="1" applyAlignment="1" applyProtection="1">
      <alignment horizontal="left"/>
    </xf>
    <xf numFmtId="165" fontId="62" fillId="0" borderId="0" xfId="345" quotePrefix="1" applyFont="1" applyFill="1" applyBorder="1" applyAlignment="1" applyProtection="1">
      <alignment horizontal="left"/>
    </xf>
    <xf numFmtId="1" fontId="62" fillId="0" borderId="0" xfId="345" applyNumberFormat="1" applyFont="1" applyFill="1" applyBorder="1"/>
    <xf numFmtId="165" fontId="67" fillId="0" borderId="38" xfId="345" applyFont="1" applyFill="1" applyBorder="1" applyAlignment="1">
      <alignment horizontal="centerContinuous"/>
    </xf>
    <xf numFmtId="165" fontId="62" fillId="0" borderId="36" xfId="345" quotePrefix="1" applyFont="1" applyFill="1" applyBorder="1" applyAlignment="1" applyProtection="1">
      <alignment horizontal="left"/>
    </xf>
    <xf numFmtId="165" fontId="62" fillId="0" borderId="29" xfId="345" quotePrefix="1" applyFont="1" applyFill="1" applyBorder="1" applyAlignment="1" applyProtection="1">
      <alignment horizontal="left"/>
    </xf>
    <xf numFmtId="165" fontId="67" fillId="0" borderId="40" xfId="345" applyFont="1" applyFill="1" applyBorder="1" applyAlignment="1">
      <alignment horizontal="centerContinuous"/>
    </xf>
    <xf numFmtId="165" fontId="62" fillId="0" borderId="0" xfId="345" applyFont="1" applyFill="1" applyBorder="1" applyAlignment="1">
      <alignment vertical="center"/>
    </xf>
    <xf numFmtId="1" fontId="62" fillId="0" borderId="11" xfId="345" applyNumberFormat="1" applyFont="1" applyFill="1" applyBorder="1"/>
    <xf numFmtId="165" fontId="67" fillId="0" borderId="39" xfId="345" applyFont="1" applyFill="1" applyBorder="1" applyAlignment="1">
      <alignment horizontal="centerContinuous"/>
    </xf>
    <xf numFmtId="165" fontId="62" fillId="0" borderId="18" xfId="345" applyFont="1" applyFill="1" applyBorder="1" applyAlignment="1" applyProtection="1">
      <alignment horizontal="left"/>
    </xf>
    <xf numFmtId="165" fontId="67" fillId="0" borderId="41" xfId="345" applyFont="1" applyFill="1" applyBorder="1" applyAlignment="1">
      <alignment horizontal="centerContinuous"/>
    </xf>
    <xf numFmtId="1" fontId="62" fillId="0" borderId="29" xfId="345" applyNumberFormat="1" applyFont="1" applyFill="1" applyBorder="1"/>
    <xf numFmtId="165" fontId="62" fillId="0" borderId="10" xfId="345" quotePrefix="1" applyFont="1" applyFill="1" applyBorder="1" applyAlignment="1" applyProtection="1">
      <alignment horizontal="left"/>
    </xf>
    <xf numFmtId="165" fontId="62" fillId="0" borderId="11" xfId="345" quotePrefix="1" applyFont="1" applyFill="1" applyBorder="1" applyAlignment="1" applyProtection="1">
      <alignment horizontal="left"/>
    </xf>
    <xf numFmtId="165" fontId="67" fillId="0" borderId="46" xfId="345" applyFont="1" applyFill="1" applyBorder="1" applyAlignment="1">
      <alignment horizontal="centerContinuous"/>
    </xf>
    <xf numFmtId="165" fontId="62" fillId="0" borderId="36" xfId="345" applyFont="1" applyFill="1" applyBorder="1" applyAlignment="1" applyProtection="1">
      <alignment horizontal="left"/>
    </xf>
    <xf numFmtId="165" fontId="62" fillId="0" borderId="29" xfId="345" applyFont="1" applyFill="1" applyBorder="1" applyAlignment="1" applyProtection="1">
      <alignment horizontal="left"/>
    </xf>
    <xf numFmtId="165" fontId="62" fillId="0" borderId="0" xfId="345" quotePrefix="1" applyFont="1" applyFill="1" applyBorder="1" applyAlignment="1" applyProtection="1">
      <alignment horizontal="left"/>
      <protection locked="0"/>
    </xf>
    <xf numFmtId="165" fontId="62" fillId="0" borderId="0" xfId="345" applyFont="1" applyFill="1" applyBorder="1" applyAlignment="1" applyProtection="1">
      <alignment horizontal="left"/>
      <protection locked="0"/>
    </xf>
    <xf numFmtId="165" fontId="62" fillId="0" borderId="29" xfId="345" quotePrefix="1" applyFont="1" applyFill="1" applyBorder="1" applyAlignment="1" applyProtection="1">
      <alignment horizontal="left"/>
      <protection locked="0"/>
    </xf>
    <xf numFmtId="171" fontId="73" fillId="0" borderId="0" xfId="342" applyNumberFormat="1" applyFont="1" applyFill="1" applyBorder="1" applyAlignment="1" applyProtection="1">
      <alignment horizontal="right" vertical="center"/>
    </xf>
    <xf numFmtId="165" fontId="86" fillId="0" borderId="0" xfId="345" applyFont="1" applyFill="1" applyAlignment="1">
      <alignment vertical="center"/>
    </xf>
    <xf numFmtId="165" fontId="61" fillId="0" borderId="0" xfId="342" applyFont="1" applyFill="1" applyAlignment="1" applyProtection="1">
      <alignment horizontal="centerContinuous" vertical="center"/>
      <protection locked="0"/>
    </xf>
    <xf numFmtId="165" fontId="61" fillId="0" borderId="0" xfId="342" applyFont="1" applyFill="1" applyAlignment="1">
      <alignment horizontal="centerContinuous" vertical="center"/>
    </xf>
    <xf numFmtId="165" fontId="61" fillId="0" borderId="29" xfId="342" applyFont="1" applyFill="1" applyBorder="1" applyAlignment="1">
      <alignment vertical="center"/>
    </xf>
    <xf numFmtId="165" fontId="64" fillId="0" borderId="0" xfId="342" applyFont="1" applyFill="1" applyAlignment="1">
      <alignment horizontal="right" vertical="center"/>
    </xf>
    <xf numFmtId="165" fontId="61" fillId="0" borderId="47" xfId="342" applyFont="1" applyFill="1" applyBorder="1" applyAlignment="1">
      <alignment vertical="center"/>
    </xf>
    <xf numFmtId="165" fontId="64" fillId="0" borderId="0" xfId="342" applyFont="1" applyFill="1" applyBorder="1" applyAlignment="1">
      <alignment vertical="center"/>
    </xf>
    <xf numFmtId="165" fontId="61" fillId="0" borderId="12" xfId="342" applyFont="1" applyFill="1" applyBorder="1" applyAlignment="1">
      <alignment vertical="center"/>
    </xf>
    <xf numFmtId="165" fontId="61" fillId="0" borderId="18" xfId="342" applyFont="1" applyFill="1" applyBorder="1" applyAlignment="1">
      <alignment vertical="center"/>
    </xf>
    <xf numFmtId="165" fontId="61" fillId="0" borderId="0" xfId="342" applyFont="1" applyFill="1" applyBorder="1" applyAlignment="1">
      <alignment vertical="center"/>
    </xf>
    <xf numFmtId="165" fontId="61" fillId="0" borderId="18" xfId="342" applyFont="1" applyFill="1" applyBorder="1" applyAlignment="1">
      <alignment horizontal="center" vertical="center"/>
    </xf>
    <xf numFmtId="165" fontId="61" fillId="0" borderId="0" xfId="342" applyFont="1" applyFill="1" applyBorder="1" applyAlignment="1">
      <alignment horizontal="center" vertical="center"/>
    </xf>
    <xf numFmtId="165" fontId="61" fillId="0" borderId="18" xfId="342" applyFont="1" applyFill="1" applyBorder="1" applyAlignment="1">
      <alignment horizontal="left" vertical="center"/>
    </xf>
    <xf numFmtId="165" fontId="61" fillId="0" borderId="0" xfId="342" applyFont="1" applyFill="1" applyBorder="1" applyAlignment="1">
      <alignment horizontal="left" vertical="center"/>
    </xf>
    <xf numFmtId="165" fontId="61" fillId="0" borderId="35" xfId="342" applyFont="1" applyFill="1" applyBorder="1" applyAlignment="1">
      <alignment vertical="center"/>
    </xf>
    <xf numFmtId="165" fontId="64" fillId="0" borderId="0" xfId="342" applyFont="1" applyFill="1" applyBorder="1" applyAlignment="1">
      <alignment horizontal="centerContinuous" vertical="center"/>
    </xf>
    <xf numFmtId="165" fontId="64" fillId="0" borderId="20" xfId="342" applyFont="1" applyFill="1" applyBorder="1" applyAlignment="1">
      <alignment vertical="center"/>
    </xf>
    <xf numFmtId="165" fontId="64" fillId="0" borderId="21" xfId="342" applyFont="1" applyFill="1" applyBorder="1" applyAlignment="1">
      <alignment vertical="center"/>
    </xf>
    <xf numFmtId="165" fontId="64" fillId="0" borderId="35" xfId="342" applyFont="1" applyFill="1" applyBorder="1" applyAlignment="1">
      <alignment vertical="center"/>
    </xf>
    <xf numFmtId="165" fontId="66" fillId="0" borderId="27" xfId="342" applyFont="1" applyFill="1" applyBorder="1" applyAlignment="1">
      <alignment horizontal="centerContinuous" vertical="center"/>
    </xf>
    <xf numFmtId="165" fontId="66" fillId="0" borderId="28" xfId="342" applyFont="1" applyFill="1" applyBorder="1" applyAlignment="1">
      <alignment horizontal="centerContinuous" vertical="center"/>
    </xf>
    <xf numFmtId="165" fontId="66" fillId="0" borderId="42" xfId="342" applyFont="1" applyFill="1" applyBorder="1" applyAlignment="1">
      <alignment horizontal="centerContinuous" vertical="center"/>
    </xf>
    <xf numFmtId="165" fontId="66" fillId="0" borderId="48" xfId="342" applyFont="1" applyFill="1" applyBorder="1" applyAlignment="1">
      <alignment horizontal="center" vertical="center"/>
    </xf>
    <xf numFmtId="165" fontId="66" fillId="0" borderId="28" xfId="342" applyFont="1" applyFill="1" applyBorder="1" applyAlignment="1">
      <alignment horizontal="center" vertical="center"/>
    </xf>
    <xf numFmtId="165" fontId="66" fillId="0" borderId="49" xfId="342" applyFont="1" applyFill="1" applyBorder="1" applyAlignment="1">
      <alignment horizontal="center" vertical="center"/>
    </xf>
    <xf numFmtId="165" fontId="66" fillId="0" borderId="42" xfId="342" applyFont="1" applyFill="1" applyBorder="1" applyAlignment="1">
      <alignment horizontal="center" vertical="center"/>
    </xf>
    <xf numFmtId="165" fontId="66" fillId="0" borderId="50" xfId="342" applyFont="1" applyFill="1" applyBorder="1" applyAlignment="1">
      <alignment horizontal="center" vertical="center"/>
    </xf>
    <xf numFmtId="165" fontId="62" fillId="0" borderId="0" xfId="342" applyFont="1" applyFill="1" applyAlignment="1">
      <alignment horizontal="center" vertical="center"/>
    </xf>
    <xf numFmtId="165" fontId="61" fillId="0" borderId="10" xfId="342" applyFont="1" applyFill="1" applyBorder="1"/>
    <xf numFmtId="165" fontId="61" fillId="0" borderId="11" xfId="342" applyFont="1" applyFill="1" applyBorder="1"/>
    <xf numFmtId="165" fontId="61" fillId="0" borderId="11" xfId="342" applyFont="1" applyFill="1" applyBorder="1" applyAlignment="1" applyProtection="1">
      <alignment horizontal="left"/>
    </xf>
    <xf numFmtId="165" fontId="64" fillId="0" borderId="14" xfId="342" applyFont="1" applyFill="1" applyBorder="1" applyAlignment="1">
      <alignment horizontal="centerContinuous" vertical="center"/>
    </xf>
    <xf numFmtId="165" fontId="61" fillId="0" borderId="18" xfId="342" applyFont="1" applyFill="1" applyBorder="1"/>
    <xf numFmtId="165" fontId="61" fillId="0" borderId="0" xfId="342" applyFont="1" applyFill="1" applyBorder="1"/>
    <xf numFmtId="165" fontId="61" fillId="0" borderId="0" xfId="342" applyFont="1" applyFill="1" applyBorder="1" applyAlignment="1" applyProtection="1">
      <alignment horizontal="left"/>
    </xf>
    <xf numFmtId="165" fontId="61" fillId="0" borderId="36" xfId="342" applyFont="1" applyFill="1" applyBorder="1"/>
    <xf numFmtId="165" fontId="61" fillId="0" borderId="29" xfId="342" applyFont="1" applyFill="1" applyBorder="1"/>
    <xf numFmtId="165" fontId="61" fillId="0" borderId="29" xfId="342" applyFont="1" applyFill="1" applyBorder="1" applyAlignment="1" applyProtection="1">
      <alignment horizontal="left"/>
    </xf>
    <xf numFmtId="165" fontId="62" fillId="0" borderId="18" xfId="342" quotePrefix="1" applyFont="1" applyFill="1" applyBorder="1" applyAlignment="1" applyProtection="1">
      <alignment horizontal="left"/>
    </xf>
    <xf numFmtId="165" fontId="62" fillId="0" borderId="0" xfId="342" quotePrefix="1" applyFont="1" applyFill="1" applyBorder="1" applyAlignment="1" applyProtection="1">
      <alignment horizontal="left"/>
    </xf>
    <xf numFmtId="165" fontId="62" fillId="0" borderId="0" xfId="342" applyFont="1" applyFill="1" applyBorder="1" applyAlignment="1" applyProtection="1">
      <alignment horizontal="left"/>
    </xf>
    <xf numFmtId="165" fontId="67" fillId="0" borderId="12" xfId="342" applyFont="1" applyFill="1" applyBorder="1" applyAlignment="1">
      <alignment horizontal="centerContinuous" vertical="center"/>
    </xf>
    <xf numFmtId="165" fontId="62" fillId="0" borderId="18" xfId="342" applyFont="1" applyFill="1" applyBorder="1" applyAlignment="1" applyProtection="1">
      <alignment horizontal="left"/>
    </xf>
    <xf numFmtId="165" fontId="67" fillId="0" borderId="0" xfId="342" applyFont="1" applyFill="1" applyBorder="1" applyAlignment="1">
      <alignment horizontal="centerContinuous" vertical="center"/>
    </xf>
    <xf numFmtId="165" fontId="62" fillId="0" borderId="36" xfId="342" applyFont="1" applyFill="1" applyBorder="1" applyAlignment="1" applyProtection="1">
      <alignment horizontal="left"/>
    </xf>
    <xf numFmtId="165" fontId="62" fillId="0" borderId="29" xfId="342" applyFont="1" applyFill="1" applyBorder="1" applyAlignment="1" applyProtection="1">
      <alignment horizontal="left"/>
    </xf>
    <xf numFmtId="165" fontId="67" fillId="0" borderId="29" xfId="342" applyFont="1" applyFill="1" applyBorder="1" applyAlignment="1">
      <alignment horizontal="centerContinuous" vertical="center"/>
    </xf>
    <xf numFmtId="165" fontId="62" fillId="0" borderId="0" xfId="342" applyFont="1" applyFill="1" applyBorder="1" applyAlignment="1">
      <alignment vertical="center"/>
    </xf>
    <xf numFmtId="165" fontId="67" fillId="0" borderId="24" xfId="342" applyFont="1" applyFill="1" applyBorder="1" applyAlignment="1">
      <alignment horizontal="centerContinuous" vertical="center"/>
    </xf>
    <xf numFmtId="165" fontId="67" fillId="0" borderId="37" xfId="342" applyFont="1" applyFill="1" applyBorder="1" applyAlignment="1">
      <alignment horizontal="centerContinuous" vertical="center"/>
    </xf>
    <xf numFmtId="165" fontId="73" fillId="0" borderId="10" xfId="342" quotePrefix="1" applyFont="1" applyFill="1" applyBorder="1" applyAlignment="1" applyProtection="1">
      <alignment horizontal="left"/>
    </xf>
    <xf numFmtId="165" fontId="62" fillId="0" borderId="11" xfId="342" quotePrefix="1" applyFont="1" applyFill="1" applyBorder="1" applyAlignment="1" applyProtection="1">
      <alignment horizontal="left"/>
    </xf>
    <xf numFmtId="1" fontId="62" fillId="0" borderId="11" xfId="342" applyNumberFormat="1" applyFont="1" applyFill="1" applyBorder="1"/>
    <xf numFmtId="165" fontId="67" fillId="0" borderId="11" xfId="342" applyFont="1" applyFill="1" applyBorder="1" applyAlignment="1">
      <alignment horizontal="centerContinuous" vertical="center"/>
    </xf>
    <xf numFmtId="165" fontId="67" fillId="0" borderId="14" xfId="342" applyFont="1" applyFill="1" applyBorder="1" applyAlignment="1">
      <alignment horizontal="centerContinuous" vertical="center"/>
    </xf>
    <xf numFmtId="165" fontId="62" fillId="0" borderId="10" xfId="342" quotePrefix="1" applyFont="1" applyFill="1" applyBorder="1" applyAlignment="1" applyProtection="1">
      <alignment horizontal="left"/>
    </xf>
    <xf numFmtId="165" fontId="62" fillId="0" borderId="11" xfId="342" applyFont="1" applyFill="1" applyBorder="1" applyAlignment="1" applyProtection="1">
      <alignment horizontal="left"/>
    </xf>
    <xf numFmtId="165" fontId="62" fillId="0" borderId="36" xfId="342" quotePrefix="1" applyFont="1" applyFill="1" applyBorder="1" applyAlignment="1" applyProtection="1">
      <alignment horizontal="left"/>
    </xf>
    <xf numFmtId="165" fontId="73" fillId="0" borderId="0" xfId="342" applyFont="1" applyFill="1" applyAlignment="1">
      <alignment vertical="center"/>
    </xf>
    <xf numFmtId="1" fontId="62" fillId="0" borderId="10" xfId="343" applyNumberFormat="1" applyFont="1" applyFill="1" applyBorder="1"/>
    <xf numFmtId="0" fontId="62" fillId="0" borderId="10" xfId="343" quotePrefix="1" applyFont="1" applyFill="1" applyBorder="1" applyAlignment="1">
      <alignment horizontal="right"/>
    </xf>
    <xf numFmtId="1" fontId="62" fillId="0" borderId="11" xfId="340" applyNumberFormat="1" applyFont="1" applyBorder="1"/>
    <xf numFmtId="165" fontId="66" fillId="0" borderId="51" xfId="342" applyFont="1" applyFill="1" applyBorder="1" applyAlignment="1">
      <alignment horizontal="center" vertical="center"/>
    </xf>
    <xf numFmtId="171" fontId="73" fillId="0" borderId="0" xfId="343" applyNumberFormat="1" applyFont="1" applyFill="1" applyBorder="1" applyAlignment="1" applyProtection="1">
      <alignment horizontal="right" vertical="center"/>
    </xf>
    <xf numFmtId="171" fontId="73" fillId="0" borderId="29" xfId="343" applyNumberFormat="1" applyFont="1" applyFill="1" applyBorder="1" applyAlignment="1" applyProtection="1">
      <alignment horizontal="right" vertical="center"/>
    </xf>
    <xf numFmtId="165" fontId="61" fillId="0" borderId="0" xfId="339" applyFont="1" applyAlignment="1" applyProtection="1">
      <alignment horizontal="left"/>
    </xf>
    <xf numFmtId="0" fontId="61" fillId="0" borderId="0" xfId="449" applyFont="1" applyAlignment="1"/>
    <xf numFmtId="3" fontId="62" fillId="0" borderId="0" xfId="449" applyNumberFormat="1" applyFont="1" applyAlignment="1"/>
    <xf numFmtId="3" fontId="62" fillId="0" borderId="0" xfId="449" applyNumberFormat="1" applyFont="1"/>
    <xf numFmtId="0" fontId="50" fillId="0" borderId="0" xfId="449" applyFont="1"/>
    <xf numFmtId="0" fontId="62" fillId="0" borderId="0" xfId="449" quotePrefix="1" applyFont="1" applyAlignment="1"/>
    <xf numFmtId="0" fontId="61" fillId="0" borderId="0" xfId="449" applyFont="1" applyAlignment="1">
      <alignment horizontal="centerContinuous" vertical="center"/>
    </xf>
    <xf numFmtId="0" fontId="62" fillId="0" borderId="0" xfId="449" quotePrefix="1" applyFont="1" applyAlignment="1">
      <alignment horizontal="centerContinuous"/>
    </xf>
    <xf numFmtId="3" fontId="62" fillId="0" borderId="0" xfId="449" applyNumberFormat="1" applyFont="1" applyAlignment="1">
      <alignment horizontal="centerContinuous"/>
    </xf>
    <xf numFmtId="0" fontId="62" fillId="0" borderId="0" xfId="449" applyFont="1"/>
    <xf numFmtId="3" fontId="62" fillId="0" borderId="29" xfId="449" applyNumberFormat="1" applyFont="1" applyBorder="1"/>
    <xf numFmtId="3" fontId="61" fillId="0" borderId="0" xfId="449" applyNumberFormat="1" applyFont="1" applyAlignment="1">
      <alignment horizontal="centerContinuous"/>
    </xf>
    <xf numFmtId="3" fontId="64" fillId="0" borderId="0" xfId="449" applyNumberFormat="1" applyFont="1" applyAlignment="1">
      <alignment horizontal="centerContinuous"/>
    </xf>
    <xf numFmtId="0" fontId="67" fillId="0" borderId="15" xfId="449" applyFont="1" applyBorder="1"/>
    <xf numFmtId="0" fontId="64" fillId="0" borderId="15" xfId="449" applyFont="1" applyBorder="1" applyAlignment="1">
      <alignment horizontal="centerContinuous" vertical="top"/>
    </xf>
    <xf numFmtId="3" fontId="64" fillId="0" borderId="29" xfId="449" applyNumberFormat="1" applyFont="1" applyBorder="1" applyAlignment="1">
      <alignment horizontal="centerContinuous" vertical="top"/>
    </xf>
    <xf numFmtId="3" fontId="64" fillId="0" borderId="28" xfId="449" applyNumberFormat="1" applyFont="1" applyBorder="1" applyAlignment="1">
      <alignment horizontal="centerContinuous"/>
    </xf>
    <xf numFmtId="3" fontId="64" fillId="0" borderId="45" xfId="449" applyNumberFormat="1" applyFont="1" applyBorder="1" applyAlignment="1">
      <alignment horizontal="centerContinuous"/>
    </xf>
    <xf numFmtId="3" fontId="64" fillId="0" borderId="28" xfId="449" applyNumberFormat="1" applyFont="1" applyBorder="1" applyAlignment="1">
      <alignment horizontal="centerContinuous" vertical="top"/>
    </xf>
    <xf numFmtId="0" fontId="64" fillId="0" borderId="20" xfId="449" applyFont="1" applyBorder="1" applyAlignment="1">
      <alignment horizontal="center"/>
    </xf>
    <xf numFmtId="0" fontId="64" fillId="0" borderId="20" xfId="449" applyFont="1" applyBorder="1" applyAlignment="1">
      <alignment horizontal="centerContinuous"/>
    </xf>
    <xf numFmtId="3" fontId="64" fillId="0" borderId="35" xfId="449" applyNumberFormat="1" applyFont="1" applyBorder="1" applyAlignment="1">
      <alignment horizontal="center"/>
    </xf>
    <xf numFmtId="3" fontId="64" fillId="0" borderId="35" xfId="449" quotePrefix="1" applyNumberFormat="1" applyFont="1" applyBorder="1" applyAlignment="1">
      <alignment horizontal="center"/>
    </xf>
    <xf numFmtId="0" fontId="64" fillId="0" borderId="23" xfId="449" applyFont="1" applyBorder="1"/>
    <xf numFmtId="0" fontId="64" fillId="0" borderId="23" xfId="449" applyFont="1" applyBorder="1" applyAlignment="1">
      <alignment horizontal="centerContinuous"/>
    </xf>
    <xf numFmtId="0" fontId="68" fillId="0" borderId="0" xfId="449" applyFont="1"/>
    <xf numFmtId="0" fontId="66" fillId="0" borderId="23" xfId="449" quotePrefix="1" applyFont="1" applyBorder="1" applyAlignment="1">
      <alignment horizontal="center" vertical="center"/>
    </xf>
    <xf numFmtId="0" fontId="66" fillId="0" borderId="42" xfId="449" quotePrefix="1" applyFont="1" applyBorder="1" applyAlignment="1">
      <alignment horizontal="center" vertical="center"/>
    </xf>
    <xf numFmtId="3" fontId="66" fillId="0" borderId="45" xfId="449" quotePrefix="1" applyNumberFormat="1" applyFont="1" applyBorder="1" applyAlignment="1">
      <alignment horizontal="center" vertical="center"/>
    </xf>
    <xf numFmtId="0" fontId="50" fillId="0" borderId="0" xfId="449" applyFont="1" applyAlignment="1">
      <alignment horizontal="center" vertical="center"/>
    </xf>
    <xf numFmtId="0" fontId="61" fillId="0" borderId="23" xfId="449" applyFont="1" applyBorder="1"/>
    <xf numFmtId="0" fontId="61" fillId="0" borderId="42" xfId="449" applyFont="1" applyBorder="1"/>
    <xf numFmtId="3" fontId="68" fillId="0" borderId="0" xfId="449" applyNumberFormat="1" applyFont="1" applyBorder="1"/>
    <xf numFmtId="0" fontId="61" fillId="0" borderId="15" xfId="449" applyFont="1" applyBorder="1"/>
    <xf numFmtId="0" fontId="61" fillId="0" borderId="23" xfId="449" quotePrefix="1" applyFont="1" applyBorder="1"/>
    <xf numFmtId="0" fontId="61" fillId="0" borderId="20" xfId="449" applyFont="1" applyBorder="1"/>
    <xf numFmtId="0" fontId="62" fillId="0" borderId="20" xfId="449" quotePrefix="1" applyFont="1" applyBorder="1"/>
    <xf numFmtId="0" fontId="67" fillId="0" borderId="20" xfId="449" quotePrefix="1" applyFont="1" applyBorder="1"/>
    <xf numFmtId="0" fontId="62" fillId="0" borderId="23" xfId="449" applyFont="1" applyBorder="1"/>
    <xf numFmtId="165" fontId="68" fillId="0" borderId="0" xfId="339" applyFont="1" applyAlignment="1" applyProtection="1">
      <alignment horizontal="left"/>
    </xf>
    <xf numFmtId="165" fontId="50" fillId="0" borderId="0" xfId="339" applyFont="1"/>
    <xf numFmtId="165" fontId="61" fillId="0" borderId="0" xfId="339" applyFont="1" applyAlignment="1" applyProtection="1">
      <alignment horizontal="centerContinuous"/>
    </xf>
    <xf numFmtId="165" fontId="68" fillId="0" borderId="0" xfId="339" applyFont="1" applyAlignment="1" applyProtection="1">
      <alignment horizontal="centerContinuous"/>
    </xf>
    <xf numFmtId="165" fontId="64" fillId="0" borderId="0" xfId="339" applyFont="1" applyAlignment="1" applyProtection="1">
      <alignment horizontal="right"/>
    </xf>
    <xf numFmtId="165" fontId="62" fillId="0" borderId="16" xfId="339" applyFont="1" applyBorder="1"/>
    <xf numFmtId="0" fontId="61" fillId="0" borderId="0" xfId="449" quotePrefix="1" applyFont="1" applyFill="1" applyBorder="1"/>
    <xf numFmtId="165" fontId="68" fillId="0" borderId="0" xfId="339" applyFont="1" applyFill="1"/>
    <xf numFmtId="165" fontId="50" fillId="0" borderId="0" xfId="339" applyFont="1" applyFill="1"/>
    <xf numFmtId="165" fontId="64" fillId="0" borderId="21" xfId="339" applyFont="1" applyBorder="1" applyAlignment="1" applyProtection="1">
      <alignment horizontal="center"/>
    </xf>
    <xf numFmtId="165" fontId="64" fillId="0" borderId="17" xfId="339" applyFont="1" applyBorder="1" applyAlignment="1" applyProtection="1">
      <alignment horizontal="center"/>
    </xf>
    <xf numFmtId="165" fontId="64" fillId="0" borderId="35" xfId="339" applyFont="1" applyBorder="1" applyAlignment="1" applyProtection="1">
      <alignment horizontal="center"/>
    </xf>
    <xf numFmtId="165" fontId="64" fillId="0" borderId="35" xfId="339" applyFont="1" applyBorder="1" applyAlignment="1" applyProtection="1">
      <alignment horizontal="left"/>
    </xf>
    <xf numFmtId="165" fontId="64" fillId="0" borderId="15" xfId="339" applyFont="1" applyBorder="1" applyAlignment="1" applyProtection="1">
      <alignment horizontal="left"/>
    </xf>
    <xf numFmtId="165" fontId="61" fillId="0" borderId="25" xfId="339" applyFont="1" applyBorder="1"/>
    <xf numFmtId="165" fontId="64" fillId="0" borderId="26" xfId="339" applyFont="1" applyBorder="1" applyAlignment="1">
      <alignment horizontal="center"/>
    </xf>
    <xf numFmtId="0" fontId="64" fillId="0" borderId="22" xfId="339" quotePrefix="1" applyNumberFormat="1" applyFont="1" applyBorder="1" applyAlignment="1" applyProtection="1">
      <alignment horizontal="center"/>
    </xf>
    <xf numFmtId="165" fontId="64" fillId="0" borderId="23" xfId="339" quotePrefix="1" applyFont="1" applyBorder="1" applyAlignment="1" applyProtection="1">
      <alignment horizontal="center"/>
    </xf>
    <xf numFmtId="165" fontId="66" fillId="0" borderId="55" xfId="339" applyFont="1" applyBorder="1" applyAlignment="1" applyProtection="1">
      <alignment horizontal="center" vertical="center"/>
    </xf>
    <xf numFmtId="165" fontId="66" fillId="0" borderId="40" xfId="339" applyFont="1" applyBorder="1" applyAlignment="1" applyProtection="1">
      <alignment horizontal="center" vertical="center"/>
    </xf>
    <xf numFmtId="165" fontId="66" fillId="0" borderId="26" xfId="339" applyFont="1" applyBorder="1" applyAlignment="1" applyProtection="1">
      <alignment horizontal="center" vertical="center"/>
    </xf>
    <xf numFmtId="165" fontId="66" fillId="0" borderId="22" xfId="339" applyFont="1" applyBorder="1" applyAlignment="1" applyProtection="1">
      <alignment horizontal="center" vertical="center"/>
    </xf>
    <xf numFmtId="165" fontId="66" fillId="0" borderId="0" xfId="339" applyFont="1"/>
    <xf numFmtId="165" fontId="61" fillId="0" borderId="0" xfId="339" applyFont="1" applyFill="1"/>
    <xf numFmtId="165" fontId="70" fillId="0" borderId="0" xfId="339" applyFont="1" applyFill="1"/>
    <xf numFmtId="165" fontId="66" fillId="0" borderId="0" xfId="339" applyFont="1" applyFill="1"/>
    <xf numFmtId="165" fontId="62" fillId="0" borderId="21" xfId="339" quotePrefix="1" applyFont="1" applyBorder="1" applyAlignment="1" applyProtection="1">
      <alignment horizontal="left"/>
    </xf>
    <xf numFmtId="165" fontId="61" fillId="0" borderId="0" xfId="339" quotePrefix="1" applyFont="1" applyFill="1" applyBorder="1" applyAlignment="1" applyProtection="1">
      <alignment horizontal="left"/>
    </xf>
    <xf numFmtId="165" fontId="68" fillId="0" borderId="0" xfId="339" applyFont="1"/>
    <xf numFmtId="165" fontId="62" fillId="0" borderId="25" xfId="339" applyFont="1" applyBorder="1"/>
    <xf numFmtId="165" fontId="61" fillId="0" borderId="0" xfId="339" applyFont="1"/>
    <xf numFmtId="0" fontId="90" fillId="0" borderId="0" xfId="0" applyFont="1" applyAlignment="1"/>
    <xf numFmtId="0" fontId="83" fillId="0" borderId="0" xfId="0" applyFont="1"/>
    <xf numFmtId="0" fontId="93" fillId="0" borderId="0" xfId="0" applyFont="1"/>
    <xf numFmtId="165" fontId="61" fillId="0" borderId="0" xfId="451" applyFont="1" applyAlignment="1">
      <alignment horizontal="centerContinuous"/>
    </xf>
    <xf numFmtId="165" fontId="62" fillId="0" borderId="0" xfId="451" applyFont="1" applyAlignment="1">
      <alignment horizontal="centerContinuous"/>
    </xf>
    <xf numFmtId="165" fontId="62" fillId="0" borderId="0" xfId="451" applyFont="1" applyAlignment="1"/>
    <xf numFmtId="165" fontId="62" fillId="0" borderId="0" xfId="451" applyFont="1"/>
    <xf numFmtId="165" fontId="62" fillId="0" borderId="0" xfId="451" applyFont="1" applyAlignment="1" applyProtection="1">
      <alignment horizontal="centerContinuous"/>
    </xf>
    <xf numFmtId="165" fontId="62" fillId="0" borderId="0" xfId="451" applyFont="1" applyAlignment="1">
      <alignment horizontal="right"/>
    </xf>
    <xf numFmtId="165" fontId="62" fillId="0" borderId="0" xfId="451" applyFont="1" applyAlignment="1" applyProtection="1">
      <alignment horizontal="right"/>
    </xf>
    <xf numFmtId="165" fontId="61" fillId="0" borderId="0" xfId="451" applyFont="1" applyAlignment="1" applyProtection="1">
      <alignment horizontal="left"/>
    </xf>
    <xf numFmtId="165" fontId="62" fillId="0" borderId="0" xfId="451" applyFont="1" applyAlignment="1" applyProtection="1">
      <alignment horizontal="left"/>
    </xf>
    <xf numFmtId="0" fontId="62" fillId="0" borderId="0" xfId="0" applyFont="1" applyAlignment="1" applyProtection="1">
      <alignment horizontal="right"/>
    </xf>
    <xf numFmtId="0" fontId="62" fillId="0" borderId="0" xfId="0" applyFont="1" applyAlignment="1" applyProtection="1">
      <alignment horizontal="left"/>
    </xf>
    <xf numFmtId="165" fontId="61" fillId="0" borderId="0" xfId="451" applyFont="1"/>
    <xf numFmtId="0" fontId="80" fillId="0" borderId="0" xfId="0" applyFont="1" applyAlignment="1" applyProtection="1">
      <alignment horizontal="left"/>
    </xf>
    <xf numFmtId="0" fontId="79" fillId="0" borderId="0" xfId="0" applyFont="1"/>
    <xf numFmtId="165" fontId="62" fillId="0" borderId="0" xfId="451" applyFont="1" applyFill="1"/>
    <xf numFmtId="0" fontId="62" fillId="0" borderId="0" xfId="0" applyFont="1" applyFill="1" applyAlignment="1" applyProtection="1">
      <alignment horizontal="right"/>
    </xf>
    <xf numFmtId="0" fontId="80" fillId="0" borderId="0" xfId="0" applyFont="1"/>
    <xf numFmtId="0" fontId="79" fillId="0" borderId="0" xfId="0" applyFont="1" applyAlignment="1" applyProtection="1">
      <alignment horizontal="left"/>
    </xf>
    <xf numFmtId="165" fontId="79" fillId="0" borderId="0" xfId="451" applyFont="1"/>
    <xf numFmtId="0" fontId="79" fillId="0" borderId="0" xfId="0" applyFont="1" applyAlignment="1" applyProtection="1">
      <alignment horizontal="right"/>
    </xf>
    <xf numFmtId="0" fontId="80" fillId="0" borderId="0" xfId="0" applyFont="1" applyFill="1" applyAlignment="1" applyProtection="1">
      <alignment horizontal="left"/>
    </xf>
    <xf numFmtId="171" fontId="71" fillId="0" borderId="0" xfId="343" applyNumberFormat="1" applyFont="1" applyFill="1" applyBorder="1" applyAlignment="1" applyProtection="1">
      <alignment horizontal="right" vertical="center"/>
    </xf>
    <xf numFmtId="171" fontId="71" fillId="0" borderId="35" xfId="343" applyNumberFormat="1" applyFont="1" applyFill="1" applyBorder="1" applyAlignment="1" applyProtection="1">
      <alignment horizontal="right" vertical="center"/>
    </xf>
    <xf numFmtId="171" fontId="71" fillId="0" borderId="29" xfId="343" applyNumberFormat="1" applyFont="1" applyFill="1" applyBorder="1" applyAlignment="1" applyProtection="1">
      <alignment horizontal="right" vertical="center"/>
    </xf>
    <xf numFmtId="171" fontId="71" fillId="0" borderId="37" xfId="343" applyNumberFormat="1" applyFont="1" applyFill="1" applyBorder="1" applyAlignment="1" applyProtection="1">
      <alignment horizontal="right" vertical="center"/>
    </xf>
    <xf numFmtId="171" fontId="73" fillId="0" borderId="35" xfId="343" applyNumberFormat="1" applyFont="1" applyFill="1" applyBorder="1" applyAlignment="1" applyProtection="1">
      <alignment horizontal="right" vertical="center"/>
    </xf>
    <xf numFmtId="171" fontId="73" fillId="0" borderId="37" xfId="343" applyNumberFormat="1" applyFont="1" applyFill="1" applyBorder="1" applyAlignment="1" applyProtection="1">
      <alignment horizontal="right" vertical="center"/>
    </xf>
    <xf numFmtId="171" fontId="73" fillId="0" borderId="36" xfId="343" applyNumberFormat="1" applyFont="1" applyFill="1" applyBorder="1" applyAlignment="1" applyProtection="1">
      <alignment horizontal="right" vertical="center"/>
    </xf>
    <xf numFmtId="171" fontId="71" fillId="0" borderId="18" xfId="342" applyNumberFormat="1" applyFont="1" applyFill="1" applyBorder="1" applyAlignment="1" applyProtection="1">
      <alignment horizontal="right" vertical="center"/>
    </xf>
    <xf numFmtId="171" fontId="71" fillId="0" borderId="0" xfId="342" applyNumberFormat="1" applyFont="1" applyFill="1" applyBorder="1" applyAlignment="1" applyProtection="1">
      <alignment horizontal="right" vertical="center"/>
    </xf>
    <xf numFmtId="171" fontId="71" fillId="0" borderId="35" xfId="342" applyNumberFormat="1" applyFont="1" applyFill="1" applyBorder="1" applyAlignment="1" applyProtection="1">
      <alignment horizontal="right" vertical="center"/>
    </xf>
    <xf numFmtId="171" fontId="71" fillId="0" borderId="36" xfId="342" applyNumberFormat="1" applyFont="1" applyFill="1" applyBorder="1" applyAlignment="1" applyProtection="1">
      <alignment horizontal="right" vertical="center"/>
    </xf>
    <xf numFmtId="171" fontId="71" fillId="0" borderId="29" xfId="342" applyNumberFormat="1" applyFont="1" applyFill="1" applyBorder="1" applyAlignment="1" applyProtection="1">
      <alignment horizontal="right" vertical="center"/>
    </xf>
    <xf numFmtId="171" fontId="71" fillId="0" borderId="37" xfId="342" applyNumberFormat="1" applyFont="1" applyFill="1" applyBorder="1" applyAlignment="1" applyProtection="1">
      <alignment horizontal="right" vertical="center"/>
    </xf>
    <xf numFmtId="171" fontId="73" fillId="0" borderId="18" xfId="342" applyNumberFormat="1" applyFont="1" applyFill="1" applyBorder="1" applyAlignment="1" applyProtection="1">
      <alignment horizontal="right" vertical="center"/>
    </xf>
    <xf numFmtId="171" fontId="73" fillId="0" borderId="35" xfId="342" applyNumberFormat="1" applyFont="1" applyFill="1" applyBorder="1" applyAlignment="1" applyProtection="1">
      <alignment horizontal="right" vertical="center"/>
    </xf>
    <xf numFmtId="171" fontId="73" fillId="0" borderId="36" xfId="342" applyNumberFormat="1" applyFont="1" applyFill="1" applyBorder="1" applyAlignment="1" applyProtection="1">
      <alignment horizontal="right" vertical="center"/>
    </xf>
    <xf numFmtId="171" fontId="73" fillId="0" borderId="29" xfId="342" applyNumberFormat="1" applyFont="1" applyFill="1" applyBorder="1" applyAlignment="1" applyProtection="1">
      <alignment horizontal="right" vertical="center"/>
    </xf>
    <xf numFmtId="171" fontId="73" fillId="0" borderId="37" xfId="342" applyNumberFormat="1" applyFont="1" applyFill="1" applyBorder="1" applyAlignment="1" applyProtection="1">
      <alignment horizontal="right" vertical="center"/>
    </xf>
    <xf numFmtId="167" fontId="62" fillId="0" borderId="0" xfId="449" applyNumberFormat="1" applyFont="1" applyFill="1" applyBorder="1"/>
    <xf numFmtId="0" fontId="50" fillId="0" borderId="0" xfId="449" applyFont="1" applyFill="1" applyBorder="1"/>
    <xf numFmtId="165" fontId="79" fillId="0" borderId="0" xfId="340" applyFont="1" applyFill="1" applyBorder="1"/>
    <xf numFmtId="167" fontId="61" fillId="0" borderId="37" xfId="449" applyNumberFormat="1" applyFont="1" applyFill="1" applyBorder="1"/>
    <xf numFmtId="167" fontId="62" fillId="0" borderId="35" xfId="449" applyNumberFormat="1" applyFont="1" applyFill="1" applyBorder="1"/>
    <xf numFmtId="166" fontId="62" fillId="0" borderId="35" xfId="449" applyNumberFormat="1" applyFont="1" applyFill="1" applyBorder="1"/>
    <xf numFmtId="167" fontId="62" fillId="0" borderId="20" xfId="449" applyNumberFormat="1" applyFont="1" applyFill="1" applyBorder="1"/>
    <xf numFmtId="167" fontId="62" fillId="0" borderId="35" xfId="450" applyNumberFormat="1" applyFont="1" applyFill="1" applyBorder="1" applyProtection="1"/>
    <xf numFmtId="165" fontId="50" fillId="0" borderId="0" xfId="339" applyFont="1" applyFill="1" applyBorder="1"/>
    <xf numFmtId="167" fontId="62" fillId="0" borderId="22" xfId="0" applyNumberFormat="1" applyFont="1" applyFill="1" applyBorder="1" applyProtection="1"/>
    <xf numFmtId="165" fontId="98" fillId="0" borderId="0" xfId="340" quotePrefix="1" applyFont="1"/>
    <xf numFmtId="165" fontId="64" fillId="0" borderId="56" xfId="340" quotePrefix="1" applyFont="1" applyBorder="1" applyAlignment="1" applyProtection="1">
      <alignment horizontal="center" vertical="center"/>
    </xf>
    <xf numFmtId="171" fontId="73" fillId="0" borderId="20" xfId="340" applyNumberFormat="1" applyFont="1" applyFill="1" applyBorder="1" applyAlignment="1" applyProtection="1">
      <alignment horizontal="right"/>
    </xf>
    <xf numFmtId="165" fontId="64" fillId="0" borderId="57" xfId="340" applyFont="1" applyBorder="1" applyAlignment="1" applyProtection="1">
      <alignment horizontal="center" vertical="center"/>
    </xf>
    <xf numFmtId="165" fontId="64" fillId="0" borderId="44" xfId="340" applyFont="1" applyBorder="1" applyAlignment="1">
      <alignment horizontal="center" vertical="center"/>
    </xf>
    <xf numFmtId="165" fontId="61" fillId="0" borderId="0" xfId="466" applyFont="1" applyAlignment="1">
      <alignment horizontal="left"/>
    </xf>
    <xf numFmtId="165" fontId="67" fillId="0" borderId="0" xfId="467" applyFont="1"/>
    <xf numFmtId="165" fontId="64" fillId="0" borderId="0" xfId="467" applyFont="1" applyAlignment="1">
      <alignment horizontal="centerContinuous"/>
    </xf>
    <xf numFmtId="165" fontId="67" fillId="0" borderId="0" xfId="467" applyFont="1" applyAlignment="1">
      <alignment horizontal="centerContinuous"/>
    </xf>
    <xf numFmtId="165" fontId="67" fillId="0" borderId="47" xfId="467" applyFont="1" applyBorder="1"/>
    <xf numFmtId="165" fontId="64" fillId="0" borderId="12" xfId="467" applyFont="1" applyBorder="1"/>
    <xf numFmtId="165" fontId="64" fillId="0" borderId="15" xfId="467" applyFont="1" applyBorder="1" applyAlignment="1" applyProtection="1">
      <alignment horizontal="center"/>
    </xf>
    <xf numFmtId="165" fontId="64" fillId="0" borderId="17" xfId="467" applyFont="1" applyBorder="1" applyAlignment="1" applyProtection="1">
      <alignment horizontal="center"/>
    </xf>
    <xf numFmtId="165" fontId="67" fillId="0" borderId="18" xfId="467" applyFont="1" applyBorder="1"/>
    <xf numFmtId="165" fontId="64" fillId="0" borderId="0" xfId="467" applyFont="1" applyBorder="1" applyAlignment="1" applyProtection="1">
      <alignment horizontal="centerContinuous"/>
    </xf>
    <xf numFmtId="165" fontId="64" fillId="0" borderId="20" xfId="467" applyFont="1" applyBorder="1" applyAlignment="1" applyProtection="1">
      <alignment horizontal="center"/>
    </xf>
    <xf numFmtId="165" fontId="67" fillId="0" borderId="58" xfId="467" applyFont="1" applyBorder="1"/>
    <xf numFmtId="165" fontId="64" fillId="0" borderId="24" xfId="467" applyFont="1" applyBorder="1"/>
    <xf numFmtId="165" fontId="66" fillId="0" borderId="42" xfId="467" applyFont="1" applyBorder="1" applyAlignment="1" applyProtection="1">
      <alignment horizontal="center" vertical="center"/>
    </xf>
    <xf numFmtId="165" fontId="66" fillId="0" borderId="45" xfId="467" applyFont="1" applyBorder="1" applyAlignment="1" applyProtection="1">
      <alignment horizontal="center" vertical="center"/>
    </xf>
    <xf numFmtId="165" fontId="66" fillId="0" borderId="0" xfId="467" applyFont="1" applyBorder="1" applyAlignment="1">
      <alignment horizontal="centerContinuous"/>
    </xf>
    <xf numFmtId="165" fontId="62" fillId="0" borderId="19" xfId="467" quotePrefix="1" applyFont="1" applyBorder="1" applyAlignment="1" applyProtection="1">
      <alignment horizontal="left"/>
    </xf>
    <xf numFmtId="165" fontId="62" fillId="0" borderId="0" xfId="467" quotePrefix="1" applyFont="1" applyBorder="1" applyAlignment="1" applyProtection="1">
      <alignment horizontal="left"/>
    </xf>
    <xf numFmtId="167" fontId="62" fillId="25" borderId="23" xfId="467" applyNumberFormat="1" applyFont="1" applyFill="1" applyBorder="1" applyAlignment="1" applyProtection="1">
      <alignment horizontal="right"/>
    </xf>
    <xf numFmtId="167" fontId="62" fillId="0" borderId="29" xfId="467" applyNumberFormat="1" applyFont="1" applyFill="1" applyBorder="1" applyAlignment="1" applyProtection="1">
      <alignment horizontal="right"/>
    </xf>
    <xf numFmtId="167" fontId="62" fillId="0" borderId="26" xfId="467" applyNumberFormat="1" applyFont="1" applyFill="1" applyBorder="1" applyAlignment="1" applyProtection="1">
      <alignment horizontal="right"/>
    </xf>
    <xf numFmtId="165" fontId="67" fillId="0" borderId="0" xfId="467" applyFont="1" applyBorder="1" applyAlignment="1" applyProtection="1">
      <alignment horizontal="left"/>
    </xf>
    <xf numFmtId="167" fontId="67" fillId="0" borderId="0" xfId="467" applyNumberFormat="1" applyFont="1" applyBorder="1" applyAlignment="1" applyProtection="1">
      <alignment horizontal="left"/>
    </xf>
    <xf numFmtId="167" fontId="67" fillId="0" borderId="0" xfId="467" applyNumberFormat="1" applyFont="1" applyBorder="1" applyProtection="1"/>
    <xf numFmtId="165" fontId="67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3" fillId="0" borderId="0" xfId="0" applyFont="1" applyFill="1"/>
    <xf numFmtId="171" fontId="71" fillId="0" borderId="20" xfId="340" applyNumberFormat="1" applyFont="1" applyFill="1" applyBorder="1" applyAlignment="1" applyProtection="1">
      <alignment horizontal="right"/>
    </xf>
    <xf numFmtId="165" fontId="82" fillId="0" borderId="34" xfId="340" quotePrefix="1" applyFont="1" applyBorder="1" applyAlignment="1" applyProtection="1">
      <alignment horizontal="center" vertical="center"/>
    </xf>
    <xf numFmtId="165" fontId="66" fillId="0" borderId="34" xfId="341" quotePrefix="1" applyFont="1" applyBorder="1" applyAlignment="1" applyProtection="1">
      <alignment horizontal="center" vertical="center"/>
    </xf>
    <xf numFmtId="165" fontId="64" fillId="0" borderId="43" xfId="341" applyFont="1" applyBorder="1" applyAlignment="1" applyProtection="1">
      <alignment horizontal="center" vertical="center"/>
    </xf>
    <xf numFmtId="165" fontId="64" fillId="0" borderId="20" xfId="341" applyFont="1" applyBorder="1" applyAlignment="1" applyProtection="1">
      <alignment horizontal="center" vertical="center"/>
    </xf>
    <xf numFmtId="165" fontId="64" fillId="0" borderId="22" xfId="341" quotePrefix="1" applyFont="1" applyBorder="1" applyAlignment="1" applyProtection="1">
      <alignment horizontal="center" vertical="center"/>
    </xf>
    <xf numFmtId="165" fontId="104" fillId="0" borderId="0" xfId="342" applyFont="1" applyFill="1" applyAlignment="1">
      <alignment vertical="center"/>
    </xf>
    <xf numFmtId="165" fontId="67" fillId="0" borderId="0" xfId="342" applyFont="1" applyFill="1" applyAlignment="1">
      <alignment vertical="center"/>
    </xf>
    <xf numFmtId="165" fontId="66" fillId="0" borderId="27" xfId="467" applyFont="1" applyBorder="1" applyAlignment="1" applyProtection="1">
      <alignment horizontal="center" vertical="center"/>
    </xf>
    <xf numFmtId="165" fontId="64" fillId="0" borderId="18" xfId="467" applyFont="1" applyBorder="1" applyAlignment="1" applyProtection="1">
      <alignment horizontal="center"/>
    </xf>
    <xf numFmtId="165" fontId="64" fillId="0" borderId="17" xfId="467" applyFont="1" applyBorder="1" applyAlignment="1" applyProtection="1">
      <alignment horizontal="centerContinuous"/>
    </xf>
    <xf numFmtId="165" fontId="64" fillId="0" borderId="20" xfId="467" applyFont="1" applyBorder="1" applyAlignment="1" applyProtection="1">
      <alignment horizontal="centerContinuous"/>
    </xf>
    <xf numFmtId="167" fontId="62" fillId="0" borderId="23" xfId="467" applyNumberFormat="1" applyFont="1" applyFill="1" applyBorder="1" applyProtection="1"/>
    <xf numFmtId="165" fontId="64" fillId="0" borderId="10" xfId="467" applyFont="1" applyBorder="1" applyAlignment="1" applyProtection="1">
      <alignment horizontal="center"/>
    </xf>
    <xf numFmtId="165" fontId="64" fillId="0" borderId="0" xfId="467" applyFont="1" applyAlignment="1" applyProtection="1">
      <alignment horizontal="right"/>
    </xf>
    <xf numFmtId="0" fontId="61" fillId="0" borderId="0" xfId="313" applyFont="1" applyFill="1"/>
    <xf numFmtId="0" fontId="62" fillId="0" borderId="0" xfId="313" applyFont="1" applyFill="1" applyBorder="1"/>
    <xf numFmtId="0" fontId="62" fillId="0" borderId="0" xfId="313" applyFont="1" applyFill="1"/>
    <xf numFmtId="0" fontId="36" fillId="0" borderId="0" xfId="313" applyFill="1"/>
    <xf numFmtId="0" fontId="50" fillId="0" borderId="0" xfId="313" applyFont="1" applyFill="1"/>
    <xf numFmtId="0" fontId="62" fillId="0" borderId="0" xfId="313" applyFont="1" applyFill="1" applyBorder="1" applyAlignment="1">
      <alignment horizontal="center"/>
    </xf>
    <xf numFmtId="0" fontId="62" fillId="0" borderId="0" xfId="313" applyFont="1" applyFill="1" applyAlignment="1">
      <alignment horizontal="center"/>
    </xf>
    <xf numFmtId="0" fontId="50" fillId="0" borderId="0" xfId="313" applyFont="1" applyFill="1" applyBorder="1" applyAlignment="1">
      <alignment horizontal="center"/>
    </xf>
    <xf numFmtId="0" fontId="50" fillId="0" borderId="29" xfId="313" applyFont="1" applyFill="1" applyBorder="1"/>
    <xf numFmtId="0" fontId="61" fillId="0" borderId="0" xfId="313" applyFont="1" applyFill="1" applyAlignment="1">
      <alignment horizontal="right" vertical="center"/>
    </xf>
    <xf numFmtId="0" fontId="62" fillId="0" borderId="15" xfId="313" applyFont="1" applyFill="1" applyBorder="1"/>
    <xf numFmtId="0" fontId="61" fillId="0" borderId="10" xfId="313" applyFont="1" applyFill="1" applyBorder="1" applyAlignment="1">
      <alignment horizontal="center"/>
    </xf>
    <xf numFmtId="0" fontId="61" fillId="0" borderId="35" xfId="313" applyFont="1" applyFill="1" applyBorder="1" applyAlignment="1">
      <alignment horizontal="center" vertical="center"/>
    </xf>
    <xf numFmtId="0" fontId="61" fillId="0" borderId="20" xfId="313" applyFont="1" applyFill="1" applyBorder="1" applyAlignment="1">
      <alignment horizontal="center"/>
    </xf>
    <xf numFmtId="0" fontId="61" fillId="0" borderId="18" xfId="313" applyFont="1" applyFill="1" applyBorder="1" applyAlignment="1">
      <alignment horizontal="center" vertical="center"/>
    </xf>
    <xf numFmtId="0" fontId="61" fillId="0" borderId="0" xfId="313" applyFont="1" applyFill="1" applyBorder="1" applyAlignment="1">
      <alignment horizontal="center"/>
    </xf>
    <xf numFmtId="0" fontId="61" fillId="0" borderId="35" xfId="313" applyFont="1" applyFill="1" applyBorder="1" applyAlignment="1">
      <alignment horizontal="center"/>
    </xf>
    <xf numFmtId="0" fontId="61" fillId="0" borderId="15" xfId="313" applyFont="1" applyFill="1" applyBorder="1" applyAlignment="1">
      <alignment horizontal="center"/>
    </xf>
    <xf numFmtId="0" fontId="61" fillId="0" borderId="14" xfId="313" applyFont="1" applyFill="1" applyBorder="1" applyAlignment="1">
      <alignment horizontal="center"/>
    </xf>
    <xf numFmtId="0" fontId="62" fillId="0" borderId="20" xfId="313" applyFont="1" applyFill="1" applyBorder="1"/>
    <xf numFmtId="0" fontId="61" fillId="0" borderId="36" xfId="313" applyFont="1" applyFill="1" applyBorder="1" applyAlignment="1">
      <alignment horizontal="center" vertical="center"/>
    </xf>
    <xf numFmtId="0" fontId="107" fillId="0" borderId="35" xfId="313" applyFont="1" applyFill="1" applyBorder="1" applyAlignment="1">
      <alignment horizontal="left" vertical="center"/>
    </xf>
    <xf numFmtId="0" fontId="61" fillId="0" borderId="36" xfId="313" quotePrefix="1" applyFont="1" applyFill="1" applyBorder="1" applyAlignment="1">
      <alignment horizontal="center" vertical="center"/>
    </xf>
    <xf numFmtId="0" fontId="61" fillId="0" borderId="37" xfId="313" quotePrefix="1" applyFont="1" applyFill="1" applyBorder="1" applyAlignment="1">
      <alignment horizontal="center" vertical="center"/>
    </xf>
    <xf numFmtId="0" fontId="61" fillId="0" borderId="37" xfId="313" applyFont="1" applyFill="1" applyBorder="1" applyAlignment="1">
      <alignment horizontal="center" vertical="center"/>
    </xf>
    <xf numFmtId="0" fontId="61" fillId="0" borderId="23" xfId="313" quotePrefix="1" applyFont="1" applyFill="1" applyBorder="1" applyAlignment="1">
      <alignment horizontal="center" vertical="center"/>
    </xf>
    <xf numFmtId="20" fontId="61" fillId="0" borderId="37" xfId="313" quotePrefix="1" applyNumberFormat="1" applyFont="1" applyFill="1" applyBorder="1" applyAlignment="1">
      <alignment horizontal="center" vertical="center"/>
    </xf>
    <xf numFmtId="0" fontId="66" fillId="0" borderId="42" xfId="313" applyFont="1" applyFill="1" applyBorder="1" applyAlignment="1">
      <alignment horizontal="center" vertical="center"/>
    </xf>
    <xf numFmtId="0" fontId="66" fillId="0" borderId="27" xfId="313" applyFont="1" applyFill="1" applyBorder="1" applyAlignment="1">
      <alignment horizontal="center" vertical="center"/>
    </xf>
    <xf numFmtId="0" fontId="66" fillId="0" borderId="45" xfId="313" applyFont="1" applyFill="1" applyBorder="1" applyAlignment="1">
      <alignment horizontal="center" vertical="center"/>
    </xf>
    <xf numFmtId="0" fontId="66" fillId="0" borderId="11" xfId="313" applyFont="1" applyFill="1" applyBorder="1" applyAlignment="1">
      <alignment horizontal="center" vertical="center"/>
    </xf>
    <xf numFmtId="0" fontId="50" fillId="0" borderId="0" xfId="313" applyFont="1" applyFill="1" applyAlignment="1">
      <alignment vertical="center"/>
    </xf>
    <xf numFmtId="0" fontId="62" fillId="0" borderId="0" xfId="313" applyFont="1" applyFill="1" applyAlignment="1">
      <alignment vertical="center"/>
    </xf>
    <xf numFmtId="0" fontId="61" fillId="0" borderId="20" xfId="313" applyFont="1" applyFill="1" applyBorder="1" applyAlignment="1">
      <alignment vertical="center"/>
    </xf>
    <xf numFmtId="3" fontId="61" fillId="0" borderId="14" xfId="313" applyNumberFormat="1" applyFont="1" applyFill="1" applyBorder="1" applyAlignment="1">
      <alignment vertical="center"/>
    </xf>
    <xf numFmtId="166" fontId="61" fillId="0" borderId="35" xfId="233" applyNumberFormat="1" applyFont="1" applyFill="1" applyBorder="1" applyAlignment="1">
      <alignment vertical="center"/>
    </xf>
    <xf numFmtId="0" fontId="36" fillId="0" borderId="0" xfId="313" applyFill="1" applyAlignment="1">
      <alignment vertical="center"/>
    </xf>
    <xf numFmtId="0" fontId="68" fillId="0" borderId="20" xfId="313" applyFont="1" applyFill="1" applyBorder="1" applyAlignment="1">
      <alignment vertical="center"/>
    </xf>
    <xf numFmtId="166" fontId="61" fillId="0" borderId="35" xfId="313" applyNumberFormat="1" applyFont="1" applyFill="1" applyBorder="1" applyAlignment="1">
      <alignment vertical="center"/>
    </xf>
    <xf numFmtId="0" fontId="62" fillId="0" borderId="20" xfId="313" applyFont="1" applyFill="1" applyBorder="1" applyAlignment="1">
      <alignment vertical="center"/>
    </xf>
    <xf numFmtId="166" fontId="62" fillId="0" borderId="35" xfId="233" applyNumberFormat="1" applyFont="1" applyFill="1" applyBorder="1" applyAlignment="1">
      <alignment vertical="center"/>
    </xf>
    <xf numFmtId="0" fontId="50" fillId="0" borderId="20" xfId="313" applyFont="1" applyFill="1" applyBorder="1" applyAlignment="1">
      <alignment vertical="center"/>
    </xf>
    <xf numFmtId="166" fontId="62" fillId="0" borderId="35" xfId="313" applyNumberFormat="1" applyFont="1" applyFill="1" applyBorder="1" applyAlignment="1">
      <alignment vertical="center"/>
    </xf>
    <xf numFmtId="0" fontId="62" fillId="0" borderId="20" xfId="313" applyFont="1" applyFill="1" applyBorder="1" applyAlignment="1">
      <alignment horizontal="left" vertical="center"/>
    </xf>
    <xf numFmtId="0" fontId="62" fillId="0" borderId="20" xfId="313" quotePrefix="1" applyFont="1" applyFill="1" applyBorder="1" applyAlignment="1">
      <alignment vertical="center"/>
    </xf>
    <xf numFmtId="0" fontId="61" fillId="0" borderId="23" xfId="313" applyFont="1" applyFill="1" applyBorder="1" applyAlignment="1">
      <alignment vertical="center"/>
    </xf>
    <xf numFmtId="166" fontId="61" fillId="0" borderId="23" xfId="233" applyNumberFormat="1" applyFont="1" applyFill="1" applyBorder="1" applyAlignment="1">
      <alignment vertical="center"/>
    </xf>
    <xf numFmtId="165" fontId="101" fillId="0" borderId="0" xfId="341" applyFont="1" applyAlignment="1">
      <alignment horizontal="center"/>
    </xf>
    <xf numFmtId="173" fontId="55" fillId="0" borderId="0" xfId="329" applyNumberFormat="1" applyFont="1"/>
    <xf numFmtId="165" fontId="62" fillId="25" borderId="0" xfId="483" applyNumberFormat="1" applyFont="1" applyFill="1"/>
    <xf numFmtId="165" fontId="62" fillId="25" borderId="0" xfId="483" applyNumberFormat="1" applyFont="1" applyFill="1" applyBorder="1"/>
    <xf numFmtId="165" fontId="79" fillId="25" borderId="0" xfId="483" applyNumberFormat="1" applyFont="1" applyFill="1"/>
    <xf numFmtId="165" fontId="61" fillId="25" borderId="0" xfId="483" applyNumberFormat="1" applyFont="1" applyFill="1" applyAlignment="1" applyProtection="1">
      <alignment horizontal="centerContinuous"/>
    </xf>
    <xf numFmtId="165" fontId="62" fillId="25" borderId="0" xfId="483" applyNumberFormat="1" applyFont="1" applyFill="1" applyAlignment="1">
      <alignment horizontal="centerContinuous"/>
    </xf>
    <xf numFmtId="165" fontId="62" fillId="25" borderId="0" xfId="483" applyNumberFormat="1" applyFont="1" applyFill="1" applyBorder="1" applyAlignment="1">
      <alignment horizontal="centerContinuous"/>
    </xf>
    <xf numFmtId="165" fontId="62" fillId="25" borderId="29" xfId="483" applyNumberFormat="1" applyFont="1" applyFill="1" applyBorder="1"/>
    <xf numFmtId="165" fontId="64" fillId="25" borderId="29" xfId="483" applyNumberFormat="1" applyFont="1" applyFill="1" applyBorder="1" applyAlignment="1">
      <alignment horizontal="right"/>
    </xf>
    <xf numFmtId="165" fontId="62" fillId="25" borderId="10" xfId="483" applyNumberFormat="1" applyFont="1" applyFill="1" applyBorder="1"/>
    <xf numFmtId="165" fontId="62" fillId="25" borderId="14" xfId="483" applyNumberFormat="1" applyFont="1" applyFill="1" applyBorder="1"/>
    <xf numFmtId="165" fontId="62" fillId="25" borderId="18" xfId="483" applyNumberFormat="1" applyFont="1" applyFill="1" applyBorder="1"/>
    <xf numFmtId="165" fontId="61" fillId="25" borderId="35" xfId="483" applyNumberFormat="1" applyFont="1" applyFill="1" applyBorder="1" applyAlignment="1" applyProtection="1">
      <alignment horizontal="centerContinuous"/>
    </xf>
    <xf numFmtId="165" fontId="79" fillId="25" borderId="0" xfId="483" applyNumberFormat="1" applyFont="1" applyFill="1" applyAlignment="1" applyProtection="1">
      <alignment horizontal="center"/>
    </xf>
    <xf numFmtId="165" fontId="61" fillId="25" borderId="35" xfId="483" applyNumberFormat="1" applyFont="1" applyFill="1" applyBorder="1" applyAlignment="1" applyProtection="1">
      <alignment horizontal="center"/>
    </xf>
    <xf numFmtId="165" fontId="64" fillId="25" borderId="18" xfId="483" applyNumberFormat="1" applyFont="1" applyFill="1" applyBorder="1" applyAlignment="1">
      <alignment horizontal="centerContinuous"/>
    </xf>
    <xf numFmtId="165" fontId="64" fillId="25" borderId="11" xfId="483" applyNumberFormat="1" applyFont="1" applyFill="1" applyBorder="1" applyAlignment="1">
      <alignment horizontal="centerContinuous"/>
    </xf>
    <xf numFmtId="165" fontId="108" fillId="25" borderId="28" xfId="483" applyNumberFormat="1" applyFont="1" applyFill="1" applyBorder="1" applyAlignment="1">
      <alignment horizontal="left"/>
    </xf>
    <xf numFmtId="165" fontId="108" fillId="25" borderId="37" xfId="483" applyNumberFormat="1" applyFont="1" applyFill="1" applyBorder="1" applyAlignment="1">
      <alignment horizontal="left"/>
    </xf>
    <xf numFmtId="165" fontId="109" fillId="25" borderId="0" xfId="483" applyNumberFormat="1" applyFont="1" applyFill="1" applyBorder="1" applyAlignment="1" applyProtection="1">
      <alignment horizontal="center"/>
      <protection locked="0"/>
    </xf>
    <xf numFmtId="165" fontId="68" fillId="25" borderId="15" xfId="483" applyNumberFormat="1" applyFont="1" applyFill="1" applyBorder="1" applyAlignment="1">
      <alignment horizontal="center"/>
    </xf>
    <xf numFmtId="165" fontId="61" fillId="25" borderId="35" xfId="483" applyNumberFormat="1" applyFont="1" applyFill="1" applyBorder="1" applyAlignment="1" applyProtection="1">
      <alignment horizontal="left"/>
    </xf>
    <xf numFmtId="165" fontId="61" fillId="25" borderId="18" xfId="483" applyNumberFormat="1" applyFont="1" applyFill="1" applyBorder="1" applyAlignment="1" applyProtection="1">
      <alignment horizontal="center"/>
    </xf>
    <xf numFmtId="165" fontId="64" fillId="25" borderId="10" xfId="483" applyNumberFormat="1" applyFont="1" applyFill="1" applyBorder="1" applyAlignment="1"/>
    <xf numFmtId="165" fontId="108" fillId="25" borderId="29" xfId="483" applyNumberFormat="1" applyFont="1" applyFill="1" applyBorder="1" applyAlignment="1">
      <alignment horizontal="left"/>
    </xf>
    <xf numFmtId="165" fontId="68" fillId="25" borderId="18" xfId="483" applyNumberFormat="1" applyFont="1" applyFill="1" applyBorder="1" applyAlignment="1" applyProtection="1">
      <alignment horizontal="center"/>
    </xf>
    <xf numFmtId="165" fontId="68" fillId="25" borderId="20" xfId="483" applyNumberFormat="1" applyFont="1" applyFill="1" applyBorder="1" applyAlignment="1">
      <alignment horizontal="center"/>
    </xf>
    <xf numFmtId="165" fontId="50" fillId="25" borderId="35" xfId="483" applyNumberFormat="1" applyFont="1" applyFill="1" applyBorder="1" applyAlignment="1" applyProtection="1">
      <alignment horizontal="left"/>
      <protection locked="0"/>
    </xf>
    <xf numFmtId="165" fontId="61" fillId="25" borderId="0" xfId="483" applyNumberFormat="1" applyFont="1" applyFill="1" applyBorder="1" applyAlignment="1" applyProtection="1">
      <alignment horizontal="center"/>
    </xf>
    <xf numFmtId="165" fontId="61" fillId="25" borderId="20" xfId="483" applyNumberFormat="1" applyFont="1" applyFill="1" applyBorder="1" applyAlignment="1" applyProtection="1">
      <alignment horizontal="center"/>
    </xf>
    <xf numFmtId="165" fontId="68" fillId="25" borderId="35" xfId="483" applyNumberFormat="1" applyFont="1" applyFill="1" applyBorder="1" applyAlignment="1" applyProtection="1">
      <alignment horizontal="center"/>
    </xf>
    <xf numFmtId="165" fontId="62" fillId="25" borderId="36" xfId="483" applyNumberFormat="1" applyFont="1" applyFill="1" applyBorder="1"/>
    <xf numFmtId="165" fontId="50" fillId="25" borderId="22" xfId="483" applyNumberFormat="1" applyFont="1" applyFill="1" applyBorder="1" applyAlignment="1">
      <alignment horizontal="left"/>
    </xf>
    <xf numFmtId="165" fontId="69" fillId="25" borderId="58" xfId="483" quotePrefix="1" applyNumberFormat="1" applyFont="1" applyFill="1" applyBorder="1" applyAlignment="1" applyProtection="1">
      <alignment horizontal="center"/>
    </xf>
    <xf numFmtId="165" fontId="69" fillId="25" borderId="22" xfId="483" quotePrefix="1" applyNumberFormat="1" applyFont="1" applyFill="1" applyBorder="1" applyAlignment="1" applyProtection="1">
      <alignment horizontal="center"/>
    </xf>
    <xf numFmtId="165" fontId="69" fillId="25" borderId="26" xfId="483" quotePrefix="1" applyNumberFormat="1" applyFont="1" applyFill="1" applyBorder="1" applyAlignment="1" applyProtection="1">
      <alignment horizontal="center"/>
    </xf>
    <xf numFmtId="165" fontId="68" fillId="25" borderId="36" xfId="483" applyNumberFormat="1" applyFont="1" applyFill="1" applyBorder="1" applyAlignment="1" applyProtection="1">
      <alignment horizontal="centerContinuous"/>
    </xf>
    <xf numFmtId="165" fontId="108" fillId="25" borderId="23" xfId="483" applyNumberFormat="1" applyFont="1" applyFill="1" applyBorder="1" applyAlignment="1" applyProtection="1">
      <alignment horizontal="center"/>
    </xf>
    <xf numFmtId="165" fontId="62" fillId="25" borderId="27" xfId="483" applyNumberFormat="1" applyFont="1" applyFill="1" applyBorder="1"/>
    <xf numFmtId="165" fontId="62" fillId="25" borderId="28" xfId="483" applyNumberFormat="1" applyFont="1" applyFill="1" applyBorder="1"/>
    <xf numFmtId="165" fontId="110" fillId="25" borderId="33" xfId="483" applyNumberFormat="1" applyFont="1" applyFill="1" applyBorder="1" applyAlignment="1" applyProtection="1">
      <alignment horizontal="centerContinuous" vertical="center"/>
    </xf>
    <xf numFmtId="165" fontId="110" fillId="25" borderId="36" xfId="483" applyNumberFormat="1" applyFont="1" applyFill="1" applyBorder="1" applyAlignment="1" applyProtection="1">
      <alignment horizontal="center"/>
    </xf>
    <xf numFmtId="165" fontId="110" fillId="25" borderId="29" xfId="483" applyNumberFormat="1" applyFont="1" applyFill="1" applyBorder="1" applyAlignment="1" applyProtection="1">
      <alignment horizontal="center"/>
    </xf>
    <xf numFmtId="165" fontId="110" fillId="25" borderId="33" xfId="483" applyNumberFormat="1" applyFont="1" applyFill="1" applyBorder="1" applyAlignment="1" applyProtection="1">
      <alignment horizontal="center"/>
    </xf>
    <xf numFmtId="165" fontId="110" fillId="25" borderId="27" xfId="483" applyNumberFormat="1" applyFont="1" applyFill="1" applyBorder="1" applyAlignment="1" applyProtection="1">
      <alignment horizontal="center"/>
    </xf>
    <xf numFmtId="165" fontId="110" fillId="25" borderId="42" xfId="483" applyNumberFormat="1" applyFont="1" applyFill="1" applyBorder="1" applyAlignment="1" applyProtection="1">
      <alignment horizontal="center"/>
    </xf>
    <xf numFmtId="165" fontId="62" fillId="25" borderId="11" xfId="483" applyNumberFormat="1" applyFont="1" applyFill="1" applyBorder="1"/>
    <xf numFmtId="165" fontId="71" fillId="25" borderId="14" xfId="483" applyNumberFormat="1" applyFont="1" applyFill="1" applyBorder="1" applyAlignment="1" applyProtection="1">
      <alignment horizontal="center"/>
    </xf>
    <xf numFmtId="175" fontId="71" fillId="25" borderId="0" xfId="483" applyNumberFormat="1" applyFont="1" applyFill="1" applyBorder="1"/>
    <xf numFmtId="175" fontId="71" fillId="25" borderId="14" xfId="483" applyNumberFormat="1" applyFont="1" applyFill="1" applyBorder="1"/>
    <xf numFmtId="175" fontId="71" fillId="25" borderId="15" xfId="483" applyNumberFormat="1" applyFont="1" applyFill="1" applyBorder="1"/>
    <xf numFmtId="175" fontId="71" fillId="25" borderId="0" xfId="483" applyNumberFormat="1" applyFont="1" applyFill="1" applyBorder="1" applyProtection="1"/>
    <xf numFmtId="175" fontId="71" fillId="25" borderId="35" xfId="483" applyNumberFormat="1" applyFont="1" applyFill="1" applyBorder="1" applyProtection="1"/>
    <xf numFmtId="165" fontId="80" fillId="25" borderId="0" xfId="483" applyNumberFormat="1" applyFont="1" applyFill="1"/>
    <xf numFmtId="165" fontId="80" fillId="25" borderId="0" xfId="483" applyNumberFormat="1" applyFont="1" applyFill="1" applyBorder="1"/>
    <xf numFmtId="49" fontId="62" fillId="25" borderId="18" xfId="483" applyNumberFormat="1" applyFont="1" applyFill="1" applyBorder="1" applyAlignment="1">
      <alignment vertical="center"/>
    </xf>
    <xf numFmtId="165" fontId="62" fillId="25" borderId="0" xfId="483" quotePrefix="1" applyNumberFormat="1" applyFont="1" applyFill="1" applyBorder="1" applyAlignment="1" applyProtection="1">
      <alignment horizontal="center" vertical="center"/>
    </xf>
    <xf numFmtId="165" fontId="62" fillId="25" borderId="35" xfId="483" applyNumberFormat="1" applyFont="1" applyFill="1" applyBorder="1" applyAlignment="1" applyProtection="1">
      <alignment horizontal="left" vertical="center" wrapText="1"/>
    </xf>
    <xf numFmtId="165" fontId="79" fillId="25" borderId="0" xfId="483" applyNumberFormat="1" applyFont="1" applyFill="1" applyBorder="1"/>
    <xf numFmtId="165" fontId="62" fillId="25" borderId="35" xfId="483" applyNumberFormat="1" applyFont="1" applyFill="1" applyBorder="1" applyAlignment="1">
      <alignment vertical="center" wrapText="1"/>
    </xf>
    <xf numFmtId="49" fontId="62" fillId="25" borderId="61" xfId="483" applyNumberFormat="1" applyFont="1" applyFill="1" applyBorder="1" applyAlignment="1">
      <alignment vertical="center"/>
    </xf>
    <xf numFmtId="49" fontId="62" fillId="25" borderId="36" xfId="483" applyNumberFormat="1" applyFont="1" applyFill="1" applyBorder="1" applyAlignment="1">
      <alignment vertical="center"/>
    </xf>
    <xf numFmtId="165" fontId="62" fillId="25" borderId="29" xfId="483" quotePrefix="1" applyNumberFormat="1" applyFont="1" applyFill="1" applyBorder="1" applyAlignment="1" applyProtection="1">
      <alignment horizontal="center" vertical="center"/>
    </xf>
    <xf numFmtId="165" fontId="62" fillId="25" borderId="37" xfId="483" applyNumberFormat="1" applyFont="1" applyFill="1" applyBorder="1" applyAlignment="1">
      <alignment vertical="center"/>
    </xf>
    <xf numFmtId="165" fontId="62" fillId="0" borderId="0" xfId="483" applyNumberFormat="1" applyFont="1" applyFill="1"/>
    <xf numFmtId="165" fontId="79" fillId="0" borderId="0" xfId="483" applyNumberFormat="1" applyFont="1" applyFill="1" applyAlignment="1" applyProtection="1">
      <alignment horizontal="center"/>
    </xf>
    <xf numFmtId="165" fontId="79" fillId="0" borderId="0" xfId="483" applyNumberFormat="1" applyFont="1" applyFill="1"/>
    <xf numFmtId="165" fontId="61" fillId="0" borderId="0" xfId="485" applyNumberFormat="1" applyFont="1"/>
    <xf numFmtId="165" fontId="62" fillId="0" borderId="0" xfId="485" applyNumberFormat="1" applyFont="1"/>
    <xf numFmtId="165" fontId="62" fillId="0" borderId="0" xfId="485" applyNumberFormat="1" applyFont="1" applyBorder="1"/>
    <xf numFmtId="165" fontId="79" fillId="0" borderId="0" xfId="485" applyNumberFormat="1" applyFont="1"/>
    <xf numFmtId="165" fontId="61" fillId="0" borderId="0" xfId="485" applyNumberFormat="1" applyFont="1" applyAlignment="1" applyProtection="1">
      <alignment horizontal="centerContinuous"/>
    </xf>
    <xf numFmtId="165" fontId="62" fillId="0" borderId="0" xfId="485" applyNumberFormat="1" applyFont="1" applyAlignment="1">
      <alignment horizontal="centerContinuous"/>
    </xf>
    <xf numFmtId="165" fontId="62" fillId="0" borderId="0" xfId="485" applyNumberFormat="1" applyFont="1" applyBorder="1" applyAlignment="1">
      <alignment horizontal="centerContinuous"/>
    </xf>
    <xf numFmtId="165" fontId="64" fillId="0" borderId="29" xfId="485" applyNumberFormat="1" applyFont="1" applyBorder="1" applyAlignment="1">
      <alignment horizontal="right"/>
    </xf>
    <xf numFmtId="165" fontId="62" fillId="0" borderId="15" xfId="485" applyNumberFormat="1" applyFont="1" applyBorder="1"/>
    <xf numFmtId="165" fontId="61" fillId="0" borderId="20" xfId="485" applyNumberFormat="1" applyFont="1" applyBorder="1" applyAlignment="1" applyProtection="1">
      <alignment horizontal="centerContinuous"/>
    </xf>
    <xf numFmtId="165" fontId="79" fillId="0" borderId="0" xfId="485" applyNumberFormat="1" applyFont="1" applyAlignment="1" applyProtection="1">
      <alignment horizontal="center"/>
    </xf>
    <xf numFmtId="165" fontId="61" fillId="0" borderId="20" xfId="485" applyNumberFormat="1" applyFont="1" applyBorder="1" applyAlignment="1" applyProtection="1">
      <alignment horizontal="center"/>
    </xf>
    <xf numFmtId="165" fontId="64" fillId="0" borderId="18" xfId="485" applyNumberFormat="1" applyFont="1" applyBorder="1" applyAlignment="1">
      <alignment horizontal="centerContinuous"/>
    </xf>
    <xf numFmtId="165" fontId="64" fillId="0" borderId="11" xfId="485" applyNumberFormat="1" applyFont="1" applyBorder="1" applyAlignment="1">
      <alignment horizontal="centerContinuous"/>
    </xf>
    <xf numFmtId="165" fontId="108" fillId="0" borderId="28" xfId="485" applyNumberFormat="1" applyFont="1" applyBorder="1" applyAlignment="1">
      <alignment horizontal="left"/>
    </xf>
    <xf numFmtId="165" fontId="108" fillId="0" borderId="37" xfId="485" applyNumberFormat="1" applyFont="1" applyBorder="1" applyAlignment="1">
      <alignment horizontal="left"/>
    </xf>
    <xf numFmtId="165" fontId="109" fillId="0" borderId="35" xfId="485" applyNumberFormat="1" applyFont="1" applyBorder="1" applyAlignment="1" applyProtection="1">
      <alignment horizontal="center"/>
      <protection locked="0"/>
    </xf>
    <xf numFmtId="165" fontId="68" fillId="0" borderId="35" xfId="485" applyNumberFormat="1" applyFont="1" applyBorder="1" applyAlignment="1">
      <alignment horizontal="center"/>
    </xf>
    <xf numFmtId="165" fontId="61" fillId="0" borderId="20" xfId="485" applyNumberFormat="1" applyFont="1" applyBorder="1" applyAlignment="1" applyProtection="1">
      <alignment horizontal="left"/>
    </xf>
    <xf numFmtId="165" fontId="61" fillId="0" borderId="18" xfId="485" applyNumberFormat="1" applyFont="1" applyBorder="1" applyAlignment="1" applyProtection="1">
      <alignment horizontal="center"/>
    </xf>
    <xf numFmtId="165" fontId="61" fillId="0" borderId="0" xfId="485" applyNumberFormat="1" applyFont="1" applyBorder="1" applyAlignment="1" applyProtection="1">
      <alignment horizontal="center"/>
    </xf>
    <xf numFmtId="165" fontId="64" fillId="0" borderId="10" xfId="485" applyNumberFormat="1" applyFont="1" applyBorder="1" applyAlignment="1"/>
    <xf numFmtId="165" fontId="108" fillId="0" borderId="29" xfId="485" applyNumberFormat="1" applyFont="1" applyBorder="1" applyAlignment="1">
      <alignment horizontal="left"/>
    </xf>
    <xf numFmtId="165" fontId="68" fillId="0" borderId="20" xfId="485" applyNumberFormat="1" applyFont="1" applyBorder="1" applyAlignment="1" applyProtection="1">
      <alignment horizontal="center"/>
    </xf>
    <xf numFmtId="165" fontId="80" fillId="0" borderId="0" xfId="485" applyNumberFormat="1" applyFont="1" applyBorder="1" applyAlignment="1" applyProtection="1">
      <alignment horizontal="centerContinuous"/>
      <protection locked="0"/>
    </xf>
    <xf numFmtId="165" fontId="50" fillId="0" borderId="20" xfId="485" applyNumberFormat="1" applyFont="1" applyBorder="1" applyAlignment="1" applyProtection="1">
      <alignment horizontal="left"/>
      <protection locked="0"/>
    </xf>
    <xf numFmtId="165" fontId="68" fillId="0" borderId="35" xfId="485" applyNumberFormat="1" applyFont="1" applyBorder="1" applyAlignment="1" applyProtection="1">
      <alignment horizontal="center"/>
    </xf>
    <xf numFmtId="165" fontId="50" fillId="0" borderId="26" xfId="485" applyNumberFormat="1" applyFont="1" applyBorder="1" applyAlignment="1">
      <alignment horizontal="left"/>
    </xf>
    <xf numFmtId="165" fontId="69" fillId="0" borderId="58" xfId="485" quotePrefix="1" applyNumberFormat="1" applyFont="1" applyBorder="1" applyAlignment="1" applyProtection="1">
      <alignment horizontal="center"/>
    </xf>
    <xf numFmtId="165" fontId="69" fillId="0" borderId="22" xfId="485" quotePrefix="1" applyNumberFormat="1" applyFont="1" applyBorder="1" applyAlignment="1" applyProtection="1">
      <alignment horizontal="center"/>
    </xf>
    <xf numFmtId="165" fontId="69" fillId="0" borderId="26" xfId="485" quotePrefix="1" applyNumberFormat="1" applyFont="1" applyBorder="1" applyAlignment="1" applyProtection="1">
      <alignment horizontal="center"/>
    </xf>
    <xf numFmtId="165" fontId="68" fillId="0" borderId="23" xfId="485" applyNumberFormat="1" applyFont="1" applyBorder="1" applyAlignment="1" applyProtection="1">
      <alignment horizontal="centerContinuous"/>
    </xf>
    <xf numFmtId="165" fontId="108" fillId="0" borderId="37" xfId="485" applyNumberFormat="1" applyFont="1" applyBorder="1" applyAlignment="1" applyProtection="1">
      <alignment horizontal="center"/>
    </xf>
    <xf numFmtId="165" fontId="114" fillId="0" borderId="0" xfId="485" applyNumberFormat="1" applyFont="1" applyBorder="1" applyAlignment="1">
      <alignment horizontal="left"/>
    </xf>
    <xf numFmtId="165" fontId="110" fillId="0" borderId="34" xfId="485" applyNumberFormat="1" applyFont="1" applyBorder="1" applyAlignment="1" applyProtection="1">
      <alignment horizontal="centerContinuous" vertical="center"/>
    </xf>
    <xf numFmtId="165" fontId="110" fillId="0" borderId="36" xfId="485" applyNumberFormat="1" applyFont="1" applyBorder="1" applyAlignment="1" applyProtection="1">
      <alignment horizontal="center"/>
    </xf>
    <xf numFmtId="165" fontId="110" fillId="0" borderId="29" xfId="485" applyNumberFormat="1" applyFont="1" applyBorder="1" applyAlignment="1" applyProtection="1">
      <alignment horizontal="center"/>
    </xf>
    <xf numFmtId="165" fontId="110" fillId="0" borderId="33" xfId="485" applyNumberFormat="1" applyFont="1" applyBorder="1" applyAlignment="1" applyProtection="1">
      <alignment horizontal="center"/>
    </xf>
    <xf numFmtId="165" fontId="110" fillId="0" borderId="42" xfId="485" applyNumberFormat="1" applyFont="1" applyBorder="1" applyAlignment="1" applyProtection="1">
      <alignment horizontal="center"/>
    </xf>
    <xf numFmtId="165" fontId="110" fillId="0" borderId="45" xfId="485" applyNumberFormat="1" applyFont="1" applyBorder="1" applyAlignment="1" applyProtection="1">
      <alignment horizontal="center"/>
    </xf>
    <xf numFmtId="165" fontId="71" fillId="0" borderId="20" xfId="485" applyNumberFormat="1" applyFont="1" applyBorder="1" applyAlignment="1" applyProtection="1">
      <alignment horizontal="center"/>
    </xf>
    <xf numFmtId="165" fontId="80" fillId="0" borderId="0" xfId="485" applyNumberFormat="1" applyFont="1"/>
    <xf numFmtId="1" fontId="62" fillId="0" borderId="20" xfId="485" applyNumberFormat="1" applyFont="1" applyBorder="1" applyAlignment="1">
      <alignment vertical="center" wrapText="1"/>
    </xf>
    <xf numFmtId="165" fontId="80" fillId="0" borderId="0" xfId="485" applyNumberFormat="1" applyFont="1" applyBorder="1"/>
    <xf numFmtId="165" fontId="79" fillId="0" borderId="0" xfId="485" applyNumberFormat="1" applyFont="1" applyBorder="1"/>
    <xf numFmtId="1" fontId="62" fillId="0" borderId="23" xfId="485" applyNumberFormat="1" applyFont="1" applyBorder="1" applyAlignment="1">
      <alignment vertical="center"/>
    </xf>
    <xf numFmtId="165" fontId="98" fillId="0" borderId="0" xfId="485" applyNumberFormat="1" applyFont="1" applyBorder="1"/>
    <xf numFmtId="165" fontId="67" fillId="25" borderId="0" xfId="483" quotePrefix="1" applyNumberFormat="1" applyFont="1" applyFill="1"/>
    <xf numFmtId="3" fontId="79" fillId="0" borderId="0" xfId="485" applyNumberFormat="1" applyFont="1"/>
    <xf numFmtId="165" fontId="62" fillId="25" borderId="0" xfId="310" applyNumberFormat="1" applyFont="1" applyFill="1"/>
    <xf numFmtId="165" fontId="62" fillId="25" borderId="0" xfId="310" applyNumberFormat="1" applyFont="1" applyFill="1" applyBorder="1"/>
    <xf numFmtId="165" fontId="79" fillId="25" borderId="0" xfId="310" applyNumberFormat="1" applyFont="1" applyFill="1"/>
    <xf numFmtId="165" fontId="61" fillId="25" borderId="0" xfId="310" applyNumberFormat="1" applyFont="1" applyFill="1" applyAlignment="1" applyProtection="1">
      <alignment horizontal="centerContinuous"/>
    </xf>
    <xf numFmtId="165" fontId="62" fillId="25" borderId="0" xfId="310" applyNumberFormat="1" applyFont="1" applyFill="1" applyAlignment="1">
      <alignment horizontal="centerContinuous"/>
    </xf>
    <xf numFmtId="165" fontId="62" fillId="25" borderId="0" xfId="310" applyNumberFormat="1" applyFont="1" applyFill="1" applyBorder="1" applyAlignment="1">
      <alignment horizontal="centerContinuous"/>
    </xf>
    <xf numFmtId="165" fontId="62" fillId="25" borderId="29" xfId="310" applyNumberFormat="1" applyFont="1" applyFill="1" applyBorder="1"/>
    <xf numFmtId="165" fontId="64" fillId="25" borderId="29" xfId="310" applyNumberFormat="1" applyFont="1" applyFill="1" applyBorder="1" applyAlignment="1">
      <alignment horizontal="right"/>
    </xf>
    <xf numFmtId="165" fontId="62" fillId="25" borderId="10" xfId="310" applyNumberFormat="1" applyFont="1" applyFill="1" applyBorder="1"/>
    <xf numFmtId="165" fontId="62" fillId="25" borderId="14" xfId="310" applyNumberFormat="1" applyFont="1" applyFill="1" applyBorder="1"/>
    <xf numFmtId="165" fontId="62" fillId="25" borderId="18" xfId="310" applyNumberFormat="1" applyFont="1" applyFill="1" applyBorder="1"/>
    <xf numFmtId="165" fontId="61" fillId="25" borderId="35" xfId="310" applyNumberFormat="1" applyFont="1" applyFill="1" applyBorder="1" applyAlignment="1" applyProtection="1">
      <alignment horizontal="centerContinuous"/>
    </xf>
    <xf numFmtId="165" fontId="61" fillId="25" borderId="35" xfId="310" applyNumberFormat="1" applyFont="1" applyFill="1" applyBorder="1" applyAlignment="1" applyProtection="1">
      <alignment horizontal="center"/>
    </xf>
    <xf numFmtId="165" fontId="64" fillId="25" borderId="18" xfId="310" applyNumberFormat="1" applyFont="1" applyFill="1" applyBorder="1" applyAlignment="1">
      <alignment horizontal="centerContinuous"/>
    </xf>
    <xf numFmtId="165" fontId="108" fillId="25" borderId="28" xfId="310" applyNumberFormat="1" applyFont="1" applyFill="1" applyBorder="1" applyAlignment="1">
      <alignment horizontal="left"/>
    </xf>
    <xf numFmtId="165" fontId="108" fillId="25" borderId="37" xfId="310" applyNumberFormat="1" applyFont="1" applyFill="1" applyBorder="1" applyAlignment="1">
      <alignment horizontal="left"/>
    </xf>
    <xf numFmtId="165" fontId="109" fillId="25" borderId="35" xfId="310" applyNumberFormat="1" applyFont="1" applyFill="1" applyBorder="1" applyAlignment="1" applyProtection="1">
      <alignment horizontal="center"/>
      <protection locked="0"/>
    </xf>
    <xf numFmtId="165" fontId="68" fillId="25" borderId="35" xfId="310" applyNumberFormat="1" applyFont="1" applyFill="1" applyBorder="1" applyAlignment="1">
      <alignment horizontal="center"/>
    </xf>
    <xf numFmtId="165" fontId="61" fillId="25" borderId="35" xfId="310" applyNumberFormat="1" applyFont="1" applyFill="1" applyBorder="1" applyAlignment="1" applyProtection="1">
      <alignment horizontal="left"/>
    </xf>
    <xf numFmtId="165" fontId="61" fillId="25" borderId="18" xfId="310" applyNumberFormat="1" applyFont="1" applyFill="1" applyBorder="1" applyAlignment="1" applyProtection="1">
      <alignment horizontal="center"/>
    </xf>
    <xf numFmtId="165" fontId="64" fillId="25" borderId="10" xfId="310" applyNumberFormat="1" applyFont="1" applyFill="1" applyBorder="1" applyAlignment="1"/>
    <xf numFmtId="165" fontId="108" fillId="25" borderId="29" xfId="310" applyNumberFormat="1" applyFont="1" applyFill="1" applyBorder="1" applyAlignment="1">
      <alignment horizontal="left"/>
    </xf>
    <xf numFmtId="165" fontId="68" fillId="25" borderId="20" xfId="310" applyNumberFormat="1" applyFont="1" applyFill="1" applyBorder="1" applyAlignment="1" applyProtection="1">
      <alignment horizontal="center"/>
    </xf>
    <xf numFmtId="165" fontId="50" fillId="25" borderId="35" xfId="310" applyNumberFormat="1" applyFont="1" applyFill="1" applyBorder="1" applyAlignment="1" applyProtection="1">
      <alignment horizontal="left"/>
      <protection locked="0"/>
    </xf>
    <xf numFmtId="165" fontId="61" fillId="25" borderId="0" xfId="310" applyNumberFormat="1" applyFont="1" applyFill="1" applyBorder="1" applyAlignment="1" applyProtection="1">
      <alignment horizontal="center"/>
    </xf>
    <xf numFmtId="165" fontId="61" fillId="25" borderId="20" xfId="310" applyNumberFormat="1" applyFont="1" applyFill="1" applyBorder="1" applyAlignment="1" applyProtection="1">
      <alignment horizontal="center"/>
    </xf>
    <xf numFmtId="165" fontId="68" fillId="25" borderId="35" xfId="310" applyNumberFormat="1" applyFont="1" applyFill="1" applyBorder="1" applyAlignment="1" applyProtection="1">
      <alignment horizontal="center"/>
    </xf>
    <xf numFmtId="165" fontId="62" fillId="25" borderId="36" xfId="310" applyNumberFormat="1" applyFont="1" applyFill="1" applyBorder="1"/>
    <xf numFmtId="165" fontId="50" fillId="25" borderId="22" xfId="310" applyNumberFormat="1" applyFont="1" applyFill="1" applyBorder="1" applyAlignment="1">
      <alignment horizontal="left"/>
    </xf>
    <xf numFmtId="165" fontId="69" fillId="25" borderId="58" xfId="310" quotePrefix="1" applyNumberFormat="1" applyFont="1" applyFill="1" applyBorder="1" applyAlignment="1" applyProtection="1">
      <alignment horizontal="center"/>
    </xf>
    <xf numFmtId="165" fontId="69" fillId="25" borderId="26" xfId="310" quotePrefix="1" applyNumberFormat="1" applyFont="1" applyFill="1" applyBorder="1" applyAlignment="1" applyProtection="1">
      <alignment horizontal="center"/>
    </xf>
    <xf numFmtId="165" fontId="68" fillId="25" borderId="23" xfId="310" applyNumberFormat="1" applyFont="1" applyFill="1" applyBorder="1" applyAlignment="1" applyProtection="1">
      <alignment horizontal="centerContinuous"/>
    </xf>
    <xf numFmtId="165" fontId="108" fillId="25" borderId="37" xfId="310" applyNumberFormat="1" applyFont="1" applyFill="1" applyBorder="1" applyAlignment="1" applyProtection="1">
      <alignment horizontal="center"/>
    </xf>
    <xf numFmtId="165" fontId="62" fillId="25" borderId="27" xfId="310" applyNumberFormat="1" applyFont="1" applyFill="1" applyBorder="1"/>
    <xf numFmtId="165" fontId="62" fillId="25" borderId="28" xfId="310" applyNumberFormat="1" applyFont="1" applyFill="1" applyBorder="1"/>
    <xf numFmtId="165" fontId="110" fillId="25" borderId="33" xfId="310" applyNumberFormat="1" applyFont="1" applyFill="1" applyBorder="1" applyAlignment="1" applyProtection="1">
      <alignment horizontal="centerContinuous" vertical="center"/>
    </xf>
    <xf numFmtId="165" fontId="110" fillId="25" borderId="36" xfId="310" applyNumberFormat="1" applyFont="1" applyFill="1" applyBorder="1" applyAlignment="1" applyProtection="1">
      <alignment horizontal="center"/>
    </xf>
    <xf numFmtId="165" fontId="110" fillId="25" borderId="33" xfId="310" applyNumberFormat="1" applyFont="1" applyFill="1" applyBorder="1" applyAlignment="1" applyProtection="1">
      <alignment horizontal="center"/>
    </xf>
    <xf numFmtId="165" fontId="110" fillId="25" borderId="42" xfId="310" applyNumberFormat="1" applyFont="1" applyFill="1" applyBorder="1" applyAlignment="1" applyProtection="1">
      <alignment horizontal="center"/>
    </xf>
    <xf numFmtId="165" fontId="110" fillId="25" borderId="45" xfId="310" applyNumberFormat="1" applyFont="1" applyFill="1" applyBorder="1" applyAlignment="1" applyProtection="1">
      <alignment horizontal="center"/>
    </xf>
    <xf numFmtId="165" fontId="62" fillId="25" borderId="11" xfId="310" applyNumberFormat="1" applyFont="1" applyFill="1" applyBorder="1"/>
    <xf numFmtId="165" fontId="71" fillId="25" borderId="14" xfId="310" applyNumberFormat="1" applyFont="1" applyFill="1" applyBorder="1" applyAlignment="1" applyProtection="1">
      <alignment horizontal="center"/>
    </xf>
    <xf numFmtId="165" fontId="80" fillId="25" borderId="0" xfId="310" applyNumberFormat="1" applyFont="1" applyFill="1"/>
    <xf numFmtId="165" fontId="79" fillId="0" borderId="0" xfId="310" applyNumberFormat="1" applyFont="1" applyFill="1"/>
    <xf numFmtId="165" fontId="80" fillId="0" borderId="0" xfId="310" applyNumberFormat="1" applyFont="1" applyFill="1"/>
    <xf numFmtId="165" fontId="80" fillId="0" borderId="0" xfId="310" applyNumberFormat="1" applyFont="1" applyFill="1" applyBorder="1"/>
    <xf numFmtId="165" fontId="79" fillId="0" borderId="0" xfId="310" applyNumberFormat="1" applyFont="1" applyFill="1" applyBorder="1"/>
    <xf numFmtId="165" fontId="79" fillId="25" borderId="0" xfId="310" applyNumberFormat="1" applyFont="1" applyFill="1" applyBorder="1"/>
    <xf numFmtId="165" fontId="79" fillId="25" borderId="29" xfId="310" applyNumberFormat="1" applyFont="1" applyFill="1" applyBorder="1"/>
    <xf numFmtId="165" fontId="62" fillId="25" borderId="0" xfId="310" applyNumberFormat="1" applyFont="1" applyFill="1" applyBorder="1" applyAlignment="1" applyProtection="1">
      <alignment horizontal="center"/>
    </xf>
    <xf numFmtId="165" fontId="62" fillId="25" borderId="36" xfId="310" quotePrefix="1" applyNumberFormat="1" applyFont="1" applyFill="1" applyBorder="1" applyAlignment="1" applyProtection="1">
      <alignment horizontal="left" vertical="center"/>
    </xf>
    <xf numFmtId="165" fontId="62" fillId="25" borderId="29" xfId="310" applyNumberFormat="1" applyFont="1" applyFill="1" applyBorder="1" applyAlignment="1" applyProtection="1">
      <alignment horizontal="center" vertical="center"/>
    </xf>
    <xf numFmtId="165" fontId="62" fillId="25" borderId="11" xfId="310" applyNumberFormat="1" applyFont="1" applyFill="1" applyBorder="1" applyAlignment="1" applyProtection="1">
      <alignment horizontal="left"/>
    </xf>
    <xf numFmtId="165" fontId="62" fillId="25" borderId="11" xfId="310" applyNumberFormat="1" applyFont="1" applyFill="1" applyBorder="1" applyAlignment="1" applyProtection="1">
      <alignment horizontal="center"/>
    </xf>
    <xf numFmtId="175" fontId="62" fillId="25" borderId="11" xfId="310" applyNumberFormat="1" applyFont="1" applyFill="1" applyBorder="1"/>
    <xf numFmtId="175" fontId="73" fillId="25" borderId="11" xfId="310" applyNumberFormat="1" applyFont="1" applyFill="1" applyBorder="1" applyProtection="1"/>
    <xf numFmtId="165" fontId="62" fillId="25" borderId="0" xfId="310" quotePrefix="1" applyNumberFormat="1" applyFont="1" applyFill="1" applyBorder="1" applyAlignment="1" applyProtection="1">
      <alignment horizontal="left"/>
    </xf>
    <xf numFmtId="165" fontId="62" fillId="25" borderId="0" xfId="310" applyNumberFormat="1" applyFont="1" applyFill="1" applyBorder="1" applyAlignment="1" applyProtection="1">
      <alignment horizontal="left"/>
    </xf>
    <xf numFmtId="176" fontId="62" fillId="25" borderId="0" xfId="310" applyNumberFormat="1" applyFont="1" applyFill="1" applyBorder="1"/>
    <xf numFmtId="175" fontId="62" fillId="25" borderId="0" xfId="310" applyNumberFormat="1" applyFont="1" applyFill="1" applyBorder="1"/>
    <xf numFmtId="176" fontId="73" fillId="25" borderId="0" xfId="310" applyNumberFormat="1" applyFont="1" applyFill="1" applyBorder="1" applyProtection="1"/>
    <xf numFmtId="169" fontId="111" fillId="25" borderId="0" xfId="326" applyNumberFormat="1" applyFont="1" applyFill="1" applyBorder="1"/>
    <xf numFmtId="165" fontId="98" fillId="25" borderId="0" xfId="310" applyNumberFormat="1" applyFont="1" applyFill="1"/>
    <xf numFmtId="165" fontId="80" fillId="25" borderId="0" xfId="310" applyNumberFormat="1" applyFont="1" applyFill="1" applyAlignment="1">
      <alignment horizontal="center"/>
    </xf>
    <xf numFmtId="167" fontId="79" fillId="25" borderId="0" xfId="310" applyNumberFormat="1" applyFont="1" applyFill="1"/>
    <xf numFmtId="3" fontId="79" fillId="25" borderId="0" xfId="310" applyNumberFormat="1" applyFont="1" applyFill="1"/>
    <xf numFmtId="165" fontId="62" fillId="25" borderId="0" xfId="315" applyNumberFormat="1" applyFont="1" applyFill="1"/>
    <xf numFmtId="165" fontId="62" fillId="25" borderId="0" xfId="315" applyNumberFormat="1" applyFont="1" applyFill="1" applyBorder="1"/>
    <xf numFmtId="165" fontId="79" fillId="25" borderId="0" xfId="315" applyNumberFormat="1" applyFont="1" applyFill="1"/>
    <xf numFmtId="165" fontId="61" fillId="25" borderId="0" xfId="315" applyNumberFormat="1" applyFont="1" applyFill="1" applyAlignment="1" applyProtection="1">
      <alignment horizontal="centerContinuous"/>
    </xf>
    <xf numFmtId="165" fontId="62" fillId="25" borderId="0" xfId="315" applyNumberFormat="1" applyFont="1" applyFill="1" applyAlignment="1">
      <alignment horizontal="centerContinuous"/>
    </xf>
    <xf numFmtId="165" fontId="62" fillId="25" borderId="0" xfId="315" applyNumberFormat="1" applyFont="1" applyFill="1" applyBorder="1" applyAlignment="1">
      <alignment horizontal="centerContinuous"/>
    </xf>
    <xf numFmtId="165" fontId="62" fillId="25" borderId="29" xfId="315" applyNumberFormat="1" applyFont="1" applyFill="1" applyBorder="1"/>
    <xf numFmtId="165" fontId="64" fillId="25" borderId="29" xfId="315" applyNumberFormat="1" applyFont="1" applyFill="1" applyBorder="1" applyAlignment="1">
      <alignment horizontal="right"/>
    </xf>
    <xf numFmtId="165" fontId="62" fillId="25" borderId="10" xfId="315" applyNumberFormat="1" applyFont="1" applyFill="1" applyBorder="1"/>
    <xf numFmtId="165" fontId="62" fillId="25" borderId="14" xfId="315" applyNumberFormat="1" applyFont="1" applyFill="1" applyBorder="1"/>
    <xf numFmtId="165" fontId="62" fillId="25" borderId="18" xfId="315" applyNumberFormat="1" applyFont="1" applyFill="1" applyBorder="1"/>
    <xf numFmtId="165" fontId="61" fillId="25" borderId="35" xfId="315" applyNumberFormat="1" applyFont="1" applyFill="1" applyBorder="1" applyAlignment="1" applyProtection="1">
      <alignment horizontal="centerContinuous"/>
    </xf>
    <xf numFmtId="165" fontId="79" fillId="25" borderId="0" xfId="315" applyNumberFormat="1" applyFont="1" applyFill="1" applyAlignment="1" applyProtection="1">
      <alignment horizontal="center"/>
    </xf>
    <xf numFmtId="165" fontId="61" fillId="25" borderId="35" xfId="315" applyNumberFormat="1" applyFont="1" applyFill="1" applyBorder="1" applyAlignment="1" applyProtection="1">
      <alignment horizontal="center"/>
    </xf>
    <xf numFmtId="165" fontId="64" fillId="25" borderId="18" xfId="315" applyNumberFormat="1" applyFont="1" applyFill="1" applyBorder="1" applyAlignment="1">
      <alignment horizontal="centerContinuous"/>
    </xf>
    <xf numFmtId="165" fontId="108" fillId="25" borderId="28" xfId="315" applyNumberFormat="1" applyFont="1" applyFill="1" applyBorder="1" applyAlignment="1">
      <alignment horizontal="left"/>
    </xf>
    <xf numFmtId="165" fontId="108" fillId="25" borderId="45" xfId="315" applyNumberFormat="1" applyFont="1" applyFill="1" applyBorder="1" applyAlignment="1">
      <alignment horizontal="left"/>
    </xf>
    <xf numFmtId="165" fontId="109" fillId="25" borderId="20" xfId="315" applyNumberFormat="1" applyFont="1" applyFill="1" applyBorder="1" applyAlignment="1" applyProtection="1">
      <alignment horizontal="center"/>
      <protection locked="0"/>
    </xf>
    <xf numFmtId="165" fontId="68" fillId="25" borderId="35" xfId="315" applyNumberFormat="1" applyFont="1" applyFill="1" applyBorder="1" applyAlignment="1">
      <alignment horizontal="center"/>
    </xf>
    <xf numFmtId="165" fontId="61" fillId="25" borderId="35" xfId="315" applyNumberFormat="1" applyFont="1" applyFill="1" applyBorder="1" applyAlignment="1" applyProtection="1">
      <alignment horizontal="left"/>
    </xf>
    <xf numFmtId="165" fontId="61" fillId="25" borderId="18" xfId="315" applyNumberFormat="1" applyFont="1" applyFill="1" applyBorder="1" applyAlignment="1" applyProtection="1">
      <alignment horizontal="center"/>
    </xf>
    <xf numFmtId="165" fontId="64" fillId="25" borderId="10" xfId="315" applyNumberFormat="1" applyFont="1" applyFill="1" applyBorder="1" applyAlignment="1"/>
    <xf numFmtId="165" fontId="108" fillId="25" borderId="29" xfId="315" applyNumberFormat="1" applyFont="1" applyFill="1" applyBorder="1" applyAlignment="1">
      <alignment horizontal="left"/>
    </xf>
    <xf numFmtId="165" fontId="68" fillId="25" borderId="20" xfId="315" applyNumberFormat="1" applyFont="1" applyFill="1" applyBorder="1" applyAlignment="1" applyProtection="1">
      <alignment horizontal="center"/>
    </xf>
    <xf numFmtId="165" fontId="50" fillId="25" borderId="35" xfId="315" applyNumberFormat="1" applyFont="1" applyFill="1" applyBorder="1" applyAlignment="1" applyProtection="1">
      <alignment horizontal="left"/>
      <protection locked="0"/>
    </xf>
    <xf numFmtId="165" fontId="61" fillId="25" borderId="0" xfId="315" applyNumberFormat="1" applyFont="1" applyFill="1" applyBorder="1" applyAlignment="1" applyProtection="1">
      <alignment horizontal="center"/>
    </xf>
    <xf numFmtId="165" fontId="61" fillId="25" borderId="20" xfId="315" applyNumberFormat="1" applyFont="1" applyFill="1" applyBorder="1" applyAlignment="1" applyProtection="1">
      <alignment horizontal="center"/>
    </xf>
    <xf numFmtId="165" fontId="68" fillId="25" borderId="35" xfId="315" applyNumberFormat="1" applyFont="1" applyFill="1" applyBorder="1" applyAlignment="1" applyProtection="1">
      <alignment horizontal="center"/>
    </xf>
    <xf numFmtId="165" fontId="62" fillId="25" borderId="36" xfId="315" applyNumberFormat="1" applyFont="1" applyFill="1" applyBorder="1"/>
    <xf numFmtId="165" fontId="50" fillId="25" borderId="22" xfId="315" applyNumberFormat="1" applyFont="1" applyFill="1" applyBorder="1" applyAlignment="1">
      <alignment horizontal="left"/>
    </xf>
    <xf numFmtId="165" fontId="69" fillId="25" borderId="58" xfId="315" quotePrefix="1" applyNumberFormat="1" applyFont="1" applyFill="1" applyBorder="1" applyAlignment="1" applyProtection="1">
      <alignment horizontal="center"/>
    </xf>
    <xf numFmtId="165" fontId="69" fillId="25" borderId="26" xfId="315" quotePrefix="1" applyNumberFormat="1" applyFont="1" applyFill="1" applyBorder="1" applyAlignment="1" applyProtection="1">
      <alignment horizontal="center"/>
    </xf>
    <xf numFmtId="165" fontId="68" fillId="25" borderId="23" xfId="315" applyNumberFormat="1" applyFont="1" applyFill="1" applyBorder="1" applyAlignment="1" applyProtection="1">
      <alignment horizontal="centerContinuous"/>
    </xf>
    <xf numFmtId="165" fontId="108" fillId="25" borderId="37" xfId="315" applyNumberFormat="1" applyFont="1" applyFill="1" applyBorder="1" applyAlignment="1" applyProtection="1">
      <alignment horizontal="center"/>
    </xf>
    <xf numFmtId="165" fontId="62" fillId="25" borderId="27" xfId="315" applyNumberFormat="1" applyFont="1" applyFill="1" applyBorder="1"/>
    <xf numFmtId="165" fontId="62" fillId="25" borderId="28" xfId="315" applyNumberFormat="1" applyFont="1" applyFill="1" applyBorder="1"/>
    <xf numFmtId="165" fontId="110" fillId="25" borderId="33" xfId="315" applyNumberFormat="1" applyFont="1" applyFill="1" applyBorder="1" applyAlignment="1" applyProtection="1">
      <alignment horizontal="centerContinuous" vertical="center"/>
    </xf>
    <xf numFmtId="165" fontId="110" fillId="25" borderId="36" xfId="315" applyNumberFormat="1" applyFont="1" applyFill="1" applyBorder="1" applyAlignment="1" applyProtection="1">
      <alignment horizontal="center"/>
    </xf>
    <xf numFmtId="165" fontId="110" fillId="25" borderId="33" xfId="315" applyNumberFormat="1" applyFont="1" applyFill="1" applyBorder="1" applyAlignment="1" applyProtection="1">
      <alignment horizontal="center"/>
    </xf>
    <xf numFmtId="165" fontId="110" fillId="25" borderId="42" xfId="315" applyNumberFormat="1" applyFont="1" applyFill="1" applyBorder="1" applyAlignment="1" applyProtection="1">
      <alignment horizontal="center"/>
    </xf>
    <xf numFmtId="165" fontId="110" fillId="25" borderId="45" xfId="315" applyNumberFormat="1" applyFont="1" applyFill="1" applyBorder="1" applyAlignment="1" applyProtection="1">
      <alignment horizontal="center"/>
    </xf>
    <xf numFmtId="165" fontId="62" fillId="25" borderId="11" xfId="315" applyNumberFormat="1" applyFont="1" applyFill="1" applyBorder="1"/>
    <xf numFmtId="165" fontId="71" fillId="25" borderId="14" xfId="315" applyNumberFormat="1" applyFont="1" applyFill="1" applyBorder="1" applyAlignment="1" applyProtection="1">
      <alignment horizontal="center"/>
    </xf>
    <xf numFmtId="175" fontId="71" fillId="25" borderId="0" xfId="315" applyNumberFormat="1" applyFont="1" applyFill="1" applyBorder="1"/>
    <xf numFmtId="175" fontId="71" fillId="25" borderId="14" xfId="315" applyNumberFormat="1" applyFont="1" applyFill="1" applyBorder="1"/>
    <xf numFmtId="175" fontId="71" fillId="25" borderId="15" xfId="315" applyNumberFormat="1" applyFont="1" applyFill="1" applyBorder="1"/>
    <xf numFmtId="175" fontId="71" fillId="25" borderId="18" xfId="315" applyNumberFormat="1" applyFont="1" applyFill="1" applyBorder="1" applyProtection="1"/>
    <xf numFmtId="175" fontId="71" fillId="25" borderId="14" xfId="315" applyNumberFormat="1" applyFont="1" applyFill="1" applyBorder="1" applyProtection="1"/>
    <xf numFmtId="165" fontId="67" fillId="25" borderId="0" xfId="315" quotePrefix="1" applyNumberFormat="1" applyFont="1" applyFill="1" applyBorder="1" applyAlignment="1" applyProtection="1">
      <alignment horizontal="left"/>
    </xf>
    <xf numFmtId="1" fontId="62" fillId="25" borderId="35" xfId="315" applyNumberFormat="1" applyFont="1" applyFill="1" applyBorder="1" applyAlignment="1">
      <alignment horizontal="left"/>
    </xf>
    <xf numFmtId="165" fontId="80" fillId="25" borderId="0" xfId="315" applyNumberFormat="1" applyFont="1" applyFill="1"/>
    <xf numFmtId="165" fontId="80" fillId="25" borderId="0" xfId="315" applyNumberFormat="1" applyFont="1" applyFill="1" applyBorder="1"/>
    <xf numFmtId="165" fontId="79" fillId="25" borderId="0" xfId="315" applyNumberFormat="1" applyFont="1" applyFill="1" applyBorder="1"/>
    <xf numFmtId="165" fontId="62" fillId="25" borderId="11" xfId="315" applyNumberFormat="1" applyFont="1" applyFill="1" applyBorder="1" applyAlignment="1" applyProtection="1">
      <alignment horizontal="left"/>
    </xf>
    <xf numFmtId="165" fontId="62" fillId="25" borderId="11" xfId="315" applyNumberFormat="1" applyFont="1" applyFill="1" applyBorder="1" applyAlignment="1" applyProtection="1">
      <alignment horizontal="center"/>
    </xf>
    <xf numFmtId="175" fontId="62" fillId="25" borderId="11" xfId="315" applyNumberFormat="1" applyFont="1" applyFill="1" applyBorder="1"/>
    <xf numFmtId="175" fontId="73" fillId="25" borderId="11" xfId="315" applyNumberFormat="1" applyFont="1" applyFill="1" applyBorder="1" applyProtection="1"/>
    <xf numFmtId="167" fontId="79" fillId="25" borderId="0" xfId="315" applyNumberFormat="1" applyFont="1" applyFill="1"/>
    <xf numFmtId="3" fontId="79" fillId="25" borderId="0" xfId="315" applyNumberFormat="1" applyFont="1" applyFill="1"/>
    <xf numFmtId="0" fontId="50" fillId="0" borderId="0" xfId="449" applyFont="1" applyAlignment="1">
      <alignment horizontal="center"/>
    </xf>
    <xf numFmtId="3" fontId="61" fillId="0" borderId="0" xfId="449" applyNumberFormat="1" applyFont="1" applyAlignment="1">
      <alignment horizontal="right"/>
    </xf>
    <xf numFmtId="0" fontId="62" fillId="0" borderId="15" xfId="449" applyFont="1" applyBorder="1"/>
    <xf numFmtId="0" fontId="62" fillId="0" borderId="14" xfId="449" applyFont="1" applyBorder="1"/>
    <xf numFmtId="165" fontId="61" fillId="0" borderId="17" xfId="341" applyFont="1" applyBorder="1" applyAlignment="1">
      <alignment horizontal="center"/>
    </xf>
    <xf numFmtId="3" fontId="61" fillId="0" borderId="15" xfId="449" applyNumberFormat="1" applyFont="1" applyBorder="1" applyAlignment="1">
      <alignment horizontal="center"/>
    </xf>
    <xf numFmtId="0" fontId="61" fillId="0" borderId="35" xfId="449" applyFont="1" applyBorder="1" applyAlignment="1">
      <alignment horizontal="center"/>
    </xf>
    <xf numFmtId="165" fontId="61" fillId="0" borderId="20" xfId="341" applyFont="1" applyBorder="1" applyAlignment="1" applyProtection="1">
      <alignment horizontal="center" vertical="center"/>
    </xf>
    <xf numFmtId="3" fontId="61" fillId="0" borderId="20" xfId="449" applyNumberFormat="1" applyFont="1" applyBorder="1" applyAlignment="1">
      <alignment horizontal="center"/>
    </xf>
    <xf numFmtId="0" fontId="62" fillId="0" borderId="20" xfId="449" applyFont="1" applyBorder="1"/>
    <xf numFmtId="0" fontId="61" fillId="0" borderId="37" xfId="449" applyFont="1" applyBorder="1"/>
    <xf numFmtId="165" fontId="61" fillId="0" borderId="23" xfId="341" applyFont="1" applyBorder="1" applyAlignment="1">
      <alignment horizontal="center"/>
    </xf>
    <xf numFmtId="3" fontId="61" fillId="0" borderId="35" xfId="449" quotePrefix="1" applyNumberFormat="1" applyFont="1" applyBorder="1" applyAlignment="1">
      <alignment horizontal="center"/>
    </xf>
    <xf numFmtId="0" fontId="66" fillId="0" borderId="27" xfId="449" quotePrefix="1" applyFont="1" applyBorder="1" applyAlignment="1">
      <alignment horizontal="center" vertical="center"/>
    </xf>
    <xf numFmtId="0" fontId="61" fillId="0" borderId="15" xfId="449" applyFont="1" applyBorder="1" applyAlignment="1">
      <alignment horizontal="center"/>
    </xf>
    <xf numFmtId="0" fontId="61" fillId="0" borderId="15" xfId="449" quotePrefix="1" applyFont="1" applyBorder="1"/>
    <xf numFmtId="0" fontId="50" fillId="0" borderId="20" xfId="449" applyFont="1" applyBorder="1"/>
    <xf numFmtId="0" fontId="67" fillId="0" borderId="20" xfId="487" applyFont="1" applyBorder="1" applyAlignment="1">
      <alignment vertical="center"/>
    </xf>
    <xf numFmtId="0" fontId="68" fillId="0" borderId="20" xfId="449" applyFont="1" applyBorder="1"/>
    <xf numFmtId="0" fontId="61" fillId="0" borderId="20" xfId="487" quotePrefix="1" applyFont="1" applyBorder="1" applyAlignment="1">
      <alignment vertical="center"/>
    </xf>
    <xf numFmtId="0" fontId="62" fillId="0" borderId="20" xfId="487" quotePrefix="1" applyFont="1" applyBorder="1" applyAlignment="1"/>
    <xf numFmtId="0" fontId="62" fillId="0" borderId="20" xfId="487" quotePrefix="1" applyFont="1" applyBorder="1" applyAlignment="1">
      <alignment vertical="center"/>
    </xf>
    <xf numFmtId="0" fontId="61" fillId="0" borderId="20" xfId="449" applyFont="1" applyBorder="1" applyAlignment="1">
      <alignment horizontal="center"/>
    </xf>
    <xf numFmtId="0" fontId="61" fillId="0" borderId="20" xfId="449" quotePrefix="1" applyFont="1" applyBorder="1"/>
    <xf numFmtId="0" fontId="62" fillId="0" borderId="20" xfId="488" quotePrefix="1" applyFont="1" applyBorder="1" applyAlignment="1" applyProtection="1">
      <alignment horizontal="left" vertical="center"/>
      <protection locked="0" hidden="1"/>
    </xf>
    <xf numFmtId="0" fontId="62" fillId="0" borderId="20" xfId="488" quotePrefix="1" applyFont="1" applyBorder="1" applyAlignment="1" applyProtection="1">
      <alignment vertical="center"/>
      <protection locked="0" hidden="1"/>
    </xf>
    <xf numFmtId="0" fontId="50" fillId="0" borderId="23" xfId="449" applyFont="1" applyBorder="1"/>
    <xf numFmtId="0" fontId="62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18" fillId="0" borderId="0" xfId="0" applyFont="1" applyProtection="1">
      <protection locked="0" hidden="1"/>
    </xf>
    <xf numFmtId="0" fontId="119" fillId="0" borderId="0" xfId="0" applyFont="1" applyProtection="1">
      <protection locked="0" hidden="1"/>
    </xf>
    <xf numFmtId="0" fontId="118" fillId="0" borderId="0" xfId="0" applyFont="1" applyBorder="1" applyProtection="1">
      <protection locked="0" hidden="1"/>
    </xf>
    <xf numFmtId="0" fontId="65" fillId="0" borderId="0" xfId="0" applyFont="1" applyAlignment="1" applyProtection="1">
      <alignment horizontal="center"/>
      <protection locked="0" hidden="1"/>
    </xf>
    <xf numFmtId="0" fontId="118" fillId="0" borderId="10" xfId="0" applyFont="1" applyBorder="1" applyProtection="1">
      <protection locked="0" hidden="1"/>
    </xf>
    <xf numFmtId="0" fontId="118" fillId="0" borderId="11" xfId="0" applyFont="1" applyBorder="1" applyProtection="1">
      <protection locked="0" hidden="1"/>
    </xf>
    <xf numFmtId="0" fontId="118" fillId="0" borderId="14" xfId="0" applyFont="1" applyBorder="1" applyProtection="1">
      <protection locked="0" hidden="1"/>
    </xf>
    <xf numFmtId="0" fontId="80" fillId="0" borderId="11" xfId="492" applyFont="1" applyFill="1" applyBorder="1" applyAlignment="1">
      <alignment horizontal="centerContinuous" vertical="center"/>
    </xf>
    <xf numFmtId="0" fontId="119" fillId="0" borderId="15" xfId="0" applyFont="1" applyBorder="1" applyAlignment="1" applyProtection="1">
      <alignment horizontal="center" vertical="center"/>
      <protection locked="0" hidden="1"/>
    </xf>
    <xf numFmtId="0" fontId="119" fillId="0" borderId="28" xfId="0" applyFont="1" applyBorder="1" applyAlignment="1" applyProtection="1">
      <alignment horizontal="centerContinuous" vertical="center"/>
      <protection locked="0" hidden="1"/>
    </xf>
    <xf numFmtId="0" fontId="119" fillId="0" borderId="45" xfId="0" applyFont="1" applyBorder="1" applyAlignment="1" applyProtection="1">
      <alignment horizontal="centerContinuous" vertical="center"/>
      <protection locked="0" hidden="1"/>
    </xf>
    <xf numFmtId="0" fontId="119" fillId="0" borderId="14" xfId="0" applyFont="1" applyBorder="1" applyAlignment="1" applyProtection="1">
      <alignment horizontal="centerContinuous" vertical="center"/>
      <protection locked="0" hidden="1"/>
    </xf>
    <xf numFmtId="0" fontId="119" fillId="0" borderId="18" xfId="0" applyFont="1" applyBorder="1" applyAlignment="1" applyProtection="1">
      <alignment horizontal="centerContinuous"/>
      <protection locked="0" hidden="1"/>
    </xf>
    <xf numFmtId="0" fontId="119" fillId="0" borderId="0" xfId="0" applyFont="1" applyBorder="1" applyAlignment="1" applyProtection="1">
      <alignment horizontal="centerContinuous"/>
      <protection locked="0" hidden="1"/>
    </xf>
    <xf numFmtId="0" fontId="120" fillId="0" borderId="35" xfId="0" applyFont="1" applyBorder="1" applyAlignment="1" applyProtection="1">
      <alignment horizontal="centerContinuous"/>
      <protection locked="0" hidden="1"/>
    </xf>
    <xf numFmtId="0" fontId="80" fillId="0" borderId="0" xfId="492" applyFont="1" applyFill="1" applyBorder="1" applyAlignment="1">
      <alignment horizontal="centerContinuous" vertical="center"/>
    </xf>
    <xf numFmtId="0" fontId="119" fillId="0" borderId="20" xfId="0" applyFont="1" applyBorder="1" applyAlignment="1" applyProtection="1">
      <alignment horizontal="center" vertical="center"/>
      <protection locked="0" hidden="1"/>
    </xf>
    <xf numFmtId="0" fontId="119" fillId="0" borderId="15" xfId="0" applyFont="1" applyBorder="1" applyAlignment="1" applyProtection="1">
      <alignment horizontal="center"/>
      <protection locked="0" hidden="1"/>
    </xf>
    <xf numFmtId="0" fontId="118" fillId="0" borderId="18" xfId="0" applyFont="1" applyBorder="1" applyProtection="1">
      <protection locked="0" hidden="1"/>
    </xf>
    <xf numFmtId="0" fontId="118" fillId="0" borderId="35" xfId="0" applyFont="1" applyBorder="1" applyProtection="1">
      <protection locked="0" hidden="1"/>
    </xf>
    <xf numFmtId="0" fontId="80" fillId="0" borderId="36" xfId="492" applyFont="1" applyFill="1" applyBorder="1" applyAlignment="1">
      <alignment horizontal="centerContinuous" vertical="center"/>
    </xf>
    <xf numFmtId="0" fontId="119" fillId="0" borderId="20" xfId="0" quotePrefix="1" applyFont="1" applyBorder="1" applyAlignment="1" applyProtection="1">
      <alignment horizontal="centerContinuous" vertical="center"/>
      <protection locked="0" hidden="1"/>
    </xf>
    <xf numFmtId="0" fontId="119" fillId="0" borderId="20" xfId="0" applyFont="1" applyBorder="1" applyAlignment="1" applyProtection="1">
      <alignment horizontal="centerContinuous" vertical="center"/>
      <protection locked="0" hidden="1"/>
    </xf>
    <xf numFmtId="0" fontId="121" fillId="0" borderId="0" xfId="0" applyFont="1" applyProtection="1">
      <protection locked="0" hidden="1"/>
    </xf>
    <xf numFmtId="0" fontId="122" fillId="0" borderId="18" xfId="0" applyFont="1" applyBorder="1" applyAlignment="1" applyProtection="1">
      <alignment horizontal="center" vertical="center"/>
      <protection locked="0" hidden="1"/>
    </xf>
    <xf numFmtId="0" fontId="122" fillId="0" borderId="0" xfId="0" applyFont="1" applyBorder="1" applyAlignment="1" applyProtection="1">
      <alignment horizontal="center" vertical="center"/>
      <protection locked="0" hidden="1"/>
    </xf>
    <xf numFmtId="0" fontId="122" fillId="0" borderId="37" xfId="0" applyFont="1" applyBorder="1" applyAlignment="1" applyProtection="1">
      <alignment horizontal="center" vertical="center"/>
      <protection locked="0" hidden="1"/>
    </xf>
    <xf numFmtId="0" fontId="122" fillId="0" borderId="27" xfId="0" applyFont="1" applyBorder="1" applyAlignment="1" applyProtection="1">
      <alignment horizontal="center" vertical="center"/>
      <protection locked="0" hidden="1"/>
    </xf>
    <xf numFmtId="0" fontId="122" fillId="0" borderId="42" xfId="0" applyFont="1" applyBorder="1" applyAlignment="1" applyProtection="1">
      <alignment horizontal="center" vertical="center"/>
      <protection locked="0" hidden="1"/>
    </xf>
    <xf numFmtId="0" fontId="122" fillId="0" borderId="42" xfId="0" applyFont="1" applyBorder="1" applyAlignment="1" applyProtection="1">
      <alignment horizontal="centerContinuous" vertical="center"/>
      <protection locked="0" hidden="1"/>
    </xf>
    <xf numFmtId="0" fontId="118" fillId="0" borderId="0" xfId="0" applyFont="1" applyAlignment="1" applyProtection="1">
      <alignment horizontal="center" vertical="top"/>
      <protection locked="0" hidden="1"/>
    </xf>
    <xf numFmtId="0" fontId="119" fillId="0" borderId="18" xfId="0" applyFont="1" applyBorder="1" applyAlignment="1" applyProtection="1">
      <alignment vertical="center"/>
      <protection locked="0" hidden="1"/>
    </xf>
    <xf numFmtId="0" fontId="119" fillId="0" borderId="0" xfId="0" applyFont="1" applyBorder="1" applyAlignment="1" applyProtection="1">
      <alignment vertical="center"/>
      <protection locked="0" hidden="1"/>
    </xf>
    <xf numFmtId="0" fontId="119" fillId="0" borderId="35" xfId="0" applyFont="1" applyBorder="1" applyAlignment="1" applyProtection="1">
      <alignment vertical="center"/>
      <protection locked="0" hidden="1"/>
    </xf>
    <xf numFmtId="166" fontId="61" fillId="0" borderId="20" xfId="0" applyNumberFormat="1" applyFont="1" applyFill="1" applyBorder="1" applyAlignment="1" applyProtection="1">
      <alignment vertical="center"/>
      <protection locked="0" hidden="1"/>
    </xf>
    <xf numFmtId="0" fontId="124" fillId="0" borderId="18" xfId="0" applyFont="1" applyBorder="1" applyAlignment="1" applyProtection="1">
      <alignment vertical="center"/>
      <protection locked="0" hidden="1"/>
    </xf>
    <xf numFmtId="0" fontId="124" fillId="0" borderId="0" xfId="0" applyFont="1" applyBorder="1" applyAlignment="1" applyProtection="1">
      <alignment vertical="center"/>
      <protection locked="0" hidden="1"/>
    </xf>
    <xf numFmtId="166" fontId="62" fillId="0" borderId="20" xfId="0" applyNumberFormat="1" applyFont="1" applyFill="1" applyBorder="1" applyAlignment="1" applyProtection="1">
      <alignment vertical="center"/>
      <protection locked="0" hidden="1"/>
    </xf>
    <xf numFmtId="0" fontId="119" fillId="0" borderId="18" xfId="0" quotePrefix="1" applyFont="1" applyBorder="1" applyAlignment="1" applyProtection="1">
      <alignment horizontal="center"/>
      <protection locked="0" hidden="1"/>
    </xf>
    <xf numFmtId="0" fontId="119" fillId="0" borderId="0" xfId="0" applyFont="1" applyBorder="1" applyAlignment="1" applyProtection="1">
      <alignment horizontal="left"/>
      <protection locked="0" hidden="1"/>
    </xf>
    <xf numFmtId="0" fontId="119" fillId="0" borderId="35" xfId="0" quotePrefix="1" applyFont="1" applyBorder="1" applyAlignment="1" applyProtection="1">
      <alignment horizontal="center"/>
      <protection locked="0" hidden="1"/>
    </xf>
    <xf numFmtId="0" fontId="118" fillId="0" borderId="18" xfId="0" applyFont="1" applyBorder="1" applyAlignment="1" applyProtection="1">
      <alignment vertical="center"/>
      <protection locked="0" hidden="1"/>
    </xf>
    <xf numFmtId="0" fontId="123" fillId="0" borderId="0" xfId="0" applyFont="1" applyBorder="1" applyAlignment="1" applyProtection="1">
      <alignment vertical="center"/>
      <protection locked="0" hidden="1"/>
    </xf>
    <xf numFmtId="0" fontId="118" fillId="0" borderId="35" xfId="0" applyFont="1" applyBorder="1" applyAlignment="1" applyProtection="1">
      <alignment vertical="center"/>
      <protection locked="0" hidden="1"/>
    </xf>
    <xf numFmtId="0" fontId="118" fillId="0" borderId="0" xfId="0" applyFont="1" applyBorder="1" applyAlignment="1" applyProtection="1">
      <alignment vertical="center"/>
      <protection locked="0" hidden="1"/>
    </xf>
    <xf numFmtId="0" fontId="118" fillId="0" borderId="18" xfId="0" applyFont="1" applyBorder="1" applyAlignment="1" applyProtection="1">
      <alignment horizontal="left" vertical="center"/>
      <protection locked="0" hidden="1"/>
    </xf>
    <xf numFmtId="0" fontId="118" fillId="0" borderId="35" xfId="0" applyFont="1" applyBorder="1" applyAlignment="1" applyProtection="1">
      <alignment horizontal="left" vertical="center"/>
      <protection locked="0" hidden="1"/>
    </xf>
    <xf numFmtId="2" fontId="118" fillId="0" borderId="0" xfId="0" applyNumberFormat="1" applyFont="1" applyBorder="1" applyAlignment="1" applyProtection="1">
      <alignment horizontal="center" vertical="top" wrapText="1"/>
      <protection locked="0" hidden="1"/>
    </xf>
    <xf numFmtId="2" fontId="118" fillId="0" borderId="0" xfId="0" applyNumberFormat="1" applyFont="1" applyBorder="1" applyAlignment="1" applyProtection="1">
      <alignment vertical="top" wrapText="1"/>
      <protection locked="0" hidden="1"/>
    </xf>
    <xf numFmtId="2" fontId="118" fillId="0" borderId="35" xfId="0" applyNumberFormat="1" applyFont="1" applyBorder="1" applyAlignment="1" applyProtection="1">
      <alignment vertical="center" wrapText="1"/>
      <protection locked="0" hidden="1"/>
    </xf>
    <xf numFmtId="0" fontId="119" fillId="0" borderId="35" xfId="0" applyFont="1" applyBorder="1" applyAlignment="1" applyProtection="1">
      <alignment horizontal="center" vertical="center"/>
      <protection locked="0" hidden="1"/>
    </xf>
    <xf numFmtId="0" fontId="119" fillId="0" borderId="18" xfId="0" applyFont="1" applyBorder="1" applyAlignment="1" applyProtection="1">
      <alignment horizontal="center" vertical="center"/>
      <protection locked="0" hidden="1"/>
    </xf>
    <xf numFmtId="2" fontId="118" fillId="0" borderId="35" xfId="0" applyNumberFormat="1" applyFont="1" applyBorder="1" applyAlignment="1" applyProtection="1">
      <alignment vertical="top" wrapText="1"/>
      <protection locked="0" hidden="1"/>
    </xf>
    <xf numFmtId="0" fontId="118" fillId="0" borderId="0" xfId="0" applyFont="1" applyAlignment="1" applyProtection="1">
      <alignment vertical="center"/>
      <protection locked="0" hidden="1"/>
    </xf>
    <xf numFmtId="0" fontId="119" fillId="0" borderId="18" xfId="0" applyFont="1" applyBorder="1" applyAlignment="1" applyProtection="1">
      <alignment horizontal="center"/>
      <protection locked="0" hidden="1"/>
    </xf>
    <xf numFmtId="0" fontId="119" fillId="0" borderId="0" xfId="0" applyFont="1" applyBorder="1" applyAlignment="1" applyProtection="1">
      <protection locked="0" hidden="1"/>
    </xf>
    <xf numFmtId="0" fontId="119" fillId="0" borderId="35" xfId="0" applyFont="1" applyBorder="1" applyAlignment="1" applyProtection="1">
      <protection locked="0" hidden="1"/>
    </xf>
    <xf numFmtId="0" fontId="119" fillId="0" borderId="36" xfId="0" applyFont="1" applyBorder="1" applyAlignment="1" applyProtection="1">
      <alignment horizontal="center" vertical="center"/>
      <protection locked="0" hidden="1"/>
    </xf>
    <xf numFmtId="0" fontId="119" fillId="0" borderId="29" xfId="0" applyFont="1" applyBorder="1" applyAlignment="1" applyProtection="1">
      <alignment vertical="center"/>
      <protection locked="0" hidden="1"/>
    </xf>
    <xf numFmtId="0" fontId="119" fillId="0" borderId="37" xfId="0" applyFont="1" applyBorder="1" applyAlignment="1" applyProtection="1">
      <alignment vertical="center"/>
      <protection locked="0" hidden="1"/>
    </xf>
    <xf numFmtId="166" fontId="61" fillId="0" borderId="23" xfId="0" applyNumberFormat="1" applyFont="1" applyFill="1" applyBorder="1" applyAlignment="1" applyProtection="1">
      <alignment vertical="center"/>
      <protection locked="0" hidden="1"/>
    </xf>
    <xf numFmtId="0" fontId="119" fillId="0" borderId="0" xfId="0" applyFont="1" applyAlignment="1" applyProtection="1">
      <alignment horizontal="center"/>
      <protection locked="0" hidden="1"/>
    </xf>
    <xf numFmtId="179" fontId="85" fillId="0" borderId="29" xfId="340" applyNumberFormat="1" applyFont="1" applyFill="1" applyBorder="1" applyAlignment="1" applyProtection="1"/>
    <xf numFmtId="178" fontId="119" fillId="0" borderId="15" xfId="0" applyNumberFormat="1" applyFont="1" applyFill="1" applyBorder="1" applyAlignment="1" applyProtection="1">
      <alignment vertical="center"/>
      <protection locked="0" hidden="1"/>
    </xf>
    <xf numFmtId="178" fontId="119" fillId="0" borderId="20" xfId="0" applyNumberFormat="1" applyFont="1" applyFill="1" applyBorder="1" applyAlignment="1" applyProtection="1">
      <alignment vertical="center"/>
      <protection locked="0" hidden="1"/>
    </xf>
    <xf numFmtId="178" fontId="118" fillId="0" borderId="20" xfId="0" applyNumberFormat="1" applyFont="1" applyFill="1" applyBorder="1" applyAlignment="1" applyProtection="1">
      <alignment vertical="center"/>
      <protection locked="0" hidden="1"/>
    </xf>
    <xf numFmtId="178" fontId="118" fillId="0" borderId="35" xfId="0" applyNumberFormat="1" applyFont="1" applyFill="1" applyBorder="1" applyAlignment="1" applyProtection="1">
      <alignment horizontal="right" vertical="center"/>
      <protection locked="0" hidden="1"/>
    </xf>
    <xf numFmtId="178" fontId="119" fillId="0" borderId="23" xfId="0" applyNumberFormat="1" applyFont="1" applyFill="1" applyBorder="1" applyAlignment="1" applyProtection="1">
      <alignment vertical="center"/>
      <protection locked="0" hidden="1"/>
    </xf>
    <xf numFmtId="178" fontId="119" fillId="0" borderId="10" xfId="0" applyNumberFormat="1" applyFont="1" applyBorder="1" applyAlignment="1" applyProtection="1">
      <alignment vertical="center"/>
      <protection locked="0" hidden="1"/>
    </xf>
    <xf numFmtId="178" fontId="119" fillId="0" borderId="18" xfId="0" applyNumberFormat="1" applyFont="1" applyBorder="1" applyAlignment="1" applyProtection="1">
      <alignment vertical="center"/>
      <protection locked="0" hidden="1"/>
    </xf>
    <xf numFmtId="178" fontId="118" fillId="0" borderId="18" xfId="0" applyNumberFormat="1" applyFont="1" applyBorder="1" applyAlignment="1" applyProtection="1">
      <alignment vertical="center"/>
      <protection locked="0" hidden="1"/>
    </xf>
    <xf numFmtId="166" fontId="61" fillId="0" borderId="15" xfId="0" applyNumberFormat="1" applyFont="1" applyFill="1" applyBorder="1" applyAlignment="1" applyProtection="1">
      <alignment vertical="center"/>
      <protection locked="0" hidden="1"/>
    </xf>
    <xf numFmtId="165" fontId="76" fillId="0" borderId="0" xfId="342" applyFont="1" applyFill="1" applyAlignment="1">
      <alignment vertical="center"/>
    </xf>
    <xf numFmtId="0" fontId="0" fillId="25" borderId="0" xfId="0" applyFill="1"/>
    <xf numFmtId="0" fontId="67" fillId="25" borderId="0" xfId="0" applyFont="1" applyFill="1"/>
    <xf numFmtId="0" fontId="67" fillId="0" borderId="0" xfId="0" applyFont="1"/>
    <xf numFmtId="178" fontId="119" fillId="25" borderId="20" xfId="0" applyNumberFormat="1" applyFont="1" applyFill="1" applyBorder="1" applyAlignment="1" applyProtection="1">
      <alignment vertical="center"/>
      <protection locked="0" hidden="1"/>
    </xf>
    <xf numFmtId="165" fontId="62" fillId="0" borderId="0" xfId="339" quotePrefix="1" applyFont="1" applyBorder="1" applyAlignment="1" applyProtection="1">
      <alignment horizontal="left"/>
    </xf>
    <xf numFmtId="171" fontId="73" fillId="25" borderId="35" xfId="343" applyNumberFormat="1" applyFont="1" applyFill="1" applyBorder="1" applyAlignment="1" applyProtection="1">
      <alignment horizontal="right" vertical="center"/>
    </xf>
    <xf numFmtId="171" fontId="73" fillId="25" borderId="37" xfId="343" applyNumberFormat="1" applyFont="1" applyFill="1" applyBorder="1" applyAlignment="1" applyProtection="1">
      <alignment horizontal="right" vertical="center"/>
    </xf>
    <xf numFmtId="165" fontId="50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2" fillId="0" borderId="0" xfId="339" quotePrefix="1" applyFont="1" applyFill="1" applyBorder="1" applyAlignment="1" applyProtection="1">
      <alignment horizontal="left"/>
    </xf>
    <xf numFmtId="165" fontId="79" fillId="0" borderId="0" xfId="340" applyFont="1" applyAlignment="1"/>
    <xf numFmtId="165" fontId="67" fillId="0" borderId="0" xfId="340" applyFont="1" applyAlignment="1"/>
    <xf numFmtId="4" fontId="50" fillId="0" borderId="0" xfId="449" applyNumberFormat="1" applyFont="1"/>
    <xf numFmtId="4" fontId="68" fillId="0" borderId="0" xfId="449" applyNumberFormat="1" applyFont="1"/>
    <xf numFmtId="178" fontId="118" fillId="0" borderId="0" xfId="0" applyNumberFormat="1" applyFont="1" applyProtection="1">
      <protection locked="0" hidden="1"/>
    </xf>
    <xf numFmtId="165" fontId="79" fillId="25" borderId="0" xfId="340" applyFont="1" applyFill="1"/>
    <xf numFmtId="165" fontId="105" fillId="25" borderId="0" xfId="340" applyFont="1" applyFill="1" applyAlignment="1">
      <alignment horizontal="center"/>
    </xf>
    <xf numFmtId="165" fontId="79" fillId="25" borderId="0" xfId="340" applyFont="1" applyFill="1" applyAlignment="1">
      <alignment horizontal="center" vertical="center"/>
    </xf>
    <xf numFmtId="165" fontId="84" fillId="25" borderId="0" xfId="340" applyFont="1" applyFill="1" applyAlignment="1">
      <alignment horizontal="center" vertical="center"/>
    </xf>
    <xf numFmtId="1" fontId="79" fillId="25" borderId="0" xfId="340" applyNumberFormat="1" applyFont="1" applyFill="1"/>
    <xf numFmtId="3" fontId="79" fillId="25" borderId="0" xfId="340" applyNumberFormat="1" applyFont="1" applyFill="1"/>
    <xf numFmtId="1" fontId="84" fillId="25" borderId="0" xfId="340" applyNumberFormat="1" applyFont="1" applyFill="1"/>
    <xf numFmtId="165" fontId="79" fillId="25" borderId="0" xfId="340" applyFont="1" applyFill="1" applyBorder="1"/>
    <xf numFmtId="1" fontId="79" fillId="25" borderId="0" xfId="340" applyNumberFormat="1" applyFont="1" applyFill="1" applyBorder="1"/>
    <xf numFmtId="3" fontId="79" fillId="25" borderId="0" xfId="340" applyNumberFormat="1" applyFont="1" applyFill="1" applyBorder="1"/>
    <xf numFmtId="178" fontId="118" fillId="0" borderId="20" xfId="0" applyNumberFormat="1" applyFont="1" applyBorder="1" applyAlignment="1" applyProtection="1">
      <alignment vertical="center"/>
      <protection locked="0" hidden="1"/>
    </xf>
    <xf numFmtId="178" fontId="119" fillId="0" borderId="20" xfId="0" applyNumberFormat="1" applyFont="1" applyBorder="1" applyAlignment="1" applyProtection="1">
      <alignment vertical="center"/>
      <protection locked="0" hidden="1"/>
    </xf>
    <xf numFmtId="178" fontId="119" fillId="0" borderId="23" xfId="0" applyNumberFormat="1" applyFont="1" applyBorder="1" applyAlignment="1" applyProtection="1">
      <alignment vertical="center"/>
      <protection locked="0" hidden="1"/>
    </xf>
    <xf numFmtId="171" fontId="73" fillId="25" borderId="0" xfId="342" applyNumberFormat="1" applyFont="1" applyFill="1" applyBorder="1" applyAlignment="1" applyProtection="1">
      <alignment horizontal="right" vertical="center"/>
    </xf>
    <xf numFmtId="171" fontId="73" fillId="25" borderId="35" xfId="342" applyNumberFormat="1" applyFont="1" applyFill="1" applyBorder="1" applyAlignment="1" applyProtection="1">
      <alignment horizontal="right" vertical="center"/>
    </xf>
    <xf numFmtId="180" fontId="73" fillId="0" borderId="0" xfId="342" applyNumberFormat="1" applyFont="1" applyFill="1" applyBorder="1" applyAlignment="1" applyProtection="1">
      <alignment vertical="center"/>
    </xf>
    <xf numFmtId="180" fontId="71" fillId="0" borderId="0" xfId="342" applyNumberFormat="1" applyFont="1" applyFill="1" applyBorder="1" applyAlignment="1" applyProtection="1">
      <alignment vertical="center"/>
    </xf>
    <xf numFmtId="180" fontId="71" fillId="0" borderId="14" xfId="342" applyNumberFormat="1" applyFont="1" applyFill="1" applyBorder="1" applyAlignment="1" applyProtection="1">
      <alignment vertical="center"/>
    </xf>
    <xf numFmtId="180" fontId="71" fillId="0" borderId="18" xfId="342" applyNumberFormat="1" applyFont="1" applyFill="1" applyBorder="1" applyAlignment="1" applyProtection="1">
      <alignment vertical="center"/>
    </xf>
    <xf numFmtId="180" fontId="71" fillId="0" borderId="35" xfId="342" applyNumberFormat="1" applyFont="1" applyFill="1" applyBorder="1" applyAlignment="1" applyProtection="1">
      <alignment vertical="center"/>
    </xf>
    <xf numFmtId="180" fontId="73" fillId="0" borderId="10" xfId="342" applyNumberFormat="1" applyFont="1" applyFill="1" applyBorder="1" applyAlignment="1" applyProtection="1">
      <alignment vertical="center"/>
    </xf>
    <xf numFmtId="180" fontId="73" fillId="0" borderId="11" xfId="342" applyNumberFormat="1" applyFont="1" applyFill="1" applyBorder="1" applyAlignment="1" applyProtection="1">
      <alignment vertical="center"/>
    </xf>
    <xf numFmtId="180" fontId="73" fillId="25" borderId="11" xfId="342" applyNumberFormat="1" applyFont="1" applyFill="1" applyBorder="1" applyAlignment="1" applyProtection="1">
      <alignment vertical="center"/>
    </xf>
    <xf numFmtId="180" fontId="73" fillId="0" borderId="18" xfId="342" applyNumberFormat="1" applyFont="1" applyFill="1" applyBorder="1" applyAlignment="1" applyProtection="1">
      <alignment vertical="center"/>
    </xf>
    <xf numFmtId="180" fontId="73" fillId="0" borderId="35" xfId="342" applyNumberFormat="1" applyFont="1" applyFill="1" applyBorder="1" applyAlignment="1" applyProtection="1">
      <alignment vertical="center"/>
    </xf>
    <xf numFmtId="180" fontId="71" fillId="0" borderId="10" xfId="343" applyNumberFormat="1" applyFont="1" applyFill="1" applyBorder="1" applyAlignment="1" applyProtection="1">
      <alignment vertical="center"/>
    </xf>
    <xf numFmtId="180" fontId="61" fillId="0" borderId="0" xfId="343" applyNumberFormat="1" applyFont="1" applyFill="1" applyBorder="1" applyAlignment="1" applyProtection="1">
      <alignment vertical="center"/>
    </xf>
    <xf numFmtId="180" fontId="73" fillId="0" borderId="0" xfId="343" applyNumberFormat="1" applyFont="1" applyFill="1" applyBorder="1" applyAlignment="1" applyProtection="1">
      <alignment horizontal="right" vertical="center"/>
    </xf>
    <xf numFmtId="180" fontId="61" fillId="0" borderId="14" xfId="343" applyNumberFormat="1" applyFont="1" applyFill="1" applyBorder="1" applyAlignment="1" applyProtection="1">
      <alignment vertical="center"/>
    </xf>
    <xf numFmtId="180" fontId="71" fillId="0" borderId="0" xfId="343" applyNumberFormat="1" applyFont="1" applyFill="1" applyBorder="1" applyAlignment="1" applyProtection="1">
      <alignment vertical="center"/>
    </xf>
    <xf numFmtId="180" fontId="61" fillId="0" borderId="35" xfId="343" applyNumberFormat="1" applyFont="1" applyFill="1" applyBorder="1" applyAlignment="1" applyProtection="1">
      <alignment vertical="center"/>
    </xf>
    <xf numFmtId="180" fontId="73" fillId="0" borderId="0" xfId="343" applyNumberFormat="1" applyFont="1" applyFill="1" applyBorder="1" applyAlignment="1" applyProtection="1">
      <alignment vertical="center"/>
    </xf>
    <xf numFmtId="180" fontId="73" fillId="0" borderId="11" xfId="343" applyNumberFormat="1" applyFont="1" applyFill="1" applyBorder="1" applyAlignment="1" applyProtection="1">
      <alignment vertical="center"/>
    </xf>
    <xf numFmtId="180" fontId="73" fillId="0" borderId="14" xfId="342" applyNumberFormat="1" applyFont="1" applyFill="1" applyBorder="1" applyAlignment="1" applyProtection="1">
      <alignment vertical="center"/>
    </xf>
    <xf numFmtId="180" fontId="73" fillId="0" borderId="35" xfId="343" applyNumberFormat="1" applyFont="1" applyFill="1" applyBorder="1" applyAlignment="1" applyProtection="1">
      <alignment vertical="center"/>
    </xf>
    <xf numFmtId="180" fontId="73" fillId="0" borderId="10" xfId="343" applyNumberFormat="1" applyFont="1" applyFill="1" applyBorder="1" applyAlignment="1" applyProtection="1">
      <alignment vertical="center"/>
    </xf>
    <xf numFmtId="180" fontId="71" fillId="0" borderId="10" xfId="342" applyNumberFormat="1" applyFont="1" applyFill="1" applyBorder="1" applyAlignment="1" applyProtection="1">
      <alignment vertical="center"/>
    </xf>
    <xf numFmtId="180" fontId="71" fillId="0" borderId="11" xfId="342" applyNumberFormat="1" applyFont="1" applyFill="1" applyBorder="1" applyAlignment="1" applyProtection="1">
      <alignment vertical="center"/>
    </xf>
    <xf numFmtId="171" fontId="73" fillId="25" borderId="18" xfId="342" applyNumberFormat="1" applyFont="1" applyFill="1" applyBorder="1" applyAlignment="1" applyProtection="1">
      <alignment horizontal="right" vertical="center"/>
    </xf>
    <xf numFmtId="171" fontId="125" fillId="0" borderId="0" xfId="342" applyNumberFormat="1" applyFont="1" applyFill="1" applyBorder="1" applyAlignment="1" applyProtection="1">
      <alignment horizontal="right" vertical="center"/>
    </xf>
    <xf numFmtId="171" fontId="125" fillId="0" borderId="35" xfId="342" applyNumberFormat="1" applyFont="1" applyFill="1" applyBorder="1" applyAlignment="1" applyProtection="1">
      <alignment horizontal="right" vertical="center"/>
    </xf>
    <xf numFmtId="171" fontId="125" fillId="0" borderId="29" xfId="342" applyNumberFormat="1" applyFont="1" applyFill="1" applyBorder="1" applyAlignment="1" applyProtection="1">
      <alignment horizontal="right" vertical="center"/>
    </xf>
    <xf numFmtId="171" fontId="125" fillId="0" borderId="37" xfId="342" applyNumberFormat="1" applyFont="1" applyFill="1" applyBorder="1" applyAlignment="1" applyProtection="1">
      <alignment horizontal="right" vertical="center"/>
    </xf>
    <xf numFmtId="171" fontId="104" fillId="0" borderId="0" xfId="342" applyNumberFormat="1" applyFont="1" applyFill="1" applyBorder="1" applyAlignment="1" applyProtection="1">
      <alignment horizontal="right" vertical="center"/>
    </xf>
    <xf numFmtId="171" fontId="104" fillId="25" borderId="0" xfId="342" applyNumberFormat="1" applyFont="1" applyFill="1" applyBorder="1" applyAlignment="1" applyProtection="1">
      <alignment horizontal="right" vertical="center"/>
    </xf>
    <xf numFmtId="171" fontId="104" fillId="0" borderId="35" xfId="342" applyNumberFormat="1" applyFont="1" applyFill="1" applyBorder="1" applyAlignment="1" applyProtection="1">
      <alignment horizontal="right" vertical="center"/>
    </xf>
    <xf numFmtId="171" fontId="104" fillId="0" borderId="29" xfId="342" applyNumberFormat="1" applyFont="1" applyFill="1" applyBorder="1" applyAlignment="1" applyProtection="1">
      <alignment horizontal="right" vertical="center"/>
    </xf>
    <xf numFmtId="171" fontId="104" fillId="0" borderId="37" xfId="342" applyNumberFormat="1" applyFont="1" applyFill="1" applyBorder="1" applyAlignment="1" applyProtection="1">
      <alignment horizontal="right" vertical="center"/>
    </xf>
    <xf numFmtId="180" fontId="125" fillId="0" borderId="0" xfId="345" applyNumberFormat="1" applyFont="1" applyFill="1" applyBorder="1" applyAlignment="1" applyProtection="1">
      <alignment horizontal="right" vertical="center"/>
    </xf>
    <xf numFmtId="180" fontId="125" fillId="0" borderId="14" xfId="345" applyNumberFormat="1" applyFont="1" applyFill="1" applyBorder="1" applyAlignment="1" applyProtection="1">
      <alignment horizontal="right" vertical="center"/>
    </xf>
    <xf numFmtId="180" fontId="125" fillId="0" borderId="35" xfId="345" applyNumberFormat="1" applyFont="1" applyFill="1" applyBorder="1" applyAlignment="1" applyProtection="1">
      <alignment horizontal="right" vertical="center"/>
    </xf>
    <xf numFmtId="171" fontId="64" fillId="0" borderId="0" xfId="0" applyNumberFormat="1" applyFont="1" applyFill="1" applyBorder="1" applyAlignment="1" applyProtection="1">
      <alignment horizontal="right" vertical="center"/>
    </xf>
    <xf numFmtId="180" fontId="104" fillId="0" borderId="0" xfId="345" applyNumberFormat="1" applyFont="1" applyFill="1" applyBorder="1" applyAlignment="1" applyProtection="1">
      <alignment horizontal="right" vertical="center"/>
    </xf>
    <xf numFmtId="180" fontId="104" fillId="0" borderId="35" xfId="345" applyNumberFormat="1" applyFont="1" applyFill="1" applyBorder="1" applyAlignment="1" applyProtection="1">
      <alignment horizontal="right" vertical="center"/>
    </xf>
    <xf numFmtId="171" fontId="67" fillId="0" borderId="0" xfId="0" applyNumberFormat="1" applyFont="1" applyFill="1" applyBorder="1" applyAlignment="1" applyProtection="1">
      <alignment horizontal="right" vertical="center"/>
    </xf>
    <xf numFmtId="180" fontId="104" fillId="0" borderId="52" xfId="345" applyNumberFormat="1" applyFont="1" applyFill="1" applyBorder="1" applyAlignment="1" applyProtection="1">
      <alignment horizontal="right" vertical="center"/>
    </xf>
    <xf numFmtId="180" fontId="104" fillId="0" borderId="19" xfId="345" applyNumberFormat="1" applyFont="1" applyFill="1" applyBorder="1" applyAlignment="1" applyProtection="1">
      <alignment horizontal="right" vertical="center"/>
    </xf>
    <xf numFmtId="180" fontId="104" fillId="0" borderId="0" xfId="345" applyNumberFormat="1" applyFont="1" applyFill="1" applyAlignment="1" applyProtection="1">
      <alignment horizontal="right" vertical="center"/>
    </xf>
    <xf numFmtId="180" fontId="104" fillId="0" borderId="11" xfId="342" applyNumberFormat="1" applyFont="1" applyFill="1" applyBorder="1" applyAlignment="1" applyProtection="1">
      <alignment horizontal="right" vertical="center"/>
    </xf>
    <xf numFmtId="181" fontId="61" fillId="0" borderId="20" xfId="467" applyNumberFormat="1" applyFont="1" applyBorder="1" applyAlignment="1" applyProtection="1">
      <alignment horizontal="right"/>
    </xf>
    <xf numFmtId="181" fontId="61" fillId="0" borderId="18" xfId="467" applyNumberFormat="1" applyFont="1" applyFill="1" applyBorder="1" applyAlignment="1" applyProtection="1">
      <alignment horizontal="right"/>
    </xf>
    <xf numFmtId="181" fontId="61" fillId="0" borderId="20" xfId="467" applyNumberFormat="1" applyFont="1" applyFill="1" applyBorder="1" applyAlignment="1" applyProtection="1">
      <alignment horizontal="right"/>
    </xf>
    <xf numFmtId="181" fontId="62" fillId="0" borderId="20" xfId="467" applyNumberFormat="1" applyFont="1" applyBorder="1" applyAlignment="1" applyProtection="1">
      <alignment horizontal="right"/>
    </xf>
    <xf numFmtId="181" fontId="62" fillId="0" borderId="18" xfId="467" applyNumberFormat="1" applyFont="1" applyFill="1" applyBorder="1" applyAlignment="1" applyProtection="1">
      <alignment horizontal="right"/>
    </xf>
    <xf numFmtId="181" fontId="62" fillId="0" borderId="20" xfId="467" applyNumberFormat="1" applyFont="1" applyFill="1" applyBorder="1" applyAlignment="1" applyProtection="1">
      <alignment horizontal="right"/>
    </xf>
    <xf numFmtId="171" fontId="73" fillId="25" borderId="0" xfId="343" applyNumberFormat="1" applyFont="1" applyFill="1" applyBorder="1" applyAlignment="1" applyProtection="1">
      <alignment horizontal="right" vertical="center"/>
    </xf>
    <xf numFmtId="171" fontId="127" fillId="0" borderId="35" xfId="340" applyNumberFormat="1" applyFont="1" applyFill="1" applyBorder="1" applyAlignment="1" applyProtection="1">
      <alignment horizontal="right"/>
    </xf>
    <xf numFmtId="171" fontId="127" fillId="0" borderId="37" xfId="340" applyNumberFormat="1" applyFont="1" applyFill="1" applyBorder="1" applyAlignment="1" applyProtection="1">
      <alignment horizontal="right"/>
    </xf>
    <xf numFmtId="0" fontId="122" fillId="0" borderId="23" xfId="0" applyFont="1" applyBorder="1" applyAlignment="1" applyProtection="1">
      <alignment horizontal="center" vertical="center"/>
      <protection locked="0" hidden="1"/>
    </xf>
    <xf numFmtId="0" fontId="62" fillId="0" borderId="0" xfId="0" applyFont="1" applyFill="1" applyAlignment="1">
      <alignment horizontal="left"/>
    </xf>
    <xf numFmtId="0" fontId="62" fillId="0" borderId="0" xfId="0" quotePrefix="1" applyFont="1" applyFill="1" applyAlignment="1">
      <alignment horizontal="left"/>
    </xf>
    <xf numFmtId="0" fontId="62" fillId="0" borderId="0" xfId="0" applyFont="1" applyFill="1"/>
    <xf numFmtId="167" fontId="61" fillId="0" borderId="20" xfId="449" applyNumberFormat="1" applyFont="1" applyFill="1" applyBorder="1"/>
    <xf numFmtId="0" fontId="61" fillId="0" borderId="0" xfId="313" applyFont="1" applyFill="1" applyAlignment="1">
      <alignment horizontal="center"/>
    </xf>
    <xf numFmtId="167" fontId="61" fillId="0" borderId="23" xfId="449" applyNumberFormat="1" applyFont="1" applyFill="1" applyBorder="1"/>
    <xf numFmtId="167" fontId="61" fillId="0" borderId="42" xfId="449" applyNumberFormat="1" applyFont="1" applyFill="1" applyBorder="1"/>
    <xf numFmtId="167" fontId="61" fillId="0" borderId="15" xfId="449" applyNumberFormat="1" applyFont="1" applyFill="1" applyBorder="1"/>
    <xf numFmtId="167" fontId="61" fillId="0" borderId="14" xfId="449" applyNumberFormat="1" applyFont="1" applyFill="1" applyBorder="1"/>
    <xf numFmtId="3" fontId="89" fillId="0" borderId="53" xfId="0" applyNumberFormat="1" applyFont="1" applyFill="1" applyBorder="1" applyProtection="1"/>
    <xf numFmtId="3" fontId="62" fillId="0" borderId="23" xfId="449" applyNumberFormat="1" applyFont="1" applyFill="1" applyBorder="1"/>
    <xf numFmtId="3" fontId="62" fillId="0" borderId="37" xfId="449" applyNumberFormat="1" applyFont="1" applyFill="1" applyBorder="1"/>
    <xf numFmtId="0" fontId="119" fillId="0" borderId="0" xfId="0" applyFont="1" applyAlignment="1" applyProtection="1">
      <alignment horizontal="center"/>
      <protection locked="0" hidden="1"/>
    </xf>
    <xf numFmtId="165" fontId="64" fillId="0" borderId="20" xfId="339" applyFont="1" applyBorder="1" applyAlignment="1" applyProtection="1">
      <alignment horizontal="center"/>
    </xf>
    <xf numFmtId="165" fontId="64" fillId="0" borderId="53" xfId="339" applyFont="1" applyBorder="1" applyAlignment="1" applyProtection="1">
      <alignment horizontal="left"/>
    </xf>
    <xf numFmtId="0" fontId="64" fillId="0" borderId="22" xfId="0" applyFont="1" applyBorder="1" applyAlignment="1" applyProtection="1">
      <alignment horizontal="center"/>
    </xf>
    <xf numFmtId="165" fontId="64" fillId="0" borderId="66" xfId="339" quotePrefix="1" applyNumberFormat="1" applyFont="1" applyBorder="1" applyAlignment="1" applyProtection="1">
      <alignment horizontal="center"/>
    </xf>
    <xf numFmtId="167" fontId="62" fillId="0" borderId="15" xfId="450" applyNumberFormat="1" applyFont="1" applyFill="1" applyBorder="1" applyProtection="1"/>
    <xf numFmtId="167" fontId="62" fillId="0" borderId="26" xfId="339" applyNumberFormat="1" applyFont="1" applyFill="1" applyBorder="1" applyProtection="1"/>
    <xf numFmtId="165" fontId="50" fillId="0" borderId="0" xfId="339" applyFont="1" applyBorder="1"/>
    <xf numFmtId="167" fontId="50" fillId="0" borderId="0" xfId="339" applyNumberFormat="1" applyFont="1" applyBorder="1" applyProtection="1"/>
    <xf numFmtId="10" fontId="50" fillId="0" borderId="0" xfId="339" applyNumberFormat="1" applyFont="1" applyBorder="1" applyProtection="1"/>
    <xf numFmtId="3" fontId="106" fillId="0" borderId="0" xfId="313" applyNumberFormat="1" applyFont="1" applyFill="1" applyBorder="1" applyAlignment="1">
      <alignment vertical="center"/>
    </xf>
    <xf numFmtId="165" fontId="61" fillId="0" borderId="18" xfId="340" applyFont="1" applyBorder="1"/>
    <xf numFmtId="1" fontId="62" fillId="0" borderId="18" xfId="340" applyNumberFormat="1" applyFont="1" applyBorder="1"/>
    <xf numFmtId="1" fontId="62" fillId="0" borderId="18" xfId="340" applyNumberFormat="1" applyFont="1" applyFill="1" applyBorder="1"/>
    <xf numFmtId="1" fontId="62" fillId="0" borderId="18" xfId="346" applyNumberFormat="1" applyFont="1" applyBorder="1"/>
    <xf numFmtId="165" fontId="79" fillId="0" borderId="36" xfId="340" applyFont="1" applyBorder="1"/>
    <xf numFmtId="171" fontId="71" fillId="0" borderId="23" xfId="340" applyNumberFormat="1" applyFont="1" applyFill="1" applyBorder="1" applyAlignment="1" applyProtection="1">
      <alignment horizontal="right"/>
    </xf>
    <xf numFmtId="171" fontId="128" fillId="0" borderId="35" xfId="340" applyNumberFormat="1" applyFont="1" applyFill="1" applyBorder="1" applyAlignment="1" applyProtection="1">
      <alignment horizontal="right"/>
    </xf>
    <xf numFmtId="180" fontId="95" fillId="25" borderId="0" xfId="343" applyNumberFormat="1" applyFont="1" applyFill="1" applyBorder="1" applyAlignment="1" applyProtection="1">
      <alignment vertical="center"/>
    </xf>
    <xf numFmtId="180" fontId="104" fillId="0" borderId="14" xfId="342" applyNumberFormat="1" applyFont="1" applyFill="1" applyBorder="1" applyAlignment="1" applyProtection="1">
      <alignment horizontal="right" vertical="center"/>
    </xf>
    <xf numFmtId="49" fontId="62" fillId="25" borderId="18" xfId="483" applyNumberFormat="1" applyFont="1" applyFill="1" applyBorder="1" applyAlignment="1" applyProtection="1">
      <alignment horizontal="left"/>
    </xf>
    <xf numFmtId="165" fontId="62" fillId="25" borderId="0" xfId="483" quotePrefix="1" applyNumberFormat="1" applyFont="1" applyFill="1" applyBorder="1" applyAlignment="1" applyProtection="1">
      <alignment horizontal="center"/>
    </xf>
    <xf numFmtId="165" fontId="62" fillId="25" borderId="35" xfId="483" applyNumberFormat="1" applyFont="1" applyFill="1" applyBorder="1" applyAlignment="1" applyProtection="1">
      <alignment horizontal="left"/>
    </xf>
    <xf numFmtId="3" fontId="111" fillId="0" borderId="0" xfId="326" applyNumberFormat="1" applyFont="1" applyFill="1"/>
    <xf numFmtId="169" fontId="111" fillId="0" borderId="0" xfId="326" applyNumberFormat="1" applyFont="1" applyFill="1"/>
    <xf numFmtId="49" fontId="62" fillId="25" borderId="18" xfId="483" applyNumberFormat="1" applyFont="1" applyFill="1" applyBorder="1"/>
    <xf numFmtId="165" fontId="62" fillId="25" borderId="35" xfId="483" applyNumberFormat="1" applyFont="1" applyFill="1" applyBorder="1"/>
    <xf numFmtId="49" fontId="62" fillId="25" borderId="18" xfId="483" quotePrefix="1" applyNumberFormat="1" applyFont="1" applyFill="1" applyBorder="1"/>
    <xf numFmtId="169" fontId="111" fillId="0" borderId="0" xfId="326" applyNumberFormat="1" applyFont="1" applyFill="1" applyAlignment="1">
      <alignment vertical="center"/>
    </xf>
    <xf numFmtId="165" fontId="112" fillId="25" borderId="0" xfId="483" applyNumberFormat="1" applyFont="1" applyFill="1"/>
    <xf numFmtId="165" fontId="62" fillId="25" borderId="35" xfId="483" applyNumberFormat="1" applyFont="1" applyFill="1" applyBorder="1" applyAlignment="1">
      <alignment wrapText="1"/>
    </xf>
    <xf numFmtId="165" fontId="62" fillId="25" borderId="62" xfId="483" applyNumberFormat="1" applyFont="1" applyFill="1" applyBorder="1" applyAlignment="1">
      <alignment horizontal="center"/>
    </xf>
    <xf numFmtId="165" fontId="67" fillId="25" borderId="63" xfId="483" applyNumberFormat="1" applyFont="1" applyFill="1" applyBorder="1"/>
    <xf numFmtId="49" fontId="95" fillId="25" borderId="0" xfId="483" applyNumberFormat="1" applyFont="1" applyFill="1"/>
    <xf numFmtId="165" fontId="67" fillId="25" borderId="0" xfId="483" applyNumberFormat="1" applyFont="1" applyFill="1"/>
    <xf numFmtId="165" fontId="61" fillId="0" borderId="0" xfId="483" applyNumberFormat="1" applyFont="1" applyFill="1" applyAlignment="1">
      <alignment horizontal="center"/>
    </xf>
    <xf numFmtId="175" fontId="71" fillId="0" borderId="0" xfId="485" applyNumberFormat="1" applyFont="1" applyBorder="1"/>
    <xf numFmtId="175" fontId="71" fillId="0" borderId="14" xfId="485" applyNumberFormat="1" applyFont="1" applyBorder="1"/>
    <xf numFmtId="175" fontId="71" fillId="0" borderId="15" xfId="485" applyNumberFormat="1" applyFont="1" applyBorder="1"/>
    <xf numFmtId="175" fontId="71" fillId="0" borderId="0" xfId="485" applyNumberFormat="1" applyFont="1" applyBorder="1" applyProtection="1"/>
    <xf numFmtId="175" fontId="71" fillId="0" borderId="35" xfId="485" applyNumberFormat="1" applyFont="1" applyBorder="1" applyProtection="1"/>
    <xf numFmtId="1" fontId="62" fillId="0" borderId="20" xfId="485" applyNumberFormat="1" applyFont="1" applyBorder="1"/>
    <xf numFmtId="0" fontId="22" fillId="0" borderId="0" xfId="326"/>
    <xf numFmtId="165" fontId="112" fillId="0" borderId="20" xfId="485" applyNumberFormat="1" applyFont="1" applyBorder="1"/>
    <xf numFmtId="1" fontId="62" fillId="0" borderId="20" xfId="485" applyNumberFormat="1" applyFont="1" applyBorder="1" applyAlignment="1">
      <alignment wrapText="1"/>
    </xf>
    <xf numFmtId="1" fontId="62" fillId="0" borderId="20" xfId="486" applyNumberFormat="1" applyFont="1" applyBorder="1"/>
    <xf numFmtId="49" fontId="62" fillId="0" borderId="61" xfId="485" applyNumberFormat="1" applyFont="1" applyBorder="1"/>
    <xf numFmtId="165" fontId="79" fillId="0" borderId="0" xfId="485" applyNumberFormat="1" applyFont="1" applyFill="1" applyBorder="1"/>
    <xf numFmtId="4" fontId="79" fillId="0" borderId="0" xfId="485" applyNumberFormat="1" applyFont="1"/>
    <xf numFmtId="175" fontId="71" fillId="0" borderId="0" xfId="310" applyNumberFormat="1" applyFont="1" applyFill="1" applyBorder="1"/>
    <xf numFmtId="175" fontId="71" fillId="0" borderId="14" xfId="310" applyNumberFormat="1" applyFont="1" applyFill="1" applyBorder="1"/>
    <xf numFmtId="175" fontId="71" fillId="0" borderId="15" xfId="310" applyNumberFormat="1" applyFont="1" applyFill="1" applyBorder="1"/>
    <xf numFmtId="175" fontId="71" fillId="25" borderId="0" xfId="310" applyNumberFormat="1" applyFont="1" applyFill="1" applyBorder="1" applyProtection="1"/>
    <xf numFmtId="175" fontId="71" fillId="25" borderId="35" xfId="310" applyNumberFormat="1" applyFont="1" applyFill="1" applyBorder="1" applyProtection="1"/>
    <xf numFmtId="165" fontId="62" fillId="25" borderId="18" xfId="310" quotePrefix="1" applyNumberFormat="1" applyFont="1" applyFill="1" applyBorder="1" applyAlignment="1" applyProtection="1">
      <alignment horizontal="left"/>
    </xf>
    <xf numFmtId="165" fontId="62" fillId="25" borderId="0" xfId="310" quotePrefix="1" applyNumberFormat="1" applyFont="1" applyFill="1" applyBorder="1" applyAlignment="1" applyProtection="1">
      <alignment horizontal="center"/>
    </xf>
    <xf numFmtId="165" fontId="62" fillId="25" borderId="35" xfId="310" applyNumberFormat="1" applyFont="1" applyFill="1" applyBorder="1" applyAlignment="1" applyProtection="1">
      <alignment horizontal="left"/>
    </xf>
    <xf numFmtId="165" fontId="62" fillId="0" borderId="18" xfId="310" quotePrefix="1" applyNumberFormat="1" applyFont="1" applyFill="1" applyBorder="1" applyAlignment="1" applyProtection="1">
      <alignment horizontal="left"/>
    </xf>
    <xf numFmtId="165" fontId="62" fillId="0" borderId="0" xfId="310" applyNumberFormat="1" applyFont="1" applyFill="1" applyBorder="1" applyAlignment="1" applyProtection="1">
      <alignment horizontal="center"/>
    </xf>
    <xf numFmtId="165" fontId="62" fillId="0" borderId="35" xfId="310" applyNumberFormat="1" applyFont="1" applyFill="1" applyBorder="1" applyAlignment="1" applyProtection="1">
      <alignment horizontal="left"/>
    </xf>
    <xf numFmtId="165" fontId="62" fillId="0" borderId="0" xfId="310" quotePrefix="1" applyNumberFormat="1" applyFont="1" applyFill="1" applyBorder="1" applyAlignment="1" applyProtection="1">
      <alignment horizontal="center"/>
    </xf>
    <xf numFmtId="165" fontId="62" fillId="25" borderId="37" xfId="310" applyNumberFormat="1" applyFont="1" applyFill="1" applyBorder="1" applyAlignment="1" applyProtection="1">
      <alignment horizontal="left" wrapText="1"/>
    </xf>
    <xf numFmtId="3" fontId="66" fillId="0" borderId="42" xfId="449" quotePrefix="1" applyNumberFormat="1" applyFont="1" applyBorder="1" applyAlignment="1">
      <alignment horizontal="center" vertical="center"/>
    </xf>
    <xf numFmtId="2" fontId="50" fillId="0" borderId="0" xfId="449" applyNumberFormat="1" applyFont="1"/>
    <xf numFmtId="4" fontId="130" fillId="0" borderId="0" xfId="449" applyNumberFormat="1" applyFont="1"/>
    <xf numFmtId="177" fontId="50" fillId="0" borderId="0" xfId="449" applyNumberFormat="1" applyFont="1"/>
    <xf numFmtId="178" fontId="119" fillId="0" borderId="15" xfId="0" applyNumberFormat="1" applyFont="1" applyFill="1" applyBorder="1" applyAlignment="1" applyProtection="1">
      <alignment horizontal="right" vertical="center"/>
      <protection locked="0" hidden="1"/>
    </xf>
    <xf numFmtId="0" fontId="61" fillId="0" borderId="0" xfId="449" applyFont="1" applyFill="1" applyAlignment="1"/>
    <xf numFmtId="3" fontId="62" fillId="0" borderId="0" xfId="449" applyNumberFormat="1" applyFont="1" applyFill="1" applyAlignment="1"/>
    <xf numFmtId="0" fontId="50" fillId="0" borderId="0" xfId="449" applyFont="1" applyFill="1"/>
    <xf numFmtId="0" fontId="62" fillId="0" borderId="0" xfId="449" quotePrefix="1" applyFont="1" applyFill="1" applyAlignment="1"/>
    <xf numFmtId="0" fontId="61" fillId="0" borderId="0" xfId="449" applyFont="1" applyFill="1" applyAlignment="1">
      <alignment horizontal="centerContinuous" vertical="center"/>
    </xf>
    <xf numFmtId="0" fontId="62" fillId="0" borderId="0" xfId="449" quotePrefix="1" applyFont="1" applyFill="1" applyAlignment="1">
      <alignment horizontal="centerContinuous"/>
    </xf>
    <xf numFmtId="3" fontId="62" fillId="0" borderId="0" xfId="449" applyNumberFormat="1" applyFont="1" applyFill="1" applyAlignment="1">
      <alignment horizontal="centerContinuous"/>
    </xf>
    <xf numFmtId="0" fontId="62" fillId="0" borderId="0" xfId="449" applyFont="1" applyFill="1"/>
    <xf numFmtId="3" fontId="62" fillId="0" borderId="0" xfId="449" applyNumberFormat="1" applyFont="1" applyFill="1" applyBorder="1"/>
    <xf numFmtId="3" fontId="62" fillId="0" borderId="0" xfId="449" applyNumberFormat="1" applyFont="1" applyFill="1"/>
    <xf numFmtId="3" fontId="61" fillId="0" borderId="0" xfId="449" applyNumberFormat="1" applyFont="1" applyFill="1" applyAlignment="1">
      <alignment horizontal="centerContinuous"/>
    </xf>
    <xf numFmtId="3" fontId="64" fillId="0" borderId="0" xfId="449" applyNumberFormat="1" applyFont="1" applyFill="1" applyAlignment="1">
      <alignment horizontal="centerContinuous"/>
    </xf>
    <xf numFmtId="0" fontId="96" fillId="0" borderId="0" xfId="452"/>
    <xf numFmtId="0" fontId="67" fillId="0" borderId="15" xfId="449" applyFont="1" applyFill="1" applyBorder="1"/>
    <xf numFmtId="0" fontId="64" fillId="0" borderId="15" xfId="449" applyFont="1" applyFill="1" applyBorder="1" applyAlignment="1">
      <alignment horizontal="centerContinuous" vertical="top"/>
    </xf>
    <xf numFmtId="3" fontId="64" fillId="0" borderId="42" xfId="449" applyNumberFormat="1" applyFont="1" applyFill="1" applyBorder="1" applyAlignment="1">
      <alignment horizontal="centerContinuous" vertical="top"/>
    </xf>
    <xf numFmtId="3" fontId="64" fillId="0" borderId="42" xfId="449" applyNumberFormat="1" applyFont="1" applyFill="1" applyBorder="1" applyAlignment="1">
      <alignment horizontal="centerContinuous"/>
    </xf>
    <xf numFmtId="3" fontId="64" fillId="0" borderId="28" xfId="449" applyNumberFormat="1" applyFont="1" applyFill="1" applyBorder="1" applyAlignment="1">
      <alignment horizontal="centerContinuous" vertical="top"/>
    </xf>
    <xf numFmtId="3" fontId="64" fillId="0" borderId="28" xfId="449" applyNumberFormat="1" applyFont="1" applyFill="1" applyBorder="1" applyAlignment="1">
      <alignment horizontal="centerContinuous"/>
    </xf>
    <xf numFmtId="3" fontId="64" fillId="0" borderId="45" xfId="449" applyNumberFormat="1" applyFont="1" applyFill="1" applyBorder="1" applyAlignment="1">
      <alignment horizontal="centerContinuous"/>
    </xf>
    <xf numFmtId="0" fontId="64" fillId="0" borderId="20" xfId="449" applyFont="1" applyFill="1" applyBorder="1" applyAlignment="1">
      <alignment horizontal="center"/>
    </xf>
    <xf numFmtId="0" fontId="64" fillId="0" borderId="20" xfId="449" applyFont="1" applyFill="1" applyBorder="1" applyAlignment="1">
      <alignment horizontal="centerContinuous"/>
    </xf>
    <xf numFmtId="3" fontId="64" fillId="0" borderId="35" xfId="449" applyNumberFormat="1" applyFont="1" applyFill="1" applyBorder="1" applyAlignment="1">
      <alignment horizontal="center"/>
    </xf>
    <xf numFmtId="3" fontId="64" fillId="0" borderId="15" xfId="449" quotePrefix="1" applyNumberFormat="1" applyFont="1" applyFill="1" applyBorder="1" applyAlignment="1">
      <alignment horizontal="center"/>
    </xf>
    <xf numFmtId="0" fontId="64" fillId="0" borderId="23" xfId="449" applyFont="1" applyFill="1" applyBorder="1"/>
    <xf numFmtId="0" fontId="64" fillId="0" borderId="23" xfId="449" applyFont="1" applyFill="1" applyBorder="1" applyAlignment="1">
      <alignment horizontal="centerContinuous"/>
    </xf>
    <xf numFmtId="3" fontId="64" fillId="0" borderId="35" xfId="449" quotePrefix="1" applyNumberFormat="1" applyFont="1" applyFill="1" applyBorder="1" applyAlignment="1">
      <alignment horizontal="center"/>
    </xf>
    <xf numFmtId="3" fontId="64" fillId="0" borderId="20" xfId="449" quotePrefix="1" applyNumberFormat="1" applyFont="1" applyFill="1" applyBorder="1" applyAlignment="1">
      <alignment horizontal="center"/>
    </xf>
    <xf numFmtId="0" fontId="66" fillId="0" borderId="23" xfId="449" quotePrefix="1" applyFont="1" applyFill="1" applyBorder="1" applyAlignment="1">
      <alignment horizontal="center" vertical="center"/>
    </xf>
    <xf numFmtId="0" fontId="66" fillId="0" borderId="42" xfId="449" quotePrefix="1" applyFont="1" applyFill="1" applyBorder="1" applyAlignment="1">
      <alignment horizontal="center" vertical="center"/>
    </xf>
    <xf numFmtId="3" fontId="66" fillId="0" borderId="45" xfId="449" quotePrefix="1" applyNumberFormat="1" applyFont="1" applyFill="1" applyBorder="1" applyAlignment="1">
      <alignment horizontal="center" vertical="center"/>
    </xf>
    <xf numFmtId="3" fontId="66" fillId="0" borderId="42" xfId="449" quotePrefix="1" applyNumberFormat="1" applyFont="1" applyFill="1" applyBorder="1" applyAlignment="1">
      <alignment horizontal="center" vertical="center"/>
    </xf>
    <xf numFmtId="0" fontId="50" fillId="0" borderId="0" xfId="449" applyFont="1" applyFill="1" applyAlignment="1">
      <alignment horizontal="center" vertical="center"/>
    </xf>
    <xf numFmtId="0" fontId="61" fillId="0" borderId="15" xfId="449" applyFont="1" applyFill="1" applyBorder="1"/>
    <xf numFmtId="167" fontId="62" fillId="0" borderId="20" xfId="449" applyNumberFormat="1" applyFont="1" applyFill="1" applyBorder="1" applyAlignment="1">
      <alignment horizontal="right"/>
    </xf>
    <xf numFmtId="166" fontId="62" fillId="0" borderId="15" xfId="449" applyNumberFormat="1" applyFont="1" applyFill="1" applyBorder="1"/>
    <xf numFmtId="0" fontId="61" fillId="0" borderId="20" xfId="449" applyFont="1" applyFill="1" applyBorder="1"/>
    <xf numFmtId="166" fontId="62" fillId="0" borderId="18" xfId="449" applyNumberFormat="1" applyFont="1" applyFill="1" applyBorder="1"/>
    <xf numFmtId="166" fontId="62" fillId="0" borderId="20" xfId="449" applyNumberFormat="1" applyFont="1" applyFill="1" applyBorder="1"/>
    <xf numFmtId="0" fontId="61" fillId="0" borderId="23" xfId="449" applyFont="1" applyFill="1" applyBorder="1"/>
    <xf numFmtId="167" fontId="62" fillId="0" borderId="23" xfId="449" applyNumberFormat="1" applyFont="1" applyFill="1" applyBorder="1"/>
    <xf numFmtId="167" fontId="62" fillId="0" borderId="37" xfId="449" applyNumberFormat="1" applyFont="1" applyFill="1" applyBorder="1"/>
    <xf numFmtId="166" fontId="62" fillId="0" borderId="23" xfId="449" applyNumberFormat="1" applyFont="1" applyFill="1" applyBorder="1"/>
    <xf numFmtId="166" fontId="62" fillId="0" borderId="36" xfId="449" applyNumberFormat="1" applyFont="1" applyFill="1" applyBorder="1"/>
    <xf numFmtId="0" fontId="96" fillId="0" borderId="0" xfId="452" applyFill="1"/>
    <xf numFmtId="0" fontId="61" fillId="0" borderId="18" xfId="449" applyFont="1" applyBorder="1"/>
    <xf numFmtId="167" fontId="61" fillId="0" borderId="35" xfId="449" applyNumberFormat="1" applyFont="1" applyFill="1" applyBorder="1"/>
    <xf numFmtId="0" fontId="131" fillId="0" borderId="0" xfId="0" applyFont="1" applyProtection="1">
      <protection locked="0" hidden="1"/>
    </xf>
    <xf numFmtId="0" fontId="131" fillId="0" borderId="0" xfId="0" applyFont="1" applyBorder="1" applyProtection="1">
      <protection locked="0" hidden="1"/>
    </xf>
    <xf numFmtId="0" fontId="67" fillId="0" borderId="0" xfId="313" applyFont="1" applyFill="1"/>
    <xf numFmtId="0" fontId="119" fillId="0" borderId="15" xfId="0" applyFont="1" applyBorder="1" applyAlignment="1" applyProtection="1">
      <alignment horizontal="centerContinuous"/>
      <protection locked="0" hidden="1"/>
    </xf>
    <xf numFmtId="0" fontId="119" fillId="0" borderId="20" xfId="0" quotePrefix="1" applyFont="1" applyBorder="1" applyAlignment="1" applyProtection="1">
      <alignment horizontal="center" vertical="center"/>
      <protection locked="0" hidden="1"/>
    </xf>
    <xf numFmtId="20" fontId="119" fillId="0" borderId="20" xfId="0" quotePrefix="1" applyNumberFormat="1" applyFont="1" applyBorder="1" applyAlignment="1" applyProtection="1">
      <alignment horizontal="center" vertical="center"/>
      <protection locked="0" hidden="1"/>
    </xf>
    <xf numFmtId="0" fontId="123" fillId="0" borderId="23" xfId="0" applyFont="1" applyBorder="1" applyAlignment="1" applyProtection="1">
      <alignment horizontal="center"/>
      <protection locked="0" hidden="1"/>
    </xf>
    <xf numFmtId="165" fontId="62" fillId="0" borderId="0" xfId="483" quotePrefix="1" applyNumberFormat="1" applyFont="1" applyFill="1"/>
    <xf numFmtId="165" fontId="61" fillId="0" borderId="0" xfId="467" applyFont="1" applyAlignment="1">
      <alignment horizontal="center"/>
    </xf>
    <xf numFmtId="179" fontId="116" fillId="0" borderId="0" xfId="0" applyNumberFormat="1" applyFont="1" applyAlignment="1">
      <alignment horizontal="right"/>
    </xf>
    <xf numFmtId="179" fontId="115" fillId="0" borderId="0" xfId="0" applyNumberFormat="1" applyFont="1" applyAlignment="1">
      <alignment horizontal="right" vertical="center"/>
    </xf>
    <xf numFmtId="179" fontId="116" fillId="26" borderId="20" xfId="0" applyNumberFormat="1" applyFont="1" applyFill="1" applyBorder="1" applyAlignment="1">
      <alignment horizontal="right"/>
    </xf>
    <xf numFmtId="179" fontId="62" fillId="0" borderId="20" xfId="313" applyNumberFormat="1" applyFont="1" applyFill="1" applyBorder="1" applyAlignment="1">
      <alignment vertical="center"/>
    </xf>
    <xf numFmtId="179" fontId="71" fillId="25" borderId="0" xfId="341" applyNumberFormat="1" applyFont="1" applyFill="1" applyBorder="1" applyAlignment="1" applyProtection="1"/>
    <xf numFmtId="179" fontId="116" fillId="0" borderId="12" xfId="0" applyNumberFormat="1" applyFont="1" applyBorder="1" applyAlignment="1">
      <alignment horizontal="right" wrapText="1"/>
    </xf>
    <xf numFmtId="179" fontId="73" fillId="25" borderId="18" xfId="341" applyNumberFormat="1" applyFont="1" applyFill="1" applyBorder="1" applyAlignment="1" applyProtection="1"/>
    <xf numFmtId="179" fontId="115" fillId="0" borderId="0" xfId="0" applyNumberFormat="1" applyFont="1" applyBorder="1" applyAlignment="1">
      <alignment horizontal="right" wrapText="1"/>
    </xf>
    <xf numFmtId="179" fontId="73" fillId="25" borderId="36" xfId="341" applyNumberFormat="1" applyFont="1" applyFill="1" applyBorder="1" applyAlignment="1" applyProtection="1"/>
    <xf numFmtId="179" fontId="115" fillId="0" borderId="29" xfId="0" applyNumberFormat="1" applyFont="1" applyBorder="1" applyAlignment="1">
      <alignment horizontal="right" wrapText="1"/>
    </xf>
    <xf numFmtId="165" fontId="79" fillId="25" borderId="11" xfId="483" applyNumberFormat="1" applyFont="1" applyFill="1" applyBorder="1"/>
    <xf numFmtId="179" fontId="111" fillId="0" borderId="0" xfId="326" applyNumberFormat="1" applyFont="1" applyFill="1" applyAlignment="1">
      <alignment vertical="center"/>
    </xf>
    <xf numFmtId="179" fontId="111" fillId="0" borderId="0" xfId="326" applyNumberFormat="1" applyFont="1" applyFill="1"/>
    <xf numFmtId="179" fontId="111" fillId="0" borderId="35" xfId="326" applyNumberFormat="1" applyFont="1" applyFill="1" applyBorder="1"/>
    <xf numFmtId="179" fontId="62" fillId="0" borderId="35" xfId="483" applyNumberFormat="1" applyFont="1" applyFill="1" applyBorder="1" applyAlignment="1">
      <alignment vertical="center"/>
    </xf>
    <xf numFmtId="179" fontId="73" fillId="0" borderId="18" xfId="483" applyNumberFormat="1" applyFont="1" applyFill="1" applyBorder="1" applyAlignment="1" applyProtection="1">
      <alignment vertical="center"/>
    </xf>
    <xf numFmtId="179" fontId="111" fillId="0" borderId="35" xfId="326" applyNumberFormat="1" applyFont="1" applyFill="1" applyBorder="1" applyAlignment="1">
      <alignment vertical="center"/>
    </xf>
    <xf numFmtId="179" fontId="111" fillId="0" borderId="18" xfId="326" applyNumberFormat="1" applyFont="1" applyFill="1" applyBorder="1" applyAlignment="1">
      <alignment vertical="center"/>
    </xf>
    <xf numFmtId="179" fontId="111" fillId="0" borderId="63" xfId="326" applyNumberFormat="1" applyFont="1" applyFill="1" applyBorder="1"/>
    <xf numFmtId="179" fontId="113" fillId="0" borderId="29" xfId="326" applyNumberFormat="1" applyFont="1" applyFill="1" applyBorder="1"/>
    <xf numFmtId="179" fontId="62" fillId="0" borderId="37" xfId="483" applyNumberFormat="1" applyFont="1" applyFill="1" applyBorder="1" applyAlignment="1">
      <alignment vertical="center"/>
    </xf>
    <xf numFmtId="179" fontId="73" fillId="0" borderId="29" xfId="483" applyNumberFormat="1" applyFont="1" applyFill="1" applyBorder="1" applyAlignment="1" applyProtection="1">
      <alignment vertical="center"/>
    </xf>
    <xf numFmtId="179" fontId="111" fillId="0" borderId="37" xfId="326" applyNumberFormat="1" applyFont="1" applyFill="1" applyBorder="1" applyAlignment="1">
      <alignment vertical="center"/>
    </xf>
    <xf numFmtId="179" fontId="71" fillId="0" borderId="0" xfId="483" applyNumberFormat="1" applyFont="1" applyFill="1" applyBorder="1" applyAlignment="1">
      <alignment vertical="center"/>
    </xf>
    <xf numFmtId="179" fontId="71" fillId="0" borderId="20" xfId="483" applyNumberFormat="1" applyFont="1" applyFill="1" applyBorder="1" applyAlignment="1">
      <alignment vertical="center"/>
    </xf>
    <xf numFmtId="179" fontId="71" fillId="0" borderId="35" xfId="483" applyNumberFormat="1" applyFont="1" applyFill="1" applyBorder="1" applyAlignment="1">
      <alignment vertical="center"/>
    </xf>
    <xf numFmtId="179" fontId="80" fillId="0" borderId="0" xfId="483" applyNumberFormat="1" applyFont="1" applyFill="1" applyBorder="1" applyAlignment="1">
      <alignment vertical="center"/>
    </xf>
    <xf numFmtId="179" fontId="62" fillId="0" borderId="61" xfId="483" applyNumberFormat="1" applyFont="1" applyFill="1" applyBorder="1" applyAlignment="1">
      <alignment vertical="center"/>
    </xf>
    <xf numFmtId="179" fontId="62" fillId="0" borderId="62" xfId="483" applyNumberFormat="1" applyFont="1" applyFill="1" applyBorder="1" applyAlignment="1">
      <alignment vertical="center"/>
    </xf>
    <xf numFmtId="179" fontId="111" fillId="0" borderId="63" xfId="326" applyNumberFormat="1" applyFont="1" applyFill="1" applyBorder="1" applyAlignment="1">
      <alignment vertical="center"/>
    </xf>
    <xf numFmtId="179" fontId="62" fillId="0" borderId="63" xfId="483" applyNumberFormat="1" applyFont="1" applyFill="1" applyBorder="1" applyAlignment="1">
      <alignment vertical="center"/>
    </xf>
    <xf numFmtId="179" fontId="73" fillId="0" borderId="62" xfId="483" applyNumberFormat="1" applyFont="1" applyFill="1" applyBorder="1" applyAlignment="1" applyProtection="1">
      <alignment vertical="center"/>
    </xf>
    <xf numFmtId="179" fontId="73" fillId="0" borderId="36" xfId="484" applyNumberFormat="1" applyFont="1" applyFill="1" applyBorder="1" applyAlignment="1">
      <alignment horizontal="right" vertical="center" wrapText="1"/>
    </xf>
    <xf numFmtId="179" fontId="113" fillId="0" borderId="29" xfId="326" applyNumberFormat="1" applyFont="1" applyFill="1" applyBorder="1" applyAlignment="1">
      <alignment vertical="center"/>
    </xf>
    <xf numFmtId="169" fontId="111" fillId="0" borderId="0" xfId="326" applyNumberFormat="1" applyFont="1" applyFill="1" applyBorder="1"/>
    <xf numFmtId="169" fontId="111" fillId="0" borderId="0" xfId="326" applyNumberFormat="1" applyFont="1" applyFill="1" applyBorder="1" applyAlignment="1">
      <alignment vertical="center"/>
    </xf>
    <xf numFmtId="175" fontId="62" fillId="0" borderId="0" xfId="483" applyNumberFormat="1" applyFont="1" applyFill="1" applyBorder="1"/>
    <xf numFmtId="3" fontId="73" fillId="0" borderId="0" xfId="484" applyNumberFormat="1" applyFont="1" applyFill="1" applyBorder="1" applyAlignment="1">
      <alignment horizontal="right" wrapText="1"/>
    </xf>
    <xf numFmtId="165" fontId="79" fillId="0" borderId="0" xfId="483" applyNumberFormat="1" applyFont="1" applyFill="1" applyBorder="1" applyAlignment="1" applyProtection="1">
      <alignment horizontal="center"/>
    </xf>
    <xf numFmtId="179" fontId="71" fillId="0" borderId="0" xfId="485" applyNumberFormat="1" applyFont="1" applyFill="1" applyBorder="1"/>
    <xf numFmtId="179" fontId="71" fillId="0" borderId="35" xfId="485" applyNumberFormat="1" applyFont="1" applyFill="1" applyBorder="1"/>
    <xf numFmtId="179" fontId="62" fillId="0" borderId="35" xfId="485" applyNumberFormat="1" applyFont="1" applyFill="1" applyBorder="1"/>
    <xf numFmtId="179" fontId="73" fillId="0" borderId="18" xfId="485" applyNumberFormat="1" applyFont="1" applyFill="1" applyBorder="1" applyProtection="1"/>
    <xf numFmtId="179" fontId="73" fillId="0" borderId="18" xfId="485" applyNumberFormat="1" applyFont="1" applyFill="1" applyBorder="1" applyAlignment="1" applyProtection="1">
      <alignment vertical="center"/>
    </xf>
    <xf numFmtId="179" fontId="115" fillId="0" borderId="0" xfId="326" applyNumberFormat="1" applyFont="1" applyFill="1" applyBorder="1"/>
    <xf numFmtId="179" fontId="62" fillId="0" borderId="20" xfId="485" applyNumberFormat="1" applyFont="1" applyFill="1" applyBorder="1"/>
    <xf numFmtId="179" fontId="62" fillId="0" borderId="61" xfId="485" applyNumberFormat="1" applyFont="1" applyFill="1" applyBorder="1"/>
    <xf numFmtId="179" fontId="62" fillId="0" borderId="62" xfId="485" applyNumberFormat="1" applyFont="1" applyFill="1" applyBorder="1"/>
    <xf numFmtId="179" fontId="62" fillId="0" borderId="63" xfId="485" applyNumberFormat="1" applyFont="1" applyFill="1" applyBorder="1"/>
    <xf numFmtId="179" fontId="62" fillId="0" borderId="67" xfId="485" applyNumberFormat="1" applyFont="1" applyFill="1" applyBorder="1"/>
    <xf numFmtId="179" fontId="73" fillId="0" borderId="62" xfId="485" applyNumberFormat="1" applyFont="1" applyFill="1" applyBorder="1" applyProtection="1"/>
    <xf numFmtId="179" fontId="111" fillId="0" borderId="36" xfId="326" applyNumberFormat="1" applyFont="1" applyFill="1" applyBorder="1"/>
    <xf numFmtId="179" fontId="62" fillId="0" borderId="37" xfId="485" applyNumberFormat="1" applyFont="1" applyFill="1" applyBorder="1"/>
    <xf numFmtId="179" fontId="62" fillId="0" borderId="23" xfId="485" applyNumberFormat="1" applyFont="1" applyFill="1" applyBorder="1"/>
    <xf numFmtId="179" fontId="73" fillId="0" borderId="36" xfId="485" applyNumberFormat="1" applyFont="1" applyFill="1" applyBorder="1" applyAlignment="1" applyProtection="1">
      <alignment vertical="center"/>
    </xf>
    <xf numFmtId="179" fontId="111" fillId="0" borderId="37" xfId="326" applyNumberFormat="1" applyFont="1" applyFill="1" applyBorder="1"/>
    <xf numFmtId="179" fontId="71" fillId="0" borderId="0" xfId="310" applyNumberFormat="1" applyFont="1" applyFill="1" applyBorder="1" applyAlignment="1">
      <alignment vertical="center"/>
    </xf>
    <xf numFmtId="179" fontId="71" fillId="0" borderId="35" xfId="310" applyNumberFormat="1" applyFont="1" applyFill="1" applyBorder="1" applyAlignment="1">
      <alignment vertical="center"/>
    </xf>
    <xf numFmtId="179" fontId="71" fillId="25" borderId="0" xfId="310" applyNumberFormat="1" applyFont="1" applyFill="1" applyBorder="1" applyAlignment="1" applyProtection="1">
      <alignment vertical="center"/>
    </xf>
    <xf numFmtId="179" fontId="71" fillId="25" borderId="35" xfId="310" applyNumberFormat="1" applyFont="1" applyFill="1" applyBorder="1" applyAlignment="1" applyProtection="1">
      <alignment vertical="center"/>
    </xf>
    <xf numFmtId="179" fontId="115" fillId="0" borderId="0" xfId="310" applyNumberFormat="1" applyFont="1" applyFill="1" applyAlignment="1">
      <alignment vertical="center"/>
    </xf>
    <xf numFmtId="179" fontId="115" fillId="0" borderId="35" xfId="310" applyNumberFormat="1" applyFont="1" applyFill="1" applyBorder="1" applyAlignment="1">
      <alignment vertical="center"/>
    </xf>
    <xf numFmtId="179" fontId="115" fillId="0" borderId="18" xfId="310" applyNumberFormat="1" applyFont="1" applyFill="1" applyBorder="1" applyAlignment="1">
      <alignment vertical="center"/>
    </xf>
    <xf numFmtId="179" fontId="111" fillId="25" borderId="35" xfId="326" applyNumberFormat="1" applyFont="1" applyFill="1" applyBorder="1" applyAlignment="1">
      <alignment vertical="center"/>
    </xf>
    <xf numFmtId="179" fontId="73" fillId="25" borderId="18" xfId="310" applyNumberFormat="1" applyFont="1" applyFill="1" applyBorder="1" applyAlignment="1" applyProtection="1">
      <alignment vertical="center"/>
    </xf>
    <xf numFmtId="179" fontId="73" fillId="0" borderId="18" xfId="310" applyNumberFormat="1" applyFont="1" applyFill="1" applyBorder="1" applyAlignment="1" applyProtection="1">
      <alignment vertical="center"/>
    </xf>
    <xf numFmtId="179" fontId="73" fillId="25" borderId="36" xfId="310" applyNumberFormat="1" applyFont="1" applyFill="1" applyBorder="1" applyAlignment="1" applyProtection="1">
      <alignment vertical="center"/>
    </xf>
    <xf numFmtId="0" fontId="62" fillId="25" borderId="18" xfId="315" quotePrefix="1" applyNumberFormat="1" applyFont="1" applyFill="1" applyBorder="1" applyAlignment="1">
      <alignment horizontal="center"/>
    </xf>
    <xf numFmtId="179" fontId="116" fillId="0" borderId="0" xfId="315" applyNumberFormat="1" applyFont="1" applyFill="1"/>
    <xf numFmtId="179" fontId="71" fillId="0" borderId="35" xfId="315" applyNumberFormat="1" applyFont="1" applyFill="1" applyBorder="1"/>
    <xf numFmtId="179" fontId="71" fillId="25" borderId="18" xfId="315" applyNumberFormat="1" applyFont="1" applyFill="1" applyBorder="1" applyProtection="1"/>
    <xf numFmtId="179" fontId="117" fillId="25" borderId="35" xfId="326" applyNumberFormat="1" applyFont="1" applyFill="1" applyBorder="1" applyAlignment="1"/>
    <xf numFmtId="179" fontId="115" fillId="0" borderId="0" xfId="315" applyNumberFormat="1" applyFont="1" applyFill="1"/>
    <xf numFmtId="179" fontId="62" fillId="0" borderId="35" xfId="315" applyNumberFormat="1" applyFont="1" applyFill="1" applyBorder="1"/>
    <xf numFmtId="179" fontId="73" fillId="25" borderId="18" xfId="315" applyNumberFormat="1" applyFont="1" applyFill="1" applyBorder="1" applyProtection="1"/>
    <xf numFmtId="179" fontId="111" fillId="25" borderId="35" xfId="326" applyNumberFormat="1" applyFont="1" applyFill="1" applyBorder="1"/>
    <xf numFmtId="165" fontId="64" fillId="0" borderId="0" xfId="467" applyFont="1" applyBorder="1" applyAlignment="1" applyProtection="1">
      <alignment horizontal="center"/>
    </xf>
    <xf numFmtId="165" fontId="66" fillId="0" borderId="0" xfId="467" applyFont="1" applyBorder="1" applyAlignment="1" applyProtection="1">
      <alignment horizontal="center" vertical="center"/>
    </xf>
    <xf numFmtId="181" fontId="61" fillId="0" borderId="0" xfId="467" applyNumberFormat="1" applyFont="1" applyFill="1" applyBorder="1" applyAlignment="1" applyProtection="1">
      <alignment horizontal="right"/>
    </xf>
    <xf numFmtId="181" fontId="62" fillId="0" borderId="0" xfId="467" applyNumberFormat="1" applyFont="1" applyFill="1" applyBorder="1" applyAlignment="1" applyProtection="1">
      <alignment horizontal="right"/>
    </xf>
    <xf numFmtId="167" fontId="62" fillId="0" borderId="0" xfId="467" applyNumberFormat="1" applyFont="1" applyFill="1" applyBorder="1" applyAlignment="1" applyProtection="1">
      <alignment horizontal="right"/>
    </xf>
    <xf numFmtId="3" fontId="68" fillId="0" borderId="0" xfId="449" applyNumberFormat="1" applyFont="1"/>
    <xf numFmtId="166" fontId="61" fillId="0" borderId="14" xfId="449" applyNumberFormat="1" applyFont="1" applyBorder="1" applyAlignment="1">
      <alignment horizontal="right"/>
    </xf>
    <xf numFmtId="166" fontId="61" fillId="0" borderId="35" xfId="449" applyNumberFormat="1" applyFont="1" applyBorder="1" applyAlignment="1">
      <alignment horizontal="right"/>
    </xf>
    <xf numFmtId="166" fontId="62" fillId="0" borderId="35" xfId="449" applyNumberFormat="1" applyFont="1" applyBorder="1" applyAlignment="1">
      <alignment horizontal="right"/>
    </xf>
    <xf numFmtId="182" fontId="61" fillId="0" borderId="0" xfId="449" applyNumberFormat="1" applyFont="1" applyAlignment="1">
      <alignment horizontal="right"/>
    </xf>
    <xf numFmtId="182" fontId="61" fillId="0" borderId="15" xfId="487" applyNumberFormat="1" applyFont="1" applyFill="1" applyBorder="1" applyAlignment="1">
      <alignment horizontal="right"/>
    </xf>
    <xf numFmtId="182" fontId="61" fillId="0" borderId="20" xfId="449" applyNumberFormat="1" applyFont="1" applyFill="1" applyBorder="1" applyAlignment="1">
      <alignment horizontal="right"/>
    </xf>
    <xf numFmtId="182" fontId="62" fillId="0" borderId="0" xfId="449" applyNumberFormat="1" applyFont="1" applyAlignment="1">
      <alignment horizontal="right"/>
    </xf>
    <xf numFmtId="182" fontId="62" fillId="0" borderId="20" xfId="449" applyNumberFormat="1" applyFont="1" applyFill="1" applyBorder="1" applyAlignment="1">
      <alignment horizontal="right"/>
    </xf>
    <xf numFmtId="182" fontId="62" fillId="0" borderId="23" xfId="449" applyNumberFormat="1" applyFont="1" applyBorder="1" applyAlignment="1">
      <alignment horizontal="right"/>
    </xf>
    <xf numFmtId="182" fontId="62" fillId="0" borderId="23" xfId="449" applyNumberFormat="1" applyFont="1" applyFill="1" applyBorder="1" applyAlignment="1">
      <alignment horizontal="right"/>
    </xf>
    <xf numFmtId="0" fontId="50" fillId="0" borderId="0" xfId="449" applyFont="1" applyAlignment="1">
      <alignment horizontal="right"/>
    </xf>
    <xf numFmtId="0" fontId="112" fillId="25" borderId="18" xfId="483" applyNumberFormat="1" applyFont="1" applyFill="1" applyBorder="1" applyAlignment="1">
      <alignment horizontal="left"/>
    </xf>
    <xf numFmtId="165" fontId="112" fillId="25" borderId="0" xfId="483" applyNumberFormat="1" applyFont="1" applyFill="1" applyAlignment="1">
      <alignment horizontal="center"/>
    </xf>
    <xf numFmtId="166" fontId="132" fillId="0" borderId="11" xfId="339" applyNumberFormat="1" applyFont="1" applyFill="1" applyBorder="1" applyAlignment="1" applyProtection="1">
      <alignment horizontal="right"/>
    </xf>
    <xf numFmtId="183" fontId="61" fillId="0" borderId="37" xfId="449" applyNumberFormat="1" applyFont="1" applyFill="1" applyBorder="1"/>
    <xf numFmtId="183" fontId="61" fillId="0" borderId="14" xfId="449" applyNumberFormat="1" applyFont="1" applyFill="1" applyBorder="1"/>
    <xf numFmtId="183" fontId="61" fillId="0" borderId="35" xfId="449" applyNumberFormat="1" applyFont="1" applyFill="1" applyBorder="1"/>
    <xf numFmtId="183" fontId="61" fillId="0" borderId="10" xfId="449" applyNumberFormat="1" applyFont="1" applyFill="1" applyBorder="1"/>
    <xf numFmtId="183" fontId="61" fillId="0" borderId="15" xfId="449" applyNumberFormat="1" applyFont="1" applyFill="1" applyBorder="1"/>
    <xf numFmtId="183" fontId="62" fillId="0" borderId="35" xfId="449" applyNumberFormat="1" applyFont="1" applyFill="1" applyBorder="1"/>
    <xf numFmtId="183" fontId="62" fillId="0" borderId="20" xfId="449" applyNumberFormat="1" applyFont="1" applyFill="1" applyBorder="1"/>
    <xf numFmtId="183" fontId="62" fillId="0" borderId="37" xfId="449" applyNumberFormat="1" applyFont="1" applyFill="1" applyBorder="1"/>
    <xf numFmtId="183" fontId="62" fillId="0" borderId="20" xfId="339" applyNumberFormat="1" applyFont="1" applyFill="1" applyBorder="1" applyProtection="1"/>
    <xf numFmtId="183" fontId="62" fillId="0" borderId="38" xfId="339" applyNumberFormat="1" applyFont="1" applyFill="1" applyBorder="1" applyProtection="1"/>
    <xf numFmtId="183" fontId="62" fillId="0" borderId="23" xfId="339" applyNumberFormat="1" applyFont="1" applyFill="1" applyBorder="1" applyProtection="1"/>
    <xf numFmtId="183" fontId="62" fillId="0" borderId="22" xfId="339" applyNumberFormat="1" applyFont="1" applyFill="1" applyBorder="1" applyProtection="1"/>
    <xf numFmtId="183" fontId="75" fillId="0" borderId="22" xfId="339" applyNumberFormat="1" applyFont="1" applyFill="1" applyBorder="1" applyProtection="1"/>
    <xf numFmtId="182" fontId="50" fillId="0" borderId="0" xfId="449" applyNumberFormat="1" applyFont="1"/>
    <xf numFmtId="3" fontId="61" fillId="0" borderId="10" xfId="313" applyNumberFormat="1" applyFont="1" applyFill="1" applyBorder="1" applyAlignment="1">
      <alignment vertical="center"/>
    </xf>
    <xf numFmtId="3" fontId="61" fillId="0" borderId="11" xfId="313" applyNumberFormat="1" applyFont="1" applyFill="1" applyBorder="1" applyAlignment="1">
      <alignment vertical="center"/>
    </xf>
    <xf numFmtId="3" fontId="61" fillId="0" borderId="18" xfId="313" applyNumberFormat="1" applyFont="1" applyFill="1" applyBorder="1" applyAlignment="1">
      <alignment vertical="center"/>
    </xf>
    <xf numFmtId="3" fontId="61" fillId="0" borderId="0" xfId="313" applyNumberFormat="1" applyFont="1" applyFill="1" applyBorder="1" applyAlignment="1">
      <alignment vertical="center"/>
    </xf>
    <xf numFmtId="3" fontId="61" fillId="0" borderId="35" xfId="313" applyNumberFormat="1" applyFont="1" applyFill="1" applyBorder="1" applyAlignment="1">
      <alignment vertical="center"/>
    </xf>
    <xf numFmtId="3" fontId="62" fillId="0" borderId="18" xfId="313" applyNumberFormat="1" applyFont="1" applyFill="1" applyBorder="1" applyAlignment="1">
      <alignment vertical="center"/>
    </xf>
    <xf numFmtId="3" fontId="62" fillId="0" borderId="0" xfId="313" applyNumberFormat="1" applyFont="1" applyFill="1" applyBorder="1" applyAlignment="1">
      <alignment vertical="center"/>
    </xf>
    <xf numFmtId="3" fontId="62" fillId="0" borderId="35" xfId="313" applyNumberFormat="1" applyFont="1" applyFill="1" applyBorder="1" applyAlignment="1">
      <alignment vertical="center"/>
    </xf>
    <xf numFmtId="3" fontId="63" fillId="0" borderId="35" xfId="313" applyNumberFormat="1" applyFont="1" applyFill="1" applyBorder="1" applyAlignment="1">
      <alignment vertical="center"/>
    </xf>
    <xf numFmtId="3" fontId="61" fillId="0" borderId="36" xfId="313" applyNumberFormat="1" applyFont="1" applyFill="1" applyBorder="1" applyAlignment="1">
      <alignment vertical="center"/>
    </xf>
    <xf numFmtId="3" fontId="61" fillId="0" borderId="29" xfId="313" applyNumberFormat="1" applyFont="1" applyFill="1" applyBorder="1" applyAlignment="1">
      <alignment vertical="center"/>
    </xf>
    <xf numFmtId="3" fontId="61" fillId="0" borderId="37" xfId="313" applyNumberFormat="1" applyFont="1" applyFill="1" applyBorder="1" applyAlignment="1">
      <alignment vertical="center"/>
    </xf>
    <xf numFmtId="3" fontId="61" fillId="0" borderId="0" xfId="313" applyNumberFormat="1" applyFont="1" applyFill="1" applyAlignment="1">
      <alignment vertical="center"/>
    </xf>
    <xf numFmtId="3" fontId="62" fillId="0" borderId="0" xfId="313" applyNumberFormat="1" applyFont="1" applyFill="1" applyAlignment="1">
      <alignment vertical="center"/>
    </xf>
    <xf numFmtId="3" fontId="36" fillId="0" borderId="0" xfId="313" applyNumberFormat="1" applyFill="1" applyAlignment="1">
      <alignment vertical="center"/>
    </xf>
    <xf numFmtId="183" fontId="61" fillId="0" borderId="42" xfId="449" applyNumberFormat="1" applyFont="1" applyFill="1" applyBorder="1"/>
    <xf numFmtId="183" fontId="61" fillId="0" borderId="23" xfId="449" applyNumberFormat="1" applyFont="1" applyFill="1" applyBorder="1"/>
    <xf numFmtId="183" fontId="62" fillId="0" borderId="23" xfId="449" applyNumberFormat="1" applyFont="1" applyFill="1" applyBorder="1"/>
    <xf numFmtId="165" fontId="98" fillId="0" borderId="0" xfId="485" applyNumberFormat="1" applyFont="1" applyFill="1" applyBorder="1"/>
    <xf numFmtId="180" fontId="134" fillId="0" borderId="0" xfId="0" applyNumberFormat="1" applyFont="1" applyAlignment="1">
      <alignment horizontal="center" vertical="center"/>
    </xf>
    <xf numFmtId="165" fontId="67" fillId="0" borderId="0" xfId="340" applyFont="1"/>
    <xf numFmtId="0" fontId="61" fillId="0" borderId="23" xfId="449" quotePrefix="1" applyFont="1" applyBorder="1" applyAlignment="1">
      <alignment vertical="top"/>
    </xf>
    <xf numFmtId="3" fontId="64" fillId="0" borderId="27" xfId="449" applyNumberFormat="1" applyFont="1" applyBorder="1" applyAlignment="1">
      <alignment horizontal="centerContinuous" vertical="top"/>
    </xf>
    <xf numFmtId="183" fontId="50" fillId="0" borderId="20" xfId="449" applyNumberFormat="1" applyFont="1" applyBorder="1" applyAlignment="1">
      <alignment horizontal="right" vertical="top"/>
    </xf>
    <xf numFmtId="3" fontId="61" fillId="0" borderId="18" xfId="313" applyNumberFormat="1" applyFont="1" applyFill="1" applyBorder="1" applyAlignment="1">
      <alignment horizontal="right" vertical="center"/>
    </xf>
    <xf numFmtId="166" fontId="61" fillId="0" borderId="10" xfId="0" applyNumberFormat="1" applyFont="1" applyFill="1" applyBorder="1" applyAlignment="1" applyProtection="1">
      <alignment vertical="center"/>
      <protection locked="0" hidden="1"/>
    </xf>
    <xf numFmtId="166" fontId="61" fillId="0" borderId="18" xfId="0" applyNumberFormat="1" applyFont="1" applyFill="1" applyBorder="1" applyAlignment="1" applyProtection="1">
      <alignment vertical="center"/>
      <protection locked="0" hidden="1"/>
    </xf>
    <xf numFmtId="166" fontId="62" fillId="0" borderId="18" xfId="0" applyNumberFormat="1" applyFont="1" applyFill="1" applyBorder="1" applyAlignment="1" applyProtection="1">
      <alignment vertical="center"/>
      <protection locked="0" hidden="1"/>
    </xf>
    <xf numFmtId="166" fontId="61" fillId="0" borderId="36" xfId="0" applyNumberFormat="1" applyFont="1" applyFill="1" applyBorder="1" applyAlignment="1" applyProtection="1">
      <alignment vertical="center"/>
      <protection locked="0" hidden="1"/>
    </xf>
    <xf numFmtId="166" fontId="61" fillId="0" borderId="35" xfId="0" applyNumberFormat="1" applyFont="1" applyFill="1" applyBorder="1" applyAlignment="1" applyProtection="1">
      <alignment vertical="center"/>
      <protection locked="0" hidden="1"/>
    </xf>
    <xf numFmtId="166" fontId="62" fillId="0" borderId="35" xfId="0" applyNumberFormat="1" applyFont="1" applyFill="1" applyBorder="1" applyAlignment="1" applyProtection="1">
      <alignment vertical="center"/>
      <protection locked="0" hidden="1"/>
    </xf>
    <xf numFmtId="0" fontId="122" fillId="0" borderId="35" xfId="0" applyFont="1" applyBorder="1" applyAlignment="1" applyProtection="1">
      <alignment horizontal="center" vertical="center"/>
      <protection locked="0" hidden="1"/>
    </xf>
    <xf numFmtId="167" fontId="62" fillId="0" borderId="20" xfId="339" applyNumberFormat="1" applyFont="1" applyFill="1" applyBorder="1" applyProtection="1"/>
    <xf numFmtId="167" fontId="62" fillId="0" borderId="10" xfId="450" applyNumberFormat="1" applyFont="1" applyBorder="1" applyAlignment="1" applyProtection="1"/>
    <xf numFmtId="167" fontId="62" fillId="0" borderId="20" xfId="450" applyNumberFormat="1" applyFont="1" applyFill="1" applyBorder="1" applyProtection="1"/>
    <xf numFmtId="167" fontId="62" fillId="0" borderId="35" xfId="339" applyNumberFormat="1" applyFont="1" applyFill="1" applyBorder="1" applyProtection="1"/>
    <xf numFmtId="167" fontId="62" fillId="0" borderId="40" xfId="339" applyNumberFormat="1" applyFont="1" applyFill="1" applyBorder="1" applyProtection="1"/>
    <xf numFmtId="3" fontId="36" fillId="0" borderId="0" xfId="313" applyNumberFormat="1" applyFill="1"/>
    <xf numFmtId="179" fontId="62" fillId="0" borderId="23" xfId="313" applyNumberFormat="1" applyFont="1" applyFill="1" applyBorder="1" applyAlignment="1">
      <alignment vertical="center"/>
    </xf>
    <xf numFmtId="0" fontId="111" fillId="0" borderId="0" xfId="0" applyFont="1" applyFill="1" applyAlignment="1" applyProtection="1">
      <alignment horizontal="right"/>
    </xf>
    <xf numFmtId="0" fontId="111" fillId="0" borderId="0" xfId="0" applyFont="1" applyFill="1" applyAlignment="1" applyProtection="1">
      <alignment horizontal="left"/>
    </xf>
    <xf numFmtId="0" fontId="111" fillId="0" borderId="0" xfId="0" applyFont="1" applyFill="1"/>
    <xf numFmtId="0" fontId="133" fillId="0" borderId="0" xfId="0" applyFont="1" applyFill="1" applyAlignment="1" applyProtection="1">
      <alignment horizontal="right"/>
    </xf>
    <xf numFmtId="0" fontId="61" fillId="0" borderId="23" xfId="449" quotePrefix="1" applyFont="1" applyBorder="1" applyAlignment="1">
      <alignment wrapText="1"/>
    </xf>
    <xf numFmtId="165" fontId="62" fillId="0" borderId="21" xfId="339" quotePrefix="1" applyFont="1" applyBorder="1" applyAlignment="1" applyProtection="1">
      <alignment horizontal="left" wrapText="1"/>
    </xf>
    <xf numFmtId="3" fontId="61" fillId="0" borderId="10" xfId="313" applyNumberFormat="1" applyFont="1" applyFill="1" applyBorder="1"/>
    <xf numFmtId="3" fontId="62" fillId="0" borderId="18" xfId="313" applyNumberFormat="1" applyFont="1" applyFill="1" applyBorder="1"/>
    <xf numFmtId="3" fontId="61" fillId="0" borderId="18" xfId="313" applyNumberFormat="1" applyFont="1" applyFill="1" applyBorder="1"/>
    <xf numFmtId="3" fontId="61" fillId="0" borderId="36" xfId="313" applyNumberFormat="1" applyFont="1" applyFill="1" applyBorder="1"/>
    <xf numFmtId="0" fontId="122" fillId="0" borderId="45" xfId="0" applyFont="1" applyBorder="1" applyAlignment="1" applyProtection="1">
      <alignment horizontal="center" vertical="center"/>
      <protection locked="0" hidden="1"/>
    </xf>
    <xf numFmtId="183" fontId="62" fillId="0" borderId="35" xfId="449" applyNumberFormat="1" applyFont="1" applyFill="1" applyBorder="1" applyAlignment="1">
      <alignment horizontal="right"/>
    </xf>
    <xf numFmtId="178" fontId="119" fillId="0" borderId="0" xfId="0" applyNumberFormat="1" applyFont="1" applyBorder="1" applyAlignment="1" applyProtection="1">
      <alignment vertical="center"/>
      <protection locked="0" hidden="1"/>
    </xf>
    <xf numFmtId="178" fontId="118" fillId="0" borderId="0" xfId="0" applyNumberFormat="1" applyFont="1" applyBorder="1" applyAlignment="1" applyProtection="1">
      <alignment vertical="center"/>
      <protection locked="0" hidden="1"/>
    </xf>
    <xf numFmtId="178" fontId="119" fillId="25" borderId="0" xfId="0" applyNumberFormat="1" applyFont="1" applyFill="1" applyBorder="1" applyAlignment="1" applyProtection="1">
      <alignment vertical="center"/>
      <protection locked="0" hidden="1"/>
    </xf>
    <xf numFmtId="0" fontId="122" fillId="0" borderId="27" xfId="0" applyFont="1" applyBorder="1" applyAlignment="1" applyProtection="1">
      <alignment horizontal="center" vertical="center"/>
      <protection locked="0" hidden="1"/>
    </xf>
    <xf numFmtId="10" fontId="62" fillId="0" borderId="23" xfId="449" applyNumberFormat="1" applyFont="1" applyFill="1" applyBorder="1"/>
    <xf numFmtId="177" fontId="68" fillId="0" borderId="0" xfId="449" applyNumberFormat="1" applyFont="1"/>
    <xf numFmtId="165" fontId="67" fillId="0" borderId="0" xfId="483" quotePrefix="1" applyNumberFormat="1" applyFont="1" applyFill="1"/>
    <xf numFmtId="185" fontId="115" fillId="0" borderId="0" xfId="0" applyNumberFormat="1" applyFont="1" applyAlignment="1">
      <alignment horizontal="right" vertical="center"/>
    </xf>
    <xf numFmtId="185" fontId="116" fillId="0" borderId="0" xfId="0" applyNumberFormat="1" applyFont="1" applyAlignment="1">
      <alignment horizontal="right"/>
    </xf>
    <xf numFmtId="185" fontId="85" fillId="0" borderId="29" xfId="340" applyNumberFormat="1" applyFont="1" applyFill="1" applyBorder="1" applyAlignment="1" applyProtection="1"/>
    <xf numFmtId="1" fontId="62" fillId="0" borderId="20" xfId="485" applyNumberFormat="1" applyFont="1" applyFill="1" applyBorder="1"/>
    <xf numFmtId="165" fontId="62" fillId="25" borderId="0" xfId="310" quotePrefix="1" applyNumberFormat="1" applyFont="1" applyFill="1" applyBorder="1" applyAlignment="1" applyProtection="1">
      <alignment horizontal="center" vertical="center"/>
    </xf>
    <xf numFmtId="165" fontId="62" fillId="25" borderId="0" xfId="483" quotePrefix="1" applyNumberFormat="1" applyFont="1" applyFill="1" applyBorder="1" applyAlignment="1" applyProtection="1">
      <alignment horizontal="center" vertical="center" wrapText="1"/>
    </xf>
    <xf numFmtId="165" fontId="62" fillId="25" borderId="35" xfId="483" applyNumberFormat="1" applyFont="1" applyFill="1" applyBorder="1" applyAlignment="1" applyProtection="1">
      <alignment wrapText="1"/>
    </xf>
    <xf numFmtId="49" fontId="62" fillId="25" borderId="18" xfId="483" applyNumberFormat="1" applyFont="1" applyFill="1" applyBorder="1" applyAlignment="1">
      <alignment vertical="center" wrapText="1"/>
    </xf>
    <xf numFmtId="165" fontId="62" fillId="25" borderId="18" xfId="310" quotePrefix="1" applyNumberFormat="1" applyFont="1" applyFill="1" applyBorder="1" applyAlignment="1" applyProtection="1">
      <alignment horizontal="left" vertical="center"/>
    </xf>
    <xf numFmtId="167" fontId="62" fillId="0" borderId="20" xfId="339" applyNumberFormat="1" applyFont="1" applyFill="1" applyBorder="1" applyProtection="1"/>
    <xf numFmtId="167" fontId="62" fillId="0" borderId="20" xfId="339" applyNumberFormat="1" applyFont="1" applyFill="1" applyBorder="1" applyProtection="1"/>
    <xf numFmtId="167" fontId="62" fillId="0" borderId="10" xfId="450" applyNumberFormat="1" applyFont="1" applyBorder="1" applyAlignment="1" applyProtection="1"/>
    <xf numFmtId="167" fontId="62" fillId="0" borderId="20" xfId="339" applyNumberFormat="1" applyFont="1" applyFill="1" applyBorder="1" applyProtection="1"/>
    <xf numFmtId="167" fontId="62" fillId="0" borderId="20" xfId="450" applyNumberFormat="1" applyFont="1" applyFill="1" applyBorder="1" applyProtection="1"/>
    <xf numFmtId="167" fontId="62" fillId="0" borderId="35" xfId="339" applyNumberFormat="1" applyFont="1" applyFill="1" applyBorder="1" applyProtection="1"/>
    <xf numFmtId="165" fontId="79" fillId="25" borderId="0" xfId="483" applyNumberFormat="1" applyFont="1" applyFill="1" applyAlignment="1" applyProtection="1">
      <alignment horizontal="center"/>
    </xf>
    <xf numFmtId="169" fontId="111" fillId="0" borderId="0" xfId="326" applyNumberFormat="1" applyFont="1" applyFill="1"/>
    <xf numFmtId="165" fontId="80" fillId="25" borderId="0" xfId="483" applyNumberFormat="1" applyFont="1" applyFill="1"/>
    <xf numFmtId="165" fontId="62" fillId="25" borderId="35" xfId="483" applyNumberFormat="1" applyFont="1" applyFill="1" applyBorder="1" applyAlignment="1" applyProtection="1">
      <alignment horizontal="left" vertical="center" wrapText="1"/>
    </xf>
    <xf numFmtId="165" fontId="79" fillId="25" borderId="0" xfId="310" applyNumberFormat="1" applyFont="1" applyFill="1"/>
    <xf numFmtId="165" fontId="80" fillId="25" borderId="0" xfId="310" applyNumberFormat="1" applyFont="1" applyFill="1"/>
    <xf numFmtId="3" fontId="61" fillId="0" borderId="35" xfId="449" applyNumberFormat="1" applyFont="1" applyBorder="1" applyAlignment="1">
      <alignment horizontal="center"/>
    </xf>
    <xf numFmtId="166" fontId="62" fillId="0" borderId="23" xfId="449" applyNumberFormat="1" applyFont="1" applyBorder="1" applyAlignment="1">
      <alignment horizontal="right"/>
    </xf>
    <xf numFmtId="183" fontId="62" fillId="0" borderId="20" xfId="449" applyNumberFormat="1" applyFont="1" applyFill="1" applyBorder="1" applyAlignment="1">
      <alignment horizontal="right"/>
    </xf>
    <xf numFmtId="0" fontId="139" fillId="0" borderId="0" xfId="0" applyFont="1" applyBorder="1" applyAlignment="1" applyProtection="1">
      <alignment horizontal="left"/>
    </xf>
    <xf numFmtId="0" fontId="139" fillId="0" borderId="0" xfId="0" applyFont="1"/>
    <xf numFmtId="3" fontId="62" fillId="0" borderId="0" xfId="452" applyNumberFormat="1" applyFont="1" applyAlignment="1">
      <alignment horizontal="right" vertical="top" wrapText="1"/>
    </xf>
    <xf numFmtId="3" fontId="62" fillId="25" borderId="0" xfId="452" applyNumberFormat="1" applyFont="1" applyFill="1" applyAlignment="1">
      <alignment horizontal="right" vertical="top" wrapText="1"/>
    </xf>
    <xf numFmtId="3" fontId="62" fillId="0" borderId="0" xfId="452" applyNumberFormat="1" applyFont="1" applyBorder="1" applyAlignment="1">
      <alignment horizontal="right" vertical="top" wrapText="1"/>
    </xf>
    <xf numFmtId="3" fontId="62" fillId="0" borderId="0" xfId="452" applyNumberFormat="1" applyFont="1" applyBorder="1" applyAlignment="1">
      <alignment horizontal="right" vertical="top" wrapText="1" indent="2"/>
    </xf>
    <xf numFmtId="3" fontId="62" fillId="0" borderId="0" xfId="452" applyNumberFormat="1" applyFont="1" applyAlignment="1">
      <alignment horizontal="left" vertical="top" wrapText="1"/>
    </xf>
    <xf numFmtId="3" fontId="62" fillId="25" borderId="0" xfId="452" applyNumberFormat="1" applyFont="1" applyFill="1" applyBorder="1" applyAlignment="1">
      <alignment horizontal="right" vertical="top" wrapText="1"/>
    </xf>
    <xf numFmtId="3" fontId="62" fillId="0" borderId="0" xfId="452" applyNumberFormat="1" applyFont="1" applyFill="1" applyAlignment="1">
      <alignment horizontal="right" vertical="center" wrapText="1"/>
    </xf>
    <xf numFmtId="3" fontId="62" fillId="0" borderId="0" xfId="452" applyNumberFormat="1" applyFont="1" applyFill="1" applyBorder="1" applyAlignment="1">
      <alignment horizontal="right" vertical="center" wrapText="1"/>
    </xf>
    <xf numFmtId="166" fontId="61" fillId="0" borderId="68" xfId="452" applyNumberFormat="1" applyFont="1" applyBorder="1" applyAlignment="1">
      <alignment horizontal="center" vertical="center"/>
    </xf>
    <xf numFmtId="186" fontId="61" fillId="25" borderId="68" xfId="452" applyNumberFormat="1" applyFont="1" applyFill="1" applyBorder="1" applyAlignment="1">
      <alignment horizontal="center" vertical="center"/>
    </xf>
    <xf numFmtId="186" fontId="61" fillId="0" borderId="68" xfId="452" applyNumberFormat="1" applyFont="1" applyBorder="1" applyAlignment="1">
      <alignment horizontal="center" vertical="center"/>
    </xf>
    <xf numFmtId="3" fontId="61" fillId="0" borderId="68" xfId="452" applyNumberFormat="1" applyFont="1" applyFill="1" applyBorder="1" applyAlignment="1">
      <alignment horizontal="center" vertical="center" wrapText="1"/>
    </xf>
    <xf numFmtId="3" fontId="62" fillId="0" borderId="0" xfId="452" applyNumberFormat="1" applyFont="1" applyFill="1" applyAlignment="1">
      <alignment vertical="center" wrapText="1"/>
    </xf>
    <xf numFmtId="3" fontId="62" fillId="0" borderId="0" xfId="452" applyNumberFormat="1" applyFont="1" applyFill="1" applyBorder="1" applyAlignment="1">
      <alignment vertical="center" wrapText="1"/>
    </xf>
    <xf numFmtId="166" fontId="62" fillId="0" borderId="69" xfId="453" applyNumberFormat="1" applyFont="1" applyBorder="1" applyAlignment="1">
      <alignment horizontal="center" vertical="center"/>
    </xf>
    <xf numFmtId="178" fontId="62" fillId="25" borderId="69" xfId="453" applyNumberFormat="1" applyFont="1" applyFill="1" applyBorder="1" applyAlignment="1">
      <alignment horizontal="center" vertical="center"/>
    </xf>
    <xf numFmtId="186" fontId="62" fillId="0" borderId="69" xfId="452" applyNumberFormat="1" applyFont="1" applyBorder="1" applyAlignment="1">
      <alignment horizontal="center" vertical="center"/>
    </xf>
    <xf numFmtId="0" fontId="62" fillId="0" borderId="69" xfId="452" applyFont="1" applyFill="1" applyBorder="1" applyAlignment="1">
      <alignment horizontal="left" vertical="center" wrapText="1" indent="1"/>
    </xf>
    <xf numFmtId="166" fontId="62" fillId="0" borderId="42" xfId="453" applyNumberFormat="1" applyFont="1" applyBorder="1" applyAlignment="1">
      <alignment horizontal="center" vertical="center"/>
    </xf>
    <xf numFmtId="186" fontId="62" fillId="25" borderId="42" xfId="452" applyNumberFormat="1" applyFont="1" applyFill="1" applyBorder="1" applyAlignment="1">
      <alignment horizontal="center" vertical="center" wrapText="1"/>
    </xf>
    <xf numFmtId="186" fontId="62" fillId="0" borderId="42" xfId="452" applyNumberFormat="1" applyFont="1" applyBorder="1" applyAlignment="1">
      <alignment horizontal="center" vertical="center"/>
    </xf>
    <xf numFmtId="0" fontId="140" fillId="0" borderId="42" xfId="534" applyFont="1" applyFill="1" applyBorder="1" applyAlignment="1">
      <alignment horizontal="left" vertical="center" wrapText="1" indent="1"/>
    </xf>
    <xf numFmtId="166" fontId="62" fillId="0" borderId="23" xfId="453" applyNumberFormat="1" applyFont="1" applyBorder="1" applyAlignment="1">
      <alignment horizontal="center" vertical="center"/>
    </xf>
    <xf numFmtId="186" fontId="62" fillId="25" borderId="23" xfId="452" applyNumberFormat="1" applyFont="1" applyFill="1" applyBorder="1" applyAlignment="1">
      <alignment horizontal="center" vertical="center" wrapText="1"/>
    </xf>
    <xf numFmtId="186" fontId="62" fillId="0" borderId="23" xfId="452" applyNumberFormat="1" applyFont="1" applyBorder="1" applyAlignment="1">
      <alignment horizontal="center" vertical="center"/>
    </xf>
    <xf numFmtId="0" fontId="140" fillId="0" borderId="23" xfId="534" applyFont="1" applyFill="1" applyBorder="1" applyAlignment="1">
      <alignment horizontal="left" vertical="center" wrapText="1" indent="1"/>
    </xf>
    <xf numFmtId="166" fontId="62" fillId="0" borderId="70" xfId="453" applyNumberFormat="1" applyFont="1" applyBorder="1" applyAlignment="1">
      <alignment horizontal="center" vertical="center"/>
    </xf>
    <xf numFmtId="186" fontId="61" fillId="25" borderId="70" xfId="452" applyNumberFormat="1" applyFont="1" applyFill="1" applyBorder="1" applyAlignment="1">
      <alignment horizontal="center" vertical="center"/>
    </xf>
    <xf numFmtId="0" fontId="61" fillId="25" borderId="70" xfId="452" applyFont="1" applyFill="1" applyBorder="1" applyAlignment="1">
      <alignment horizontal="center" vertical="center" wrapText="1"/>
    </xf>
    <xf numFmtId="186" fontId="62" fillId="25" borderId="69" xfId="452" applyNumberFormat="1" applyFont="1" applyFill="1" applyBorder="1" applyAlignment="1">
      <alignment horizontal="center" vertical="center" wrapText="1"/>
    </xf>
    <xf numFmtId="0" fontId="62" fillId="25" borderId="69" xfId="534" applyFont="1" applyFill="1" applyBorder="1" applyAlignment="1">
      <alignment horizontal="left" vertical="center" wrapText="1" indent="1"/>
    </xf>
    <xf numFmtId="0" fontId="62" fillId="25" borderId="15" xfId="465" applyFont="1" applyFill="1" applyBorder="1" applyAlignment="1">
      <alignment horizontal="left" vertical="center" wrapText="1" indent="1"/>
    </xf>
    <xf numFmtId="0" fontId="62" fillId="25" borderId="42" xfId="465" applyFont="1" applyFill="1" applyBorder="1" applyAlignment="1">
      <alignment horizontal="left" vertical="center" wrapText="1" indent="1"/>
    </xf>
    <xf numFmtId="0" fontId="62" fillId="25" borderId="23" xfId="534" applyFont="1" applyFill="1" applyBorder="1" applyAlignment="1">
      <alignment horizontal="left" vertical="center" wrapText="1" indent="1"/>
    </xf>
    <xf numFmtId="166" fontId="61" fillId="25" borderId="70" xfId="452" applyNumberFormat="1" applyFont="1" applyFill="1" applyBorder="1" applyAlignment="1">
      <alignment horizontal="center" vertical="center"/>
    </xf>
    <xf numFmtId="186" fontId="61" fillId="0" borderId="70" xfId="452" applyNumberFormat="1" applyFont="1" applyBorder="1" applyAlignment="1">
      <alignment horizontal="center" vertical="center"/>
    </xf>
    <xf numFmtId="0" fontId="61" fillId="0" borderId="70" xfId="452" applyFont="1" applyFill="1" applyBorder="1" applyAlignment="1">
      <alignment horizontal="center" vertical="center" wrapText="1"/>
    </xf>
    <xf numFmtId="166" fontId="111" fillId="0" borderId="69" xfId="453" applyNumberFormat="1" applyFont="1" applyBorder="1" applyAlignment="1">
      <alignment horizontal="center" vertical="center"/>
    </xf>
    <xf numFmtId="178" fontId="140" fillId="0" borderId="69" xfId="534" applyNumberFormat="1" applyFont="1" applyBorder="1" applyAlignment="1">
      <alignment horizontal="center" vertical="center"/>
    </xf>
    <xf numFmtId="0" fontId="140" fillId="0" borderId="69" xfId="534" applyFont="1" applyFill="1" applyBorder="1" applyAlignment="1">
      <alignment horizontal="left" vertical="center" wrapText="1" indent="1"/>
    </xf>
    <xf numFmtId="178" fontId="140" fillId="0" borderId="42" xfId="534" applyNumberFormat="1" applyFont="1" applyBorder="1" applyAlignment="1">
      <alignment horizontal="center" vertical="center"/>
    </xf>
    <xf numFmtId="178" fontId="140" fillId="0" borderId="23" xfId="534" applyNumberFormat="1" applyFont="1" applyBorder="1" applyAlignment="1">
      <alignment horizontal="center" vertical="center"/>
    </xf>
    <xf numFmtId="166" fontId="61" fillId="0" borderId="70" xfId="453" applyNumberFormat="1" applyFont="1" applyBorder="1" applyAlignment="1">
      <alignment horizontal="center" vertical="center"/>
    </xf>
    <xf numFmtId="186" fontId="62" fillId="0" borderId="15" xfId="452" applyNumberFormat="1" applyFont="1" applyBorder="1" applyAlignment="1">
      <alignment horizontal="center" vertical="center"/>
    </xf>
    <xf numFmtId="0" fontId="62" fillId="0" borderId="42" xfId="452" applyFont="1" applyFill="1" applyBorder="1" applyAlignment="1">
      <alignment horizontal="left" vertical="center" wrapText="1" indent="1"/>
    </xf>
    <xf numFmtId="3" fontId="61" fillId="0" borderId="0" xfId="452" applyNumberFormat="1" applyFont="1" applyAlignment="1">
      <alignment horizontal="center" vertical="top" wrapText="1"/>
    </xf>
    <xf numFmtId="49" fontId="62" fillId="0" borderId="42" xfId="452" applyNumberFormat="1" applyFont="1" applyBorder="1" applyAlignment="1">
      <alignment horizontal="center" vertical="center" wrapText="1"/>
    </xf>
    <xf numFmtId="3" fontId="62" fillId="25" borderId="42" xfId="452" applyNumberFormat="1" applyFont="1" applyFill="1" applyBorder="1" applyAlignment="1">
      <alignment horizontal="center" vertical="center" wrapText="1"/>
    </xf>
    <xf numFmtId="3" fontId="62" fillId="0" borderId="42" xfId="452" applyNumberFormat="1" applyFont="1" applyFill="1" applyBorder="1" applyAlignment="1">
      <alignment horizontal="center" vertical="center" wrapText="1"/>
    </xf>
    <xf numFmtId="0" fontId="62" fillId="0" borderId="42" xfId="452" applyFont="1" applyBorder="1" applyAlignment="1">
      <alignment horizontal="center" vertical="center" wrapText="1"/>
    </xf>
    <xf numFmtId="4" fontId="62" fillId="25" borderId="42" xfId="452" applyNumberFormat="1" applyFont="1" applyFill="1" applyBorder="1" applyAlignment="1">
      <alignment horizontal="center" vertical="center" wrapText="1"/>
    </xf>
    <xf numFmtId="3" fontId="89" fillId="0" borderId="42" xfId="452" applyNumberFormat="1" applyFont="1" applyBorder="1" applyAlignment="1">
      <alignment horizontal="center" vertical="center" wrapText="1"/>
    </xf>
    <xf numFmtId="4" fontId="89" fillId="25" borderId="42" xfId="452" applyNumberFormat="1" applyFont="1" applyFill="1" applyBorder="1" applyAlignment="1">
      <alignment horizontal="center" vertical="center" wrapText="1"/>
    </xf>
    <xf numFmtId="3" fontId="62" fillId="0" borderId="0" xfId="452" applyNumberFormat="1" applyFont="1" applyAlignment="1">
      <alignment horizontal="center" vertical="top" wrapText="1"/>
    </xf>
    <xf numFmtId="3" fontId="89" fillId="0" borderId="29" xfId="452" applyNumberFormat="1" applyFont="1" applyBorder="1" applyAlignment="1">
      <alignment vertical="top" wrapText="1"/>
    </xf>
    <xf numFmtId="3" fontId="86" fillId="0" borderId="29" xfId="452" applyNumberFormat="1" applyFont="1" applyBorder="1" applyAlignment="1">
      <alignment horizontal="center" vertical="top" wrapText="1"/>
    </xf>
    <xf numFmtId="3" fontId="89" fillId="0" borderId="0" xfId="452" applyNumberFormat="1" applyFont="1" applyAlignment="1">
      <alignment vertical="top" wrapText="1"/>
    </xf>
    <xf numFmtId="3" fontId="89" fillId="0" borderId="0" xfId="452" applyNumberFormat="1" applyFont="1" applyBorder="1" applyAlignment="1">
      <alignment horizontal="left" vertical="top" wrapText="1"/>
    </xf>
    <xf numFmtId="0" fontId="112" fillId="0" borderId="0" xfId="456" applyFont="1" applyFill="1"/>
    <xf numFmtId="43" fontId="112" fillId="0" borderId="0" xfId="456" applyNumberFormat="1" applyFont="1" applyFill="1" applyAlignment="1"/>
    <xf numFmtId="178" fontId="112" fillId="0" borderId="0" xfId="456" applyNumberFormat="1" applyFont="1" applyFill="1" applyAlignment="1"/>
    <xf numFmtId="43" fontId="112" fillId="25" borderId="0" xfId="456" applyNumberFormat="1" applyFont="1" applyFill="1" applyAlignment="1">
      <alignment vertical="center"/>
    </xf>
    <xf numFmtId="167" fontId="112" fillId="25" borderId="0" xfId="456" applyNumberFormat="1" applyFont="1" applyFill="1" applyAlignment="1">
      <alignment vertical="center"/>
    </xf>
    <xf numFmtId="167" fontId="112" fillId="0" borderId="0" xfId="456" applyNumberFormat="1" applyFont="1" applyFill="1" applyAlignment="1">
      <alignment horizontal="left" indent="1"/>
    </xf>
    <xf numFmtId="167" fontId="112" fillId="0" borderId="0" xfId="456" applyNumberFormat="1" applyFont="1" applyFill="1" applyBorder="1" applyAlignment="1">
      <alignment horizontal="left"/>
    </xf>
    <xf numFmtId="167" fontId="112" fillId="0" borderId="0" xfId="456" applyNumberFormat="1" applyFont="1" applyFill="1" applyAlignment="1">
      <alignment horizontal="center"/>
    </xf>
    <xf numFmtId="167" fontId="141" fillId="0" borderId="0" xfId="534" applyNumberFormat="1" applyFont="1" applyFill="1" applyBorder="1" applyAlignment="1" applyProtection="1">
      <alignment horizontal="center" vertical="center"/>
      <protection locked="0"/>
    </xf>
    <xf numFmtId="166" fontId="142" fillId="25" borderId="71" xfId="456" applyNumberFormat="1" applyFont="1" applyFill="1" applyBorder="1" applyAlignment="1">
      <alignment horizontal="right" vertical="center"/>
    </xf>
    <xf numFmtId="166" fontId="142" fillId="25" borderId="72" xfId="456" applyNumberFormat="1" applyFont="1" applyFill="1" applyBorder="1" applyAlignment="1">
      <alignment horizontal="right" vertical="center"/>
    </xf>
    <xf numFmtId="186" fontId="142" fillId="0" borderId="72" xfId="534" applyNumberFormat="1" applyFont="1" applyFill="1" applyBorder="1" applyAlignment="1">
      <alignment vertical="center"/>
    </xf>
    <xf numFmtId="186" fontId="142" fillId="25" borderId="72" xfId="534" applyNumberFormat="1" applyFont="1" applyFill="1" applyBorder="1" applyAlignment="1">
      <alignment vertical="center"/>
    </xf>
    <xf numFmtId="186" fontId="142" fillId="25" borderId="72" xfId="534" applyNumberFormat="1" applyFont="1" applyFill="1" applyBorder="1" applyAlignment="1">
      <alignment horizontal="right" vertical="center"/>
    </xf>
    <xf numFmtId="167" fontId="142" fillId="0" borderId="72" xfId="534" applyNumberFormat="1" applyFont="1" applyFill="1" applyBorder="1" applyAlignment="1">
      <alignment horizontal="left" vertical="center" indent="1"/>
    </xf>
    <xf numFmtId="167" fontId="143" fillId="0" borderId="72" xfId="534" applyNumberFormat="1" applyFont="1" applyFill="1" applyBorder="1" applyAlignment="1">
      <alignment horizontal="left"/>
    </xf>
    <xf numFmtId="167" fontId="143" fillId="0" borderId="72" xfId="534" applyNumberFormat="1" applyFont="1" applyFill="1" applyBorder="1" applyAlignment="1">
      <alignment horizontal="center"/>
    </xf>
    <xf numFmtId="167" fontId="143" fillId="0" borderId="73" xfId="534" applyNumberFormat="1" applyFont="1" applyFill="1" applyBorder="1" applyAlignment="1">
      <alignment horizontal="center"/>
    </xf>
    <xf numFmtId="166" fontId="143" fillId="25" borderId="74" xfId="456" applyNumberFormat="1" applyFont="1" applyFill="1" applyBorder="1" applyAlignment="1">
      <alignment horizontal="right" vertical="center"/>
    </xf>
    <xf numFmtId="187" fontId="144" fillId="25" borderId="75" xfId="453" applyNumberFormat="1" applyFont="1" applyFill="1" applyBorder="1" applyAlignment="1">
      <alignment horizontal="right" vertical="center"/>
    </xf>
    <xf numFmtId="178" fontId="144" fillId="0" borderId="75" xfId="453" applyNumberFormat="1" applyFont="1" applyFill="1" applyBorder="1" applyAlignment="1">
      <alignment vertical="center"/>
    </xf>
    <xf numFmtId="178" fontId="143" fillId="0" borderId="75" xfId="456" applyNumberFormat="1" applyFont="1" applyFill="1" applyBorder="1" applyAlignment="1">
      <alignment vertical="center"/>
    </xf>
    <xf numFmtId="186" fontId="144" fillId="0" borderId="75" xfId="453" applyNumberFormat="1" applyFont="1" applyFill="1" applyBorder="1" applyAlignment="1">
      <alignment vertical="center"/>
    </xf>
    <xf numFmtId="186" fontId="143" fillId="25" borderId="75" xfId="534" applyNumberFormat="1" applyFont="1" applyFill="1" applyBorder="1" applyAlignment="1">
      <alignment vertical="center"/>
    </xf>
    <xf numFmtId="167" fontId="143" fillId="0" borderId="75" xfId="534" applyNumberFormat="1" applyFont="1" applyFill="1" applyBorder="1" applyAlignment="1">
      <alignment horizontal="left" vertical="center" indent="1"/>
    </xf>
    <xf numFmtId="0" fontId="143" fillId="0" borderId="75" xfId="534" applyFont="1" applyFill="1" applyBorder="1" applyAlignment="1">
      <alignment horizontal="left" vertical="center" wrapText="1"/>
    </xf>
    <xf numFmtId="0" fontId="143" fillId="0" borderId="75" xfId="534" quotePrefix="1" applyFont="1" applyFill="1" applyBorder="1" applyAlignment="1">
      <alignment horizontal="center" vertical="center"/>
    </xf>
    <xf numFmtId="0" fontId="143" fillId="0" borderId="76" xfId="534" applyFont="1" applyFill="1" applyBorder="1" applyAlignment="1">
      <alignment horizontal="center" vertical="center"/>
    </xf>
    <xf numFmtId="166" fontId="143" fillId="25" borderId="77" xfId="456" applyNumberFormat="1" applyFont="1" applyFill="1" applyBorder="1" applyAlignment="1">
      <alignment horizontal="right" vertical="center"/>
    </xf>
    <xf numFmtId="187" fontId="144" fillId="25" borderId="72" xfId="453" applyNumberFormat="1" applyFont="1" applyFill="1" applyBorder="1" applyAlignment="1">
      <alignment horizontal="right" vertical="center"/>
    </xf>
    <xf numFmtId="178" fontId="144" fillId="0" borderId="72" xfId="453" applyNumberFormat="1" applyFont="1" applyFill="1" applyBorder="1" applyAlignment="1">
      <alignment vertical="center"/>
    </xf>
    <xf numFmtId="178" fontId="143" fillId="0" borderId="23" xfId="456" applyNumberFormat="1" applyFont="1" applyFill="1" applyBorder="1" applyAlignment="1">
      <alignment vertical="center"/>
    </xf>
    <xf numFmtId="186" fontId="144" fillId="0" borderId="72" xfId="453" applyNumberFormat="1" applyFont="1" applyFill="1" applyBorder="1" applyAlignment="1">
      <alignment vertical="center"/>
    </xf>
    <xf numFmtId="186" fontId="143" fillId="25" borderId="72" xfId="534" applyNumberFormat="1" applyFont="1" applyFill="1" applyBorder="1" applyAlignment="1">
      <alignment vertical="center"/>
    </xf>
    <xf numFmtId="167" fontId="143" fillId="0" borderId="72" xfId="534" applyNumberFormat="1" applyFont="1" applyFill="1" applyBorder="1" applyAlignment="1">
      <alignment horizontal="left" vertical="center" indent="1"/>
    </xf>
    <xf numFmtId="0" fontId="143" fillId="0" borderId="72" xfId="534" applyFont="1" applyFill="1" applyBorder="1" applyAlignment="1">
      <alignment horizontal="left" vertical="center" wrapText="1"/>
    </xf>
    <xf numFmtId="0" fontId="143" fillId="0" borderId="72" xfId="534" quotePrefix="1" applyFont="1" applyFill="1" applyBorder="1" applyAlignment="1">
      <alignment horizontal="center" vertical="center"/>
    </xf>
    <xf numFmtId="0" fontId="143" fillId="0" borderId="73" xfId="534" applyFont="1" applyFill="1" applyBorder="1" applyAlignment="1">
      <alignment horizontal="center" vertical="center"/>
    </xf>
    <xf numFmtId="187" fontId="144" fillId="25" borderId="78" xfId="453" applyNumberFormat="1" applyFont="1" applyFill="1" applyBorder="1" applyAlignment="1">
      <alignment horizontal="right" vertical="center"/>
    </xf>
    <xf numFmtId="187" fontId="144" fillId="25" borderId="79" xfId="453" applyNumberFormat="1" applyFont="1" applyFill="1" applyBorder="1" applyAlignment="1">
      <alignment horizontal="right" vertical="center"/>
    </xf>
    <xf numFmtId="41" fontId="144" fillId="0" borderId="79" xfId="453" applyNumberFormat="1" applyFont="1" applyFill="1" applyBorder="1" applyAlignment="1">
      <alignment vertical="center"/>
    </xf>
    <xf numFmtId="186" fontId="143" fillId="25" borderId="79" xfId="534" applyNumberFormat="1" applyFont="1" applyFill="1" applyBorder="1" applyAlignment="1">
      <alignment vertical="center"/>
    </xf>
    <xf numFmtId="167" fontId="143" fillId="0" borderId="79" xfId="534" applyNumberFormat="1" applyFont="1" applyFill="1" applyBorder="1" applyAlignment="1">
      <alignment horizontal="left" vertical="center" indent="1"/>
    </xf>
    <xf numFmtId="0" fontId="143" fillId="0" borderId="79" xfId="534" applyFont="1" applyFill="1" applyBorder="1" applyAlignment="1">
      <alignment vertical="center" wrapText="1"/>
    </xf>
    <xf numFmtId="0" fontId="143" fillId="0" borderId="79" xfId="534" quotePrefix="1" applyFont="1" applyFill="1" applyBorder="1" applyAlignment="1">
      <alignment horizontal="center" vertical="center"/>
    </xf>
    <xf numFmtId="166" fontId="143" fillId="25" borderId="81" xfId="456" applyNumberFormat="1" applyFont="1" applyFill="1" applyBorder="1" applyAlignment="1">
      <alignment horizontal="right" vertical="center"/>
    </xf>
    <xf numFmtId="187" fontId="144" fillId="25" borderId="42" xfId="453" applyNumberFormat="1" applyFont="1" applyFill="1" applyBorder="1" applyAlignment="1">
      <alignment horizontal="right" vertical="center"/>
    </xf>
    <xf numFmtId="178" fontId="143" fillId="0" borderId="42" xfId="456" applyNumberFormat="1" applyFont="1" applyFill="1" applyBorder="1" applyAlignment="1">
      <alignment vertical="center"/>
    </xf>
    <xf numFmtId="186" fontId="144" fillId="0" borderId="42" xfId="453" applyNumberFormat="1" applyFont="1" applyFill="1" applyBorder="1" applyAlignment="1">
      <alignment vertical="center"/>
    </xf>
    <xf numFmtId="186" fontId="143" fillId="25" borderId="42" xfId="534" applyNumberFormat="1" applyFont="1" applyFill="1" applyBorder="1" applyAlignment="1">
      <alignment vertical="center"/>
    </xf>
    <xf numFmtId="167" fontId="143" fillId="0" borderId="42" xfId="534" applyNumberFormat="1" applyFont="1" applyFill="1" applyBorder="1" applyAlignment="1">
      <alignment horizontal="left" vertical="center" indent="1"/>
    </xf>
    <xf numFmtId="0" fontId="143" fillId="0" borderId="42" xfId="534" applyFont="1" applyFill="1" applyBorder="1" applyAlignment="1">
      <alignment horizontal="left" vertical="center" wrapText="1"/>
    </xf>
    <xf numFmtId="0" fontId="143" fillId="0" borderId="42" xfId="534" quotePrefix="1" applyFont="1" applyFill="1" applyBorder="1" applyAlignment="1">
      <alignment horizontal="center" vertical="center"/>
    </xf>
    <xf numFmtId="187" fontId="144" fillId="25" borderId="83" xfId="453" applyNumberFormat="1" applyFont="1" applyFill="1" applyBorder="1" applyAlignment="1">
      <alignment horizontal="right" vertical="center"/>
    </xf>
    <xf numFmtId="187" fontId="144" fillId="25" borderId="84" xfId="453" applyNumberFormat="1" applyFont="1" applyFill="1" applyBorder="1" applyAlignment="1">
      <alignment horizontal="right" vertical="center"/>
    </xf>
    <xf numFmtId="41" fontId="144" fillId="0" borderId="84" xfId="453" applyNumberFormat="1" applyFont="1" applyFill="1" applyBorder="1" applyAlignment="1">
      <alignment vertical="center"/>
    </xf>
    <xf numFmtId="186" fontId="144" fillId="0" borderId="84" xfId="453" applyNumberFormat="1" applyFont="1" applyFill="1" applyBorder="1" applyAlignment="1">
      <alignment vertical="center"/>
    </xf>
    <xf numFmtId="186" fontId="143" fillId="25" borderId="84" xfId="534" applyNumberFormat="1" applyFont="1" applyFill="1" applyBorder="1" applyAlignment="1">
      <alignment vertical="center"/>
    </xf>
    <xf numFmtId="0" fontId="143" fillId="0" borderId="84" xfId="534" applyFont="1" applyFill="1" applyBorder="1" applyAlignment="1">
      <alignment horizontal="left" vertical="center" wrapText="1" indent="1"/>
    </xf>
    <xf numFmtId="49" fontId="143" fillId="0" borderId="84" xfId="534" applyNumberFormat="1" applyFont="1" applyFill="1" applyBorder="1" applyAlignment="1">
      <alignment horizontal="left" vertical="center"/>
    </xf>
    <xf numFmtId="49" fontId="143" fillId="0" borderId="84" xfId="534" quotePrefix="1" applyNumberFormat="1" applyFont="1" applyFill="1" applyBorder="1" applyAlignment="1">
      <alignment horizontal="center" vertical="center"/>
    </xf>
    <xf numFmtId="166" fontId="143" fillId="25" borderId="86" xfId="456" applyNumberFormat="1" applyFont="1" applyFill="1" applyBorder="1" applyAlignment="1">
      <alignment horizontal="right" vertical="center"/>
    </xf>
    <xf numFmtId="187" fontId="144" fillId="25" borderId="87" xfId="453" applyNumberFormat="1" applyFont="1" applyFill="1" applyBorder="1" applyAlignment="1">
      <alignment horizontal="right" vertical="center"/>
    </xf>
    <xf numFmtId="178" fontId="144" fillId="0" borderId="20" xfId="453" applyNumberFormat="1" applyFont="1" applyFill="1" applyBorder="1" applyAlignment="1">
      <alignment vertical="center"/>
    </xf>
    <xf numFmtId="178" fontId="143" fillId="0" borderId="15" xfId="456" applyNumberFormat="1" applyFont="1" applyFill="1" applyBorder="1" applyAlignment="1">
      <alignment vertical="center"/>
    </xf>
    <xf numFmtId="186" fontId="144" fillId="0" borderId="87" xfId="453" applyNumberFormat="1" applyFont="1" applyFill="1" applyBorder="1" applyAlignment="1">
      <alignment vertical="center"/>
    </xf>
    <xf numFmtId="186" fontId="143" fillId="25" borderId="87" xfId="534" applyNumberFormat="1" applyFont="1" applyFill="1" applyBorder="1" applyAlignment="1">
      <alignment vertical="center"/>
    </xf>
    <xf numFmtId="167" fontId="143" fillId="0" borderId="87" xfId="534" applyNumberFormat="1" applyFont="1" applyFill="1" applyBorder="1" applyAlignment="1">
      <alignment horizontal="left" vertical="center" indent="1"/>
    </xf>
    <xf numFmtId="0" fontId="143" fillId="0" borderId="87" xfId="534" applyFont="1" applyFill="1" applyBorder="1" applyAlignment="1">
      <alignment horizontal="left" vertical="center" wrapText="1"/>
    </xf>
    <xf numFmtId="0" fontId="143" fillId="0" borderId="87" xfId="534" quotePrefix="1" applyFont="1" applyFill="1" applyBorder="1" applyAlignment="1">
      <alignment horizontal="center" vertical="center"/>
    </xf>
    <xf numFmtId="0" fontId="143" fillId="0" borderId="88" xfId="534" applyFont="1" applyFill="1" applyBorder="1" applyAlignment="1">
      <alignment horizontal="center" vertical="center"/>
    </xf>
    <xf numFmtId="166" fontId="143" fillId="25" borderId="78" xfId="456" applyNumberFormat="1" applyFont="1" applyFill="1" applyBorder="1" applyAlignment="1">
      <alignment horizontal="right" vertical="center"/>
    </xf>
    <xf numFmtId="178" fontId="143" fillId="0" borderId="79" xfId="456" applyNumberFormat="1" applyFont="1" applyFill="1" applyBorder="1" applyAlignment="1">
      <alignment vertical="center"/>
    </xf>
    <xf numFmtId="186" fontId="144" fillId="0" borderId="79" xfId="453" applyNumberFormat="1" applyFont="1" applyFill="1" applyBorder="1" applyAlignment="1">
      <alignment vertical="center"/>
    </xf>
    <xf numFmtId="0" fontId="143" fillId="0" borderId="79" xfId="534" applyFont="1" applyFill="1" applyBorder="1" applyAlignment="1">
      <alignment horizontal="left" vertical="center" wrapText="1"/>
    </xf>
    <xf numFmtId="166" fontId="143" fillId="25" borderId="23" xfId="456" applyNumberFormat="1" applyFont="1" applyFill="1" applyBorder="1" applyAlignment="1">
      <alignment horizontal="right" vertical="center"/>
    </xf>
    <xf numFmtId="186" fontId="144" fillId="0" borderId="23" xfId="453" applyNumberFormat="1" applyFont="1" applyFill="1" applyBorder="1" applyAlignment="1">
      <alignment vertical="center"/>
    </xf>
    <xf numFmtId="186" fontId="143" fillId="25" borderId="23" xfId="534" applyNumberFormat="1" applyFont="1" applyFill="1" applyBorder="1" applyAlignment="1">
      <alignment vertical="center"/>
    </xf>
    <xf numFmtId="0" fontId="143" fillId="0" borderId="23" xfId="534" applyFont="1" applyFill="1" applyBorder="1" applyAlignment="1">
      <alignment horizontal="left" vertical="center" wrapText="1" indent="1"/>
    </xf>
    <xf numFmtId="0" fontId="112" fillId="25" borderId="0" xfId="456" applyFont="1" applyFill="1"/>
    <xf numFmtId="167" fontId="143" fillId="0" borderId="84" xfId="534" applyNumberFormat="1" applyFont="1" applyFill="1" applyBorder="1" applyAlignment="1">
      <alignment horizontal="left" vertical="center" indent="1"/>
    </xf>
    <xf numFmtId="166" fontId="144" fillId="25" borderId="74" xfId="535" applyNumberFormat="1" applyFont="1" applyFill="1" applyBorder="1" applyAlignment="1">
      <alignment horizontal="right" vertical="center"/>
    </xf>
    <xf numFmtId="178" fontId="143" fillId="25" borderId="75" xfId="456" applyNumberFormat="1" applyFont="1" applyFill="1" applyBorder="1" applyAlignment="1">
      <alignment vertical="center"/>
    </xf>
    <xf numFmtId="166" fontId="144" fillId="25" borderId="78" xfId="535" applyNumberFormat="1" applyFont="1" applyFill="1" applyBorder="1" applyAlignment="1">
      <alignment horizontal="right" vertical="center"/>
    </xf>
    <xf numFmtId="166" fontId="144" fillId="25" borderId="79" xfId="535" applyNumberFormat="1" applyFont="1" applyFill="1" applyBorder="1" applyAlignment="1">
      <alignment horizontal="right" vertical="center"/>
    </xf>
    <xf numFmtId="167" fontId="143" fillId="0" borderId="79" xfId="534" applyNumberFormat="1" applyFont="1" applyFill="1" applyBorder="1" applyAlignment="1">
      <alignment horizontal="left" vertical="center" wrapText="1" indent="1"/>
    </xf>
    <xf numFmtId="167" fontId="143" fillId="0" borderId="79" xfId="534" applyNumberFormat="1" applyFont="1" applyFill="1" applyBorder="1" applyAlignment="1">
      <alignment horizontal="left" vertical="center" wrapText="1"/>
    </xf>
    <xf numFmtId="167" fontId="143" fillId="0" borderId="79" xfId="534" quotePrefix="1" applyNumberFormat="1" applyFont="1" applyFill="1" applyBorder="1" applyAlignment="1">
      <alignment horizontal="center" vertical="center"/>
    </xf>
    <xf numFmtId="166" fontId="144" fillId="25" borderId="83" xfId="535" applyNumberFormat="1" applyFont="1" applyFill="1" applyBorder="1" applyAlignment="1">
      <alignment horizontal="right" vertical="center"/>
    </xf>
    <xf numFmtId="0" fontId="143" fillId="0" borderId="84" xfId="534" applyFont="1" applyFill="1" applyBorder="1" applyAlignment="1">
      <alignment horizontal="left" vertical="center" wrapText="1"/>
    </xf>
    <xf numFmtId="0" fontId="143" fillId="0" borderId="84" xfId="534" quotePrefix="1" applyFont="1" applyFill="1" applyBorder="1" applyAlignment="1">
      <alignment horizontal="center" vertical="center"/>
    </xf>
    <xf numFmtId="166" fontId="144" fillId="25" borderId="86" xfId="535" applyNumberFormat="1" applyFont="1" applyFill="1" applyBorder="1" applyAlignment="1">
      <alignment horizontal="right" vertical="center"/>
    </xf>
    <xf numFmtId="187" fontId="144" fillId="25" borderId="15" xfId="453" applyNumberFormat="1" applyFont="1" applyFill="1" applyBorder="1" applyAlignment="1">
      <alignment horizontal="right" vertical="center"/>
    </xf>
    <xf numFmtId="186" fontId="144" fillId="0" borderId="15" xfId="453" applyNumberFormat="1" applyFont="1" applyFill="1" applyBorder="1" applyAlignment="1">
      <alignment vertical="center"/>
    </xf>
    <xf numFmtId="186" fontId="143" fillId="25" borderId="15" xfId="534" applyNumberFormat="1" applyFont="1" applyFill="1" applyBorder="1" applyAlignment="1">
      <alignment vertical="center"/>
    </xf>
    <xf numFmtId="167" fontId="143" fillId="0" borderId="15" xfId="534" applyNumberFormat="1" applyFont="1" applyFill="1" applyBorder="1" applyAlignment="1">
      <alignment horizontal="left" vertical="center" indent="1"/>
    </xf>
    <xf numFmtId="0" fontId="143" fillId="0" borderId="15" xfId="534" applyFont="1" applyFill="1" applyBorder="1" applyAlignment="1">
      <alignment horizontal="left" vertical="center" wrapText="1"/>
    </xf>
    <xf numFmtId="0" fontId="143" fillId="0" borderId="15" xfId="534" quotePrefix="1" applyFont="1" applyFill="1" applyBorder="1" applyAlignment="1">
      <alignment horizontal="center" vertical="center"/>
    </xf>
    <xf numFmtId="187" fontId="144" fillId="25" borderId="81" xfId="453" applyNumberFormat="1" applyFont="1" applyFill="1" applyBorder="1" applyAlignment="1">
      <alignment horizontal="right" vertical="center"/>
    </xf>
    <xf numFmtId="41" fontId="144" fillId="0" borderId="42" xfId="453" applyNumberFormat="1" applyFont="1" applyFill="1" applyBorder="1" applyAlignment="1">
      <alignment vertical="center"/>
    </xf>
    <xf numFmtId="187" fontId="144" fillId="25" borderId="92" xfId="453" applyNumberFormat="1" applyFont="1" applyFill="1" applyBorder="1" applyAlignment="1">
      <alignment horizontal="right" vertical="center"/>
    </xf>
    <xf numFmtId="187" fontId="144" fillId="25" borderId="20" xfId="453" applyNumberFormat="1" applyFont="1" applyFill="1" applyBorder="1" applyAlignment="1">
      <alignment horizontal="right" vertical="center"/>
    </xf>
    <xf numFmtId="41" fontId="144" fillId="0" borderId="23" xfId="453" applyNumberFormat="1" applyFont="1" applyFill="1" applyBorder="1" applyAlignment="1">
      <alignment vertical="center"/>
    </xf>
    <xf numFmtId="49" fontId="143" fillId="0" borderId="23" xfId="534" applyNumberFormat="1" applyFont="1" applyFill="1" applyBorder="1" applyAlignment="1">
      <alignment horizontal="left" vertical="center"/>
    </xf>
    <xf numFmtId="49" fontId="143" fillId="0" borderId="23" xfId="534" quotePrefix="1" applyNumberFormat="1" applyFont="1" applyFill="1" applyBorder="1" applyAlignment="1">
      <alignment horizontal="center" vertical="center"/>
    </xf>
    <xf numFmtId="0" fontId="143" fillId="0" borderId="79" xfId="534" applyFont="1" applyFill="1" applyBorder="1" applyAlignment="1">
      <alignment horizontal="left" vertical="center" wrapText="1" indent="1"/>
    </xf>
    <xf numFmtId="0" fontId="143" fillId="0" borderId="42" xfId="534" applyFont="1" applyFill="1" applyBorder="1" applyAlignment="1">
      <alignment horizontal="left" vertical="center" wrapText="1" indent="1"/>
    </xf>
    <xf numFmtId="166" fontId="143" fillId="25" borderId="83" xfId="456" applyNumberFormat="1" applyFont="1" applyFill="1" applyBorder="1" applyAlignment="1">
      <alignment horizontal="right" vertical="center"/>
    </xf>
    <xf numFmtId="166" fontId="144" fillId="25" borderId="84" xfId="535" applyNumberFormat="1" applyFont="1" applyFill="1" applyBorder="1" applyAlignment="1">
      <alignment horizontal="right" vertical="center"/>
    </xf>
    <xf numFmtId="166" fontId="143" fillId="25" borderId="15" xfId="456" applyNumberFormat="1" applyFont="1" applyFill="1" applyBorder="1" applyAlignment="1">
      <alignment horizontal="right" vertical="center"/>
    </xf>
    <xf numFmtId="178" fontId="143" fillId="0" borderId="20" xfId="456" applyNumberFormat="1" applyFont="1" applyFill="1" applyBorder="1" applyAlignment="1">
      <alignment vertical="center"/>
    </xf>
    <xf numFmtId="0" fontId="143" fillId="0" borderId="15" xfId="534" applyFont="1" applyFill="1" applyBorder="1" applyAlignment="1">
      <alignment horizontal="left" vertical="center" wrapText="1" indent="1"/>
    </xf>
    <xf numFmtId="178" fontId="143" fillId="0" borderId="84" xfId="456" applyNumberFormat="1" applyFont="1" applyFill="1" applyBorder="1" applyAlignment="1">
      <alignment vertical="center"/>
    </xf>
    <xf numFmtId="167" fontId="143" fillId="0" borderId="15" xfId="534" quotePrefix="1" applyNumberFormat="1" applyFont="1" applyFill="1" applyBorder="1" applyAlignment="1">
      <alignment horizontal="center" vertical="center"/>
    </xf>
    <xf numFmtId="0" fontId="143" fillId="0" borderId="23" xfId="534" applyFont="1" applyFill="1" applyBorder="1" applyAlignment="1">
      <alignment horizontal="left" vertical="center" wrapText="1"/>
    </xf>
    <xf numFmtId="0" fontId="143" fillId="0" borderId="23" xfId="534" quotePrefix="1" applyFont="1" applyFill="1" applyBorder="1" applyAlignment="1">
      <alignment horizontal="center" vertical="center"/>
    </xf>
    <xf numFmtId="49" fontId="143" fillId="0" borderId="79" xfId="534" applyNumberFormat="1" applyFont="1" applyFill="1" applyBorder="1" applyAlignment="1">
      <alignment horizontal="left" vertical="center"/>
    </xf>
    <xf numFmtId="49" fontId="143" fillId="0" borderId="79" xfId="534" quotePrefix="1" applyNumberFormat="1" applyFont="1" applyFill="1" applyBorder="1" applyAlignment="1">
      <alignment horizontal="center" vertical="center"/>
    </xf>
    <xf numFmtId="166" fontId="143" fillId="25" borderId="42" xfId="456" applyNumberFormat="1" applyFont="1" applyFill="1" applyBorder="1" applyAlignment="1">
      <alignment horizontal="right" vertical="center"/>
    </xf>
    <xf numFmtId="167" fontId="143" fillId="0" borderId="84" xfId="534" applyNumberFormat="1" applyFont="1" applyFill="1" applyBorder="1" applyAlignment="1">
      <alignment horizontal="left" vertical="center"/>
    </xf>
    <xf numFmtId="167" fontId="143" fillId="0" borderId="84" xfId="534" quotePrefix="1" applyNumberFormat="1" applyFont="1" applyFill="1" applyBorder="1" applyAlignment="1">
      <alignment horizontal="center" vertical="center"/>
    </xf>
    <xf numFmtId="166" fontId="143" fillId="25" borderId="92" xfId="456" applyNumberFormat="1" applyFont="1" applyFill="1" applyBorder="1" applyAlignment="1">
      <alignment horizontal="right" vertical="center"/>
    </xf>
    <xf numFmtId="186" fontId="144" fillId="0" borderId="20" xfId="453" applyNumberFormat="1" applyFont="1" applyFill="1" applyBorder="1" applyAlignment="1">
      <alignment vertical="center"/>
    </xf>
    <xf numFmtId="186" fontId="143" fillId="25" borderId="20" xfId="534" applyNumberFormat="1" applyFont="1" applyFill="1" applyBorder="1" applyAlignment="1">
      <alignment vertical="center"/>
    </xf>
    <xf numFmtId="0" fontId="143" fillId="0" borderId="20" xfId="534" applyFont="1" applyFill="1" applyBorder="1" applyAlignment="1">
      <alignment horizontal="left" vertical="center" wrapText="1" indent="1"/>
    </xf>
    <xf numFmtId="0" fontId="143" fillId="0" borderId="20" xfId="534" applyFont="1" applyFill="1" applyBorder="1" applyAlignment="1">
      <alignment horizontal="left" vertical="center" wrapText="1"/>
    </xf>
    <xf numFmtId="49" fontId="143" fillId="0" borderId="20" xfId="534" quotePrefix="1" applyNumberFormat="1" applyFont="1" applyFill="1" applyBorder="1" applyAlignment="1">
      <alignment horizontal="center" vertical="center"/>
    </xf>
    <xf numFmtId="167" fontId="143" fillId="0" borderId="89" xfId="534" quotePrefix="1" applyNumberFormat="1" applyFont="1" applyFill="1" applyBorder="1" applyAlignment="1">
      <alignment horizontal="center" vertical="center"/>
    </xf>
    <xf numFmtId="167" fontId="143" fillId="0" borderId="84" xfId="534" applyNumberFormat="1" applyFont="1" applyFill="1" applyBorder="1" applyAlignment="1">
      <alignment horizontal="left" vertical="center" wrapText="1" indent="1"/>
    </xf>
    <xf numFmtId="166" fontId="143" fillId="25" borderId="84" xfId="456" applyNumberFormat="1" applyFont="1" applyFill="1" applyBorder="1" applyAlignment="1">
      <alignment horizontal="right" vertical="center"/>
    </xf>
    <xf numFmtId="187" fontId="144" fillId="25" borderId="86" xfId="453" applyNumberFormat="1" applyFont="1" applyFill="1" applyBorder="1" applyAlignment="1">
      <alignment horizontal="right" vertical="center"/>
    </xf>
    <xf numFmtId="41" fontId="144" fillId="0" borderId="20" xfId="453" applyNumberFormat="1" applyFont="1" applyFill="1" applyBorder="1" applyAlignment="1">
      <alignment vertical="center"/>
    </xf>
    <xf numFmtId="186" fontId="146" fillId="25" borderId="15" xfId="534" applyNumberFormat="1" applyFont="1" applyFill="1" applyBorder="1" applyAlignment="1">
      <alignment vertical="center"/>
    </xf>
    <xf numFmtId="0" fontId="146" fillId="0" borderId="15" xfId="534" applyFont="1" applyFill="1" applyBorder="1" applyAlignment="1">
      <alignment horizontal="left" vertical="center" wrapText="1" indent="1"/>
    </xf>
    <xf numFmtId="187" fontId="144" fillId="25" borderId="77" xfId="453" applyNumberFormat="1" applyFont="1" applyFill="1" applyBorder="1" applyAlignment="1">
      <alignment horizontal="right" vertical="center"/>
    </xf>
    <xf numFmtId="187" fontId="144" fillId="25" borderId="23" xfId="453" applyNumberFormat="1" applyFont="1" applyFill="1" applyBorder="1" applyAlignment="1">
      <alignment horizontal="right" vertical="center"/>
    </xf>
    <xf numFmtId="186" fontId="146" fillId="25" borderId="23" xfId="534" applyNumberFormat="1" applyFont="1" applyFill="1" applyBorder="1" applyAlignment="1">
      <alignment vertical="center"/>
    </xf>
    <xf numFmtId="0" fontId="146" fillId="0" borderId="23" xfId="534" quotePrefix="1" applyFont="1" applyFill="1" applyBorder="1" applyAlignment="1">
      <alignment horizontal="left" vertical="center" wrapText="1" indent="1"/>
    </xf>
    <xf numFmtId="166" fontId="143" fillId="25" borderId="71" xfId="456" applyNumberFormat="1" applyFont="1" applyFill="1" applyBorder="1" applyAlignment="1">
      <alignment horizontal="right" vertical="center"/>
    </xf>
    <xf numFmtId="187" fontId="144" fillId="0" borderId="79" xfId="453" applyNumberFormat="1" applyFont="1" applyFill="1" applyBorder="1" applyAlignment="1">
      <alignment horizontal="right" vertical="center"/>
    </xf>
    <xf numFmtId="178" fontId="144" fillId="0" borderId="79" xfId="453" applyNumberFormat="1" applyFont="1" applyFill="1" applyBorder="1" applyAlignment="1">
      <alignment vertical="center"/>
    </xf>
    <xf numFmtId="178" fontId="144" fillId="0" borderId="84" xfId="453" applyNumberFormat="1" applyFont="1" applyFill="1" applyBorder="1" applyAlignment="1">
      <alignment vertical="center"/>
    </xf>
    <xf numFmtId="167" fontId="143" fillId="0" borderId="15" xfId="534" applyNumberFormat="1" applyFont="1" applyFill="1" applyBorder="1" applyAlignment="1">
      <alignment horizontal="left" vertical="center" wrapText="1" indent="1"/>
    </xf>
    <xf numFmtId="49" fontId="143" fillId="0" borderId="15" xfId="534" applyNumberFormat="1" applyFont="1" applyFill="1" applyBorder="1" applyAlignment="1">
      <alignment horizontal="left" vertical="center"/>
    </xf>
    <xf numFmtId="166" fontId="143" fillId="25" borderId="20" xfId="456" applyNumberFormat="1" applyFont="1" applyFill="1" applyBorder="1" applyAlignment="1">
      <alignment horizontal="right" vertical="center"/>
    </xf>
    <xf numFmtId="186" fontId="143" fillId="0" borderId="20" xfId="456" applyNumberFormat="1" applyFont="1" applyFill="1" applyBorder="1" applyAlignment="1">
      <alignment vertical="center"/>
    </xf>
    <xf numFmtId="49" fontId="143" fillId="0" borderId="20" xfId="534" applyNumberFormat="1" applyFont="1" applyFill="1" applyBorder="1" applyAlignment="1">
      <alignment horizontal="left" vertical="center"/>
    </xf>
    <xf numFmtId="167" fontId="143" fillId="0" borderId="20" xfId="534" quotePrefix="1" applyNumberFormat="1" applyFont="1" applyFill="1" applyBorder="1" applyAlignment="1">
      <alignment horizontal="center" vertical="center"/>
    </xf>
    <xf numFmtId="166" fontId="143" fillId="25" borderId="79" xfId="456" applyNumberFormat="1" applyFont="1" applyFill="1" applyBorder="1" applyAlignment="1">
      <alignment horizontal="right" vertical="center"/>
    </xf>
    <xf numFmtId="166" fontId="143" fillId="0" borderId="83" xfId="456" applyNumberFormat="1" applyFont="1" applyFill="1" applyBorder="1" applyAlignment="1">
      <alignment horizontal="right" vertical="center"/>
    </xf>
    <xf numFmtId="166" fontId="143" fillId="0" borderId="84" xfId="456" applyNumberFormat="1" applyFont="1" applyFill="1" applyBorder="1" applyAlignment="1">
      <alignment horizontal="right" vertical="center"/>
    </xf>
    <xf numFmtId="41" fontId="144" fillId="0" borderId="72" xfId="453" applyNumberFormat="1" applyFont="1" applyFill="1" applyBorder="1" applyAlignment="1">
      <alignment vertical="center"/>
    </xf>
    <xf numFmtId="167" fontId="143" fillId="0" borderId="42" xfId="534" applyNumberFormat="1" applyFont="1" applyFill="1" applyBorder="1" applyAlignment="1">
      <alignment horizontal="left" vertical="center"/>
    </xf>
    <xf numFmtId="167" fontId="143" fillId="0" borderId="42" xfId="534" quotePrefix="1" applyNumberFormat="1" applyFont="1" applyFill="1" applyBorder="1" applyAlignment="1">
      <alignment horizontal="center" vertical="center"/>
    </xf>
    <xf numFmtId="167" fontId="143" fillId="0" borderId="23" xfId="534" applyNumberFormat="1" applyFont="1" applyFill="1" applyBorder="1" applyAlignment="1">
      <alignment horizontal="left" vertical="center"/>
    </xf>
    <xf numFmtId="167" fontId="143" fillId="0" borderId="23" xfId="534" quotePrefix="1" applyNumberFormat="1" applyFont="1" applyFill="1" applyBorder="1" applyAlignment="1">
      <alignment horizontal="center" vertical="center"/>
    </xf>
    <xf numFmtId="167" fontId="143" fillId="0" borderId="79" xfId="534" applyNumberFormat="1" applyFont="1" applyFill="1" applyBorder="1" applyAlignment="1">
      <alignment vertical="center" wrapText="1"/>
    </xf>
    <xf numFmtId="167" fontId="143" fillId="0" borderId="42" xfId="534" applyNumberFormat="1" applyFont="1" applyFill="1" applyBorder="1" applyAlignment="1">
      <alignment vertical="center"/>
    </xf>
    <xf numFmtId="166" fontId="144" fillId="25" borderId="42" xfId="535" applyNumberFormat="1" applyFont="1" applyFill="1" applyBorder="1" applyAlignment="1">
      <alignment horizontal="right" vertical="center"/>
    </xf>
    <xf numFmtId="178" fontId="144" fillId="0" borderId="42" xfId="453" applyNumberFormat="1" applyFont="1" applyFill="1" applyBorder="1" applyAlignment="1">
      <alignment vertical="center"/>
    </xf>
    <xf numFmtId="167" fontId="143" fillId="0" borderId="84" xfId="534" applyNumberFormat="1" applyFont="1" applyFill="1" applyBorder="1" applyAlignment="1">
      <alignment horizontal="left" vertical="center" wrapText="1"/>
    </xf>
    <xf numFmtId="166" fontId="143" fillId="25" borderId="87" xfId="456" applyNumberFormat="1" applyFont="1" applyFill="1" applyBorder="1" applyAlignment="1">
      <alignment horizontal="right" vertical="center"/>
    </xf>
    <xf numFmtId="178" fontId="143" fillId="0" borderId="87" xfId="456" applyNumberFormat="1" applyFont="1" applyFill="1" applyBorder="1" applyAlignment="1">
      <alignment vertical="center"/>
    </xf>
    <xf numFmtId="167" fontId="143" fillId="0" borderId="84" xfId="534" applyNumberFormat="1" applyFont="1" applyFill="1" applyBorder="1" applyAlignment="1">
      <alignment vertical="center" wrapText="1"/>
    </xf>
    <xf numFmtId="186" fontId="146" fillId="0" borderId="87" xfId="456" applyNumberFormat="1" applyFont="1" applyFill="1" applyBorder="1" applyAlignment="1">
      <alignment vertical="center"/>
    </xf>
    <xf numFmtId="187" fontId="144" fillId="0" borderId="93" xfId="453" applyNumberFormat="1" applyFont="1" applyFill="1" applyBorder="1" applyAlignment="1">
      <alignment horizontal="right" vertical="center"/>
    </xf>
    <xf numFmtId="187" fontId="144" fillId="0" borderId="87" xfId="453" applyNumberFormat="1" applyFont="1" applyFill="1" applyBorder="1" applyAlignment="1">
      <alignment horizontal="right" vertical="center"/>
    </xf>
    <xf numFmtId="41" fontId="144" fillId="0" borderId="87" xfId="453" applyNumberFormat="1" applyFont="1" applyFill="1" applyBorder="1" applyAlignment="1">
      <alignment vertical="center"/>
    </xf>
    <xf numFmtId="186" fontId="143" fillId="0" borderId="87" xfId="534" applyNumberFormat="1" applyFont="1" applyFill="1" applyBorder="1" applyAlignment="1">
      <alignment vertical="center"/>
    </xf>
    <xf numFmtId="0" fontId="143" fillId="0" borderId="87" xfId="534" applyFont="1" applyFill="1" applyBorder="1" applyAlignment="1">
      <alignment horizontal="left" vertical="center" wrapText="1" indent="1"/>
    </xf>
    <xf numFmtId="167" fontId="143" fillId="0" borderId="42" xfId="534" applyNumberFormat="1" applyFont="1" applyFill="1" applyBorder="1" applyAlignment="1">
      <alignment horizontal="left" vertical="center" wrapText="1"/>
    </xf>
    <xf numFmtId="0" fontId="147" fillId="0" borderId="0" xfId="456" applyFont="1" applyFill="1" applyAlignment="1">
      <alignment vertical="top"/>
    </xf>
    <xf numFmtId="167" fontId="146" fillId="0" borderId="42" xfId="534" applyNumberFormat="1" applyFont="1" applyFill="1" applyBorder="1" applyAlignment="1">
      <alignment horizontal="left" vertical="center" wrapText="1"/>
    </xf>
    <xf numFmtId="167" fontId="146" fillId="0" borderId="42" xfId="534" quotePrefix="1" applyNumberFormat="1" applyFont="1" applyFill="1" applyBorder="1" applyAlignment="1">
      <alignment horizontal="center" vertical="center"/>
    </xf>
    <xf numFmtId="178" fontId="143" fillId="0" borderId="42" xfId="456" applyNumberFormat="1" applyFont="1" applyFill="1" applyBorder="1" applyAlignment="1">
      <alignment horizontal="right" vertical="center"/>
    </xf>
    <xf numFmtId="167" fontId="143" fillId="0" borderId="20" xfId="534" applyNumberFormat="1" applyFont="1" applyFill="1" applyBorder="1" applyAlignment="1">
      <alignment horizontal="left" vertical="center" wrapText="1"/>
    </xf>
    <xf numFmtId="187" fontId="144" fillId="0" borderId="84" xfId="453" applyNumberFormat="1" applyFont="1" applyFill="1" applyBorder="1" applyAlignment="1">
      <alignment horizontal="right" vertical="center"/>
    </xf>
    <xf numFmtId="0" fontId="143" fillId="0" borderId="72" xfId="534" applyFont="1" applyFill="1" applyBorder="1" applyAlignment="1">
      <alignment horizontal="left" vertical="center" wrapText="1" indent="1"/>
    </xf>
    <xf numFmtId="0" fontId="84" fillId="0" borderId="0" xfId="456" applyFont="1" applyFill="1" applyAlignment="1">
      <alignment horizontal="center" vertical="center"/>
    </xf>
    <xf numFmtId="166" fontId="143" fillId="0" borderId="86" xfId="456" applyNumberFormat="1" applyFont="1" applyFill="1" applyBorder="1" applyAlignment="1">
      <alignment horizontal="right" vertical="center"/>
    </xf>
    <xf numFmtId="166" fontId="143" fillId="0" borderId="15" xfId="456" applyNumberFormat="1" applyFont="1" applyFill="1" applyBorder="1" applyAlignment="1">
      <alignment horizontal="right" vertical="center"/>
    </xf>
    <xf numFmtId="166" fontId="143" fillId="25" borderId="75" xfId="456" applyNumberFormat="1" applyFont="1" applyFill="1" applyBorder="1" applyAlignment="1">
      <alignment horizontal="right" vertical="center"/>
    </xf>
    <xf numFmtId="186" fontId="143" fillId="25" borderId="75" xfId="456" applyNumberFormat="1" applyFont="1" applyFill="1" applyBorder="1" applyAlignment="1">
      <alignment vertical="center"/>
    </xf>
    <xf numFmtId="0" fontId="143" fillId="0" borderId="75" xfId="534" applyFont="1" applyFill="1" applyBorder="1" applyAlignment="1">
      <alignment horizontal="left" vertical="center" wrapText="1" indent="1"/>
    </xf>
    <xf numFmtId="167" fontId="143" fillId="0" borderId="75" xfId="534" applyNumberFormat="1" applyFont="1" applyFill="1" applyBorder="1" applyAlignment="1">
      <alignment vertical="center" wrapText="1"/>
    </xf>
    <xf numFmtId="167" fontId="143" fillId="0" borderId="75" xfId="534" quotePrefix="1" applyNumberFormat="1" applyFont="1" applyFill="1" applyBorder="1" applyAlignment="1">
      <alignment horizontal="center" vertical="center"/>
    </xf>
    <xf numFmtId="167" fontId="143" fillId="0" borderId="76" xfId="534" quotePrefix="1" applyNumberFormat="1" applyFont="1" applyFill="1" applyBorder="1" applyAlignment="1">
      <alignment horizontal="center" vertical="center"/>
    </xf>
    <xf numFmtId="0" fontId="112" fillId="0" borderId="0" xfId="456" applyFont="1" applyFill="1" applyAlignment="1">
      <alignment horizontal="center" vertical="center"/>
    </xf>
    <xf numFmtId="0" fontId="148" fillId="25" borderId="20" xfId="456" applyFont="1" applyFill="1" applyBorder="1" applyAlignment="1">
      <alignment vertical="center" wrapText="1"/>
    </xf>
    <xf numFmtId="167" fontId="148" fillId="25" borderId="20" xfId="456" applyNumberFormat="1" applyFont="1" applyFill="1" applyBorder="1" applyAlignment="1">
      <alignment horizontal="center" vertical="center" wrapText="1"/>
    </xf>
    <xf numFmtId="0" fontId="143" fillId="0" borderId="20" xfId="456" applyFont="1" applyFill="1" applyBorder="1" applyAlignment="1">
      <alignment horizontal="left" vertical="center" wrapText="1"/>
    </xf>
    <xf numFmtId="167" fontId="143" fillId="0" borderId="20" xfId="534" quotePrefix="1" applyNumberFormat="1" applyFont="1" applyFill="1" applyBorder="1" applyAlignment="1">
      <alignment horizontal="center" vertical="center" wrapText="1"/>
    </xf>
    <xf numFmtId="187" fontId="144" fillId="25" borderId="74" xfId="453" applyNumberFormat="1" applyFont="1" applyFill="1" applyBorder="1" applyAlignment="1">
      <alignment horizontal="right" vertical="center"/>
    </xf>
    <xf numFmtId="41" fontId="144" fillId="0" borderId="75" xfId="453" applyNumberFormat="1" applyFont="1" applyFill="1" applyBorder="1" applyAlignment="1">
      <alignment vertical="center"/>
    </xf>
    <xf numFmtId="0" fontId="148" fillId="25" borderId="75" xfId="456" applyFont="1" applyFill="1" applyBorder="1" applyAlignment="1">
      <alignment vertical="center" wrapText="1"/>
    </xf>
    <xf numFmtId="167" fontId="148" fillId="25" borderId="75" xfId="456" applyNumberFormat="1" applyFont="1" applyFill="1" applyBorder="1" applyAlignment="1">
      <alignment horizontal="center" vertical="center" wrapText="1"/>
    </xf>
    <xf numFmtId="0" fontId="143" fillId="0" borderId="75" xfId="456" applyFont="1" applyFill="1" applyBorder="1" applyAlignment="1">
      <alignment horizontal="left" vertical="center" wrapText="1"/>
    </xf>
    <xf numFmtId="167" fontId="143" fillId="0" borderId="76" xfId="534" quotePrefix="1" applyNumberFormat="1" applyFont="1" applyFill="1" applyBorder="1" applyAlignment="1">
      <alignment horizontal="center" vertical="center" wrapText="1"/>
    </xf>
    <xf numFmtId="187" fontId="144" fillId="25" borderId="71" xfId="453" applyNumberFormat="1" applyFont="1" applyFill="1" applyBorder="1" applyAlignment="1">
      <alignment horizontal="right" vertical="center"/>
    </xf>
    <xf numFmtId="0" fontId="148" fillId="25" borderId="72" xfId="456" applyFont="1" applyFill="1" applyBorder="1" applyAlignment="1">
      <alignment vertical="center" wrapText="1"/>
    </xf>
    <xf numFmtId="167" fontId="148" fillId="25" borderId="72" xfId="456" applyNumberFormat="1" applyFont="1" applyFill="1" applyBorder="1" applyAlignment="1">
      <alignment horizontal="center" vertical="center" wrapText="1"/>
    </xf>
    <xf numFmtId="0" fontId="143" fillId="0" borderId="72" xfId="456" applyFont="1" applyFill="1" applyBorder="1" applyAlignment="1">
      <alignment horizontal="left" vertical="center" wrapText="1"/>
    </xf>
    <xf numFmtId="167" fontId="143" fillId="0" borderId="72" xfId="534" quotePrefix="1" applyNumberFormat="1" applyFont="1" applyFill="1" applyBorder="1" applyAlignment="1">
      <alignment horizontal="center" vertical="center"/>
    </xf>
    <xf numFmtId="167" fontId="143" fillId="0" borderId="73" xfId="534" quotePrefix="1" applyNumberFormat="1" applyFont="1" applyFill="1" applyBorder="1" applyAlignment="1">
      <alignment horizontal="center" vertical="center" wrapText="1"/>
    </xf>
    <xf numFmtId="49" fontId="148" fillId="25" borderId="75" xfId="456" applyNumberFormat="1" applyFont="1" applyFill="1" applyBorder="1" applyAlignment="1">
      <alignment horizontal="center" vertical="center" wrapText="1"/>
    </xf>
    <xf numFmtId="0" fontId="148" fillId="0" borderId="86" xfId="456" applyFont="1" applyFill="1" applyBorder="1" applyAlignment="1">
      <alignment horizontal="center" vertical="center" wrapText="1"/>
    </xf>
    <xf numFmtId="167" fontId="148" fillId="0" borderId="15" xfId="456" applyNumberFormat="1" applyFont="1" applyFill="1" applyBorder="1" applyAlignment="1">
      <alignment horizontal="center" vertical="center" wrapText="1"/>
    </xf>
    <xf numFmtId="49" fontId="148" fillId="0" borderId="15" xfId="456" applyNumberFormat="1" applyFont="1" applyFill="1" applyBorder="1" applyAlignment="1">
      <alignment horizontal="center" vertical="center" wrapText="1"/>
    </xf>
    <xf numFmtId="49" fontId="148" fillId="25" borderId="15" xfId="456" applyNumberFormat="1" applyFont="1" applyFill="1" applyBorder="1" applyAlignment="1">
      <alignment horizontal="center" vertical="center" wrapText="1"/>
    </xf>
    <xf numFmtId="167" fontId="148" fillId="25" borderId="15" xfId="456" applyNumberFormat="1" applyFont="1" applyFill="1" applyBorder="1" applyAlignment="1">
      <alignment horizontal="center" vertical="center" wrapText="1"/>
    </xf>
    <xf numFmtId="0" fontId="148" fillId="0" borderId="15" xfId="456" applyFont="1" applyFill="1" applyBorder="1" applyAlignment="1">
      <alignment horizontal="center" vertical="center" wrapText="1"/>
    </xf>
    <xf numFmtId="167" fontId="148" fillId="0" borderId="90" xfId="456" applyNumberFormat="1" applyFont="1" applyFill="1" applyBorder="1" applyAlignment="1">
      <alignment horizontal="center" vertical="center" wrapText="1"/>
    </xf>
    <xf numFmtId="0" fontId="149" fillId="0" borderId="81" xfId="456" quotePrefix="1" applyFont="1" applyFill="1" applyBorder="1" applyAlignment="1">
      <alignment horizontal="center" vertical="center" wrapText="1"/>
    </xf>
    <xf numFmtId="20" fontId="149" fillId="0" borderId="42" xfId="456" quotePrefix="1" applyNumberFormat="1" applyFont="1" applyFill="1" applyBorder="1" applyAlignment="1">
      <alignment horizontal="center" vertical="center" wrapText="1"/>
    </xf>
    <xf numFmtId="167" fontId="149" fillId="0" borderId="42" xfId="456" applyNumberFormat="1" applyFont="1" applyFill="1" applyBorder="1" applyAlignment="1">
      <alignment horizontal="center" vertical="center"/>
    </xf>
    <xf numFmtId="178" fontId="149" fillId="0" borderId="42" xfId="456" applyNumberFormat="1" applyFont="1" applyFill="1" applyBorder="1" applyAlignment="1">
      <alignment horizontal="center" vertical="center" wrapText="1"/>
    </xf>
    <xf numFmtId="4" fontId="149" fillId="0" borderId="42" xfId="456" applyNumberFormat="1" applyFont="1" applyFill="1" applyBorder="1" applyAlignment="1">
      <alignment horizontal="center" vertical="center" wrapText="1"/>
    </xf>
    <xf numFmtId="167" fontId="149" fillId="25" borderId="42" xfId="456" applyNumberFormat="1" applyFont="1" applyFill="1" applyBorder="1" applyAlignment="1">
      <alignment horizontal="center" vertical="center"/>
    </xf>
    <xf numFmtId="167" fontId="149" fillId="25" borderId="42" xfId="456" applyNumberFormat="1" applyFont="1" applyFill="1" applyBorder="1" applyAlignment="1">
      <alignment horizontal="center" vertical="center" wrapText="1"/>
    </xf>
    <xf numFmtId="4" fontId="150" fillId="0" borderId="0" xfId="534" applyNumberFormat="1" applyFont="1" applyFill="1" applyAlignment="1">
      <alignment vertical="center"/>
    </xf>
    <xf numFmtId="178" fontId="150" fillId="0" borderId="0" xfId="534" applyNumberFormat="1" applyFont="1" applyFill="1" applyAlignment="1">
      <alignment vertical="center"/>
    </xf>
    <xf numFmtId="167" fontId="143" fillId="25" borderId="0" xfId="534" applyNumberFormat="1" applyFont="1" applyFill="1" applyBorder="1" applyAlignment="1">
      <alignment vertical="center"/>
    </xf>
    <xf numFmtId="167" fontId="143" fillId="25" borderId="0" xfId="534" applyNumberFormat="1" applyFont="1" applyFill="1" applyAlignment="1">
      <alignment vertical="center"/>
    </xf>
    <xf numFmtId="167" fontId="143" fillId="0" borderId="0" xfId="534" applyNumberFormat="1" applyFont="1" applyFill="1" applyBorder="1" applyAlignment="1">
      <alignment horizontal="left" indent="1"/>
    </xf>
    <xf numFmtId="167" fontId="143" fillId="0" borderId="0" xfId="534" applyNumberFormat="1" applyFont="1" applyFill="1" applyBorder="1" applyAlignment="1">
      <alignment horizontal="left"/>
    </xf>
    <xf numFmtId="167" fontId="143" fillId="0" borderId="0" xfId="534" applyNumberFormat="1" applyFont="1" applyFill="1" applyBorder="1" applyAlignment="1">
      <alignment horizontal="center"/>
    </xf>
    <xf numFmtId="167" fontId="142" fillId="0" borderId="0" xfId="534" applyNumberFormat="1" applyFont="1" applyFill="1" applyBorder="1" applyAlignment="1">
      <alignment horizontal="center" wrapText="1"/>
    </xf>
    <xf numFmtId="0" fontId="150" fillId="0" borderId="0" xfId="534" applyFont="1" applyFill="1" applyAlignment="1">
      <alignment horizontal="center" vertical="center"/>
    </xf>
    <xf numFmtId="43" fontId="150" fillId="0" borderId="0" xfId="534" applyNumberFormat="1" applyFont="1" applyFill="1" applyAlignment="1">
      <alignment horizontal="center" vertical="center"/>
    </xf>
    <xf numFmtId="167" fontId="143" fillId="0" borderId="0" xfId="534" applyNumberFormat="1" applyFont="1" applyFill="1" applyAlignment="1">
      <alignment horizontal="left" indent="1"/>
    </xf>
    <xf numFmtId="167" fontId="143" fillId="0" borderId="0" xfId="534" applyNumberFormat="1" applyFont="1" applyFill="1" applyAlignment="1">
      <alignment horizontal="center"/>
    </xf>
    <xf numFmtId="167" fontId="153" fillId="0" borderId="0" xfId="455" applyNumberFormat="1" applyFont="1" applyFill="1" applyAlignment="1"/>
    <xf numFmtId="0" fontId="154" fillId="0" borderId="0" xfId="452" applyFont="1" applyFill="1"/>
    <xf numFmtId="0" fontId="154" fillId="25" borderId="0" xfId="452" applyFont="1" applyFill="1" applyAlignment="1">
      <alignment horizontal="right"/>
    </xf>
    <xf numFmtId="0" fontId="154" fillId="25" borderId="0" xfId="452" applyFont="1" applyFill="1"/>
    <xf numFmtId="0" fontId="96" fillId="25" borderId="0" xfId="452" applyFill="1"/>
    <xf numFmtId="0" fontId="78" fillId="0" borderId="0" xfId="452" applyFont="1" applyFill="1"/>
    <xf numFmtId="0" fontId="78" fillId="25" borderId="0" xfId="452" applyFont="1" applyFill="1"/>
    <xf numFmtId="0" fontId="96" fillId="25" borderId="0" xfId="452" applyFill="1" applyBorder="1"/>
    <xf numFmtId="0" fontId="114" fillId="25" borderId="0" xfId="452" applyFont="1" applyFill="1" applyBorder="1" applyAlignment="1">
      <alignment horizontal="left"/>
    </xf>
    <xf numFmtId="0" fontId="78" fillId="0" borderId="0" xfId="452" applyFont="1" applyFill="1" applyBorder="1"/>
    <xf numFmtId="0" fontId="96" fillId="0" borderId="0" xfId="452" applyFill="1" applyBorder="1"/>
    <xf numFmtId="4" fontId="96" fillId="25" borderId="0" xfId="452" applyNumberFormat="1" applyFill="1" applyBorder="1"/>
    <xf numFmtId="0" fontId="78" fillId="25" borderId="0" xfId="452" applyFont="1" applyFill="1" applyBorder="1" applyAlignment="1">
      <alignment horizontal="left"/>
    </xf>
    <xf numFmtId="0" fontId="155" fillId="25" borderId="0" xfId="452" applyNumberFormat="1" applyFont="1" applyFill="1" applyBorder="1"/>
    <xf numFmtId="0" fontId="78" fillId="25" borderId="0" xfId="452" applyFont="1" applyFill="1" applyBorder="1"/>
    <xf numFmtId="0" fontId="78" fillId="25" borderId="0" xfId="452" applyFont="1" applyFill="1" applyBorder="1" applyAlignment="1">
      <alignment horizontal="left" wrapText="1"/>
    </xf>
    <xf numFmtId="4" fontId="155" fillId="25" borderId="0" xfId="452" applyNumberFormat="1" applyFont="1" applyFill="1" applyBorder="1"/>
    <xf numFmtId="0" fontId="78" fillId="25" borderId="0" xfId="452" applyFont="1" applyFill="1" applyBorder="1" applyAlignment="1">
      <alignment wrapText="1"/>
    </xf>
    <xf numFmtId="0" fontId="114" fillId="0" borderId="0" xfId="452" applyFont="1" applyFill="1"/>
    <xf numFmtId="0" fontId="114" fillId="25" borderId="0" xfId="452" applyFont="1" applyFill="1" applyAlignment="1">
      <alignment horizontal="right"/>
    </xf>
    <xf numFmtId="0" fontId="114" fillId="25" borderId="11" xfId="452" applyFont="1" applyFill="1" applyBorder="1" applyAlignment="1">
      <alignment horizontal="right"/>
    </xf>
    <xf numFmtId="0" fontId="114" fillId="25" borderId="0" xfId="452" applyFont="1" applyFill="1" applyBorder="1"/>
    <xf numFmtId="0" fontId="50" fillId="0" borderId="0" xfId="452" applyFont="1" applyFill="1" applyAlignment="1">
      <alignment vertical="center"/>
    </xf>
    <xf numFmtId="186" fontId="68" fillId="25" borderId="42" xfId="452" applyNumberFormat="1" applyFont="1" applyFill="1" applyBorder="1" applyAlignment="1">
      <alignment horizontal="right" vertical="center"/>
    </xf>
    <xf numFmtId="0" fontId="50" fillId="25" borderId="0" xfId="452" applyFont="1" applyFill="1" applyBorder="1" applyAlignment="1">
      <alignment horizontal="right" vertical="center"/>
    </xf>
    <xf numFmtId="0" fontId="50" fillId="25" borderId="0" xfId="452" applyFont="1" applyFill="1" applyBorder="1" applyAlignment="1">
      <alignment vertical="center"/>
    </xf>
    <xf numFmtId="0" fontId="82" fillId="0" borderId="0" xfId="452" applyFont="1" applyFill="1" applyAlignment="1">
      <alignment vertical="center"/>
    </xf>
    <xf numFmtId="41" fontId="156" fillId="25" borderId="42" xfId="452" applyNumberFormat="1" applyFont="1" applyFill="1" applyBorder="1" applyAlignment="1">
      <alignment horizontal="right" vertical="center"/>
    </xf>
    <xf numFmtId="186" fontId="50" fillId="25" borderId="42" xfId="452" applyNumberFormat="1" applyFont="1" applyFill="1" applyBorder="1" applyAlignment="1">
      <alignment horizontal="right" vertical="center"/>
    </xf>
    <xf numFmtId="0" fontId="50" fillId="25" borderId="27" xfId="452" applyFont="1" applyFill="1" applyBorder="1" applyAlignment="1">
      <alignment horizontal="left" vertical="center" wrapText="1"/>
    </xf>
    <xf numFmtId="188" fontId="50" fillId="25" borderId="42" xfId="452" applyNumberFormat="1" applyFont="1" applyFill="1" applyBorder="1" applyAlignment="1">
      <alignment horizontal="center" vertical="center"/>
    </xf>
    <xf numFmtId="0" fontId="78" fillId="25" borderId="42" xfId="452" applyFont="1" applyFill="1" applyBorder="1" applyAlignment="1">
      <alignment horizontal="center" vertical="center"/>
    </xf>
    <xf numFmtId="0" fontId="50" fillId="25" borderId="36" xfId="452" applyFont="1" applyFill="1" applyBorder="1" applyAlignment="1">
      <alignment horizontal="left" vertical="center" wrapText="1"/>
    </xf>
    <xf numFmtId="0" fontId="82" fillId="0" borderId="0" xfId="452" applyFont="1" applyFill="1" applyBorder="1" applyAlignment="1">
      <alignment vertical="center"/>
    </xf>
    <xf numFmtId="0" fontId="50" fillId="25" borderId="42" xfId="452" applyFont="1" applyFill="1" applyBorder="1" applyAlignment="1">
      <alignment horizontal="center" vertical="center"/>
    </xf>
    <xf numFmtId="189" fontId="156" fillId="25" borderId="42" xfId="452" applyNumberFormat="1" applyFont="1" applyFill="1" applyBorder="1" applyAlignment="1">
      <alignment horizontal="right" vertical="center"/>
    </xf>
    <xf numFmtId="49" fontId="50" fillId="25" borderId="42" xfId="452" applyNumberFormat="1" applyFont="1" applyFill="1" applyBorder="1" applyAlignment="1">
      <alignment horizontal="center" vertical="center"/>
    </xf>
    <xf numFmtId="0" fontId="50" fillId="0" borderId="27" xfId="452" applyFont="1" applyFill="1" applyBorder="1" applyAlignment="1">
      <alignment horizontal="left" vertical="center" wrapText="1"/>
    </xf>
    <xf numFmtId="0" fontId="50" fillId="25" borderId="20" xfId="452" applyFont="1" applyFill="1" applyBorder="1" applyAlignment="1">
      <alignment horizontal="center" vertical="center"/>
    </xf>
    <xf numFmtId="0" fontId="82" fillId="0" borderId="0" xfId="452" applyFont="1" applyFill="1" applyAlignment="1">
      <alignment horizontal="center" vertical="center"/>
    </xf>
    <xf numFmtId="0" fontId="50" fillId="25" borderId="15" xfId="452" applyFont="1" applyFill="1" applyBorder="1" applyAlignment="1">
      <alignment horizontal="center" vertical="center"/>
    </xf>
    <xf numFmtId="0" fontId="50" fillId="25" borderId="14" xfId="452" applyFont="1" applyFill="1" applyBorder="1" applyAlignment="1">
      <alignment horizontal="center" vertical="center"/>
    </xf>
    <xf numFmtId="0" fontId="50" fillId="25" borderId="45" xfId="452" applyFont="1" applyFill="1" applyBorder="1" applyAlignment="1">
      <alignment horizontal="center" vertical="center"/>
    </xf>
    <xf numFmtId="0" fontId="103" fillId="25" borderId="0" xfId="452" applyFont="1" applyFill="1" applyBorder="1" applyAlignment="1">
      <alignment horizontal="right"/>
    </xf>
    <xf numFmtId="0" fontId="78" fillId="25" borderId="0" xfId="452" applyFont="1" applyFill="1" applyBorder="1" applyAlignment="1">
      <alignment horizontal="right"/>
    </xf>
    <xf numFmtId="0" fontId="149" fillId="0" borderId="0" xfId="452" applyFont="1" applyFill="1"/>
    <xf numFmtId="0" fontId="84" fillId="25" borderId="0" xfId="452" applyFont="1" applyFill="1" applyBorder="1" applyAlignment="1">
      <alignment horizontal="center"/>
    </xf>
    <xf numFmtId="0" fontId="84" fillId="25" borderId="0" xfId="452" applyFont="1" applyFill="1" applyBorder="1" applyAlignment="1"/>
    <xf numFmtId="0" fontId="150" fillId="0" borderId="0" xfId="452" applyFont="1" applyFill="1"/>
    <xf numFmtId="43" fontId="150" fillId="25" borderId="0" xfId="452" applyNumberFormat="1" applyFont="1" applyFill="1" applyAlignment="1">
      <alignment horizontal="right" vertical="center"/>
    </xf>
    <xf numFmtId="4" fontId="150" fillId="25" borderId="0" xfId="452" applyNumberFormat="1" applyFont="1" applyFill="1" applyAlignment="1">
      <alignment horizontal="right" vertical="center"/>
    </xf>
    <xf numFmtId="41" fontId="150" fillId="25" borderId="0" xfId="452" applyNumberFormat="1" applyFont="1" applyFill="1" applyAlignment="1">
      <alignment horizontal="right" vertical="center"/>
    </xf>
    <xf numFmtId="167" fontId="150" fillId="25" borderId="0" xfId="452" applyNumberFormat="1" applyFont="1" applyFill="1" applyAlignment="1">
      <alignment horizontal="center" vertical="center" wrapText="1"/>
    </xf>
    <xf numFmtId="167" fontId="150" fillId="25" borderId="0" xfId="452" applyNumberFormat="1" applyFont="1" applyFill="1" applyBorder="1" applyAlignment="1">
      <alignment horizontal="center" vertical="center"/>
    </xf>
    <xf numFmtId="167" fontId="149" fillId="25" borderId="0" xfId="452" applyNumberFormat="1" applyFont="1" applyFill="1" applyAlignment="1">
      <alignment horizontal="center"/>
    </xf>
    <xf numFmtId="167" fontId="61" fillId="25" borderId="0" xfId="452" applyNumberFormat="1" applyFont="1" applyFill="1"/>
    <xf numFmtId="167" fontId="146" fillId="0" borderId="76" xfId="534" quotePrefix="1" applyNumberFormat="1" applyFont="1" applyFill="1" applyBorder="1" applyAlignment="1">
      <alignment horizontal="center" vertical="center"/>
    </xf>
    <xf numFmtId="186" fontId="146" fillId="0" borderId="75" xfId="456" applyNumberFormat="1" applyFont="1" applyFill="1" applyBorder="1" applyAlignment="1">
      <alignment vertical="center"/>
    </xf>
    <xf numFmtId="0" fontId="91" fillId="0" borderId="0" xfId="0" applyFont="1" applyAlignment="1">
      <alignment horizontal="center" vertical="center" wrapText="1"/>
    </xf>
    <xf numFmtId="0" fontId="91" fillId="25" borderId="0" xfId="0" applyFont="1" applyFill="1" applyAlignment="1">
      <alignment horizontal="center" vertical="center" wrapText="1"/>
    </xf>
    <xf numFmtId="0" fontId="92" fillId="0" borderId="0" xfId="0" applyFont="1" applyAlignment="1">
      <alignment horizontal="center"/>
    </xf>
    <xf numFmtId="165" fontId="61" fillId="0" borderId="0" xfId="451" applyFont="1" applyAlignment="1">
      <alignment horizontal="center"/>
    </xf>
    <xf numFmtId="165" fontId="64" fillId="0" borderId="54" xfId="339" applyFont="1" applyBorder="1" applyAlignment="1" applyProtection="1">
      <alignment horizontal="center" vertical="center"/>
    </xf>
    <xf numFmtId="165" fontId="64" fillId="0" borderId="64" xfId="339" applyFont="1" applyBorder="1" applyAlignment="1" applyProtection="1">
      <alignment horizontal="center" vertical="center"/>
    </xf>
    <xf numFmtId="165" fontId="64" fillId="0" borderId="65" xfId="339" applyFont="1" applyBorder="1" applyAlignment="1" applyProtection="1">
      <alignment horizontal="center" vertical="center"/>
    </xf>
    <xf numFmtId="165" fontId="64" fillId="0" borderId="49" xfId="339" applyFont="1" applyBorder="1" applyAlignment="1" applyProtection="1">
      <alignment horizontal="center" vertical="center"/>
    </xf>
    <xf numFmtId="165" fontId="64" fillId="0" borderId="28" xfId="339" applyFont="1" applyBorder="1" applyAlignment="1" applyProtection="1">
      <alignment horizontal="center" vertical="center"/>
    </xf>
    <xf numFmtId="165" fontId="64" fillId="0" borderId="45" xfId="339" applyFont="1" applyBorder="1" applyAlignment="1" applyProtection="1">
      <alignment horizontal="center" vertical="center"/>
    </xf>
    <xf numFmtId="165" fontId="67" fillId="0" borderId="0" xfId="340" quotePrefix="1" applyFont="1" applyAlignment="1">
      <alignment vertical="top"/>
    </xf>
    <xf numFmtId="0" fontId="50" fillId="0" borderId="0" xfId="0" applyFont="1" applyAlignment="1"/>
    <xf numFmtId="0" fontId="61" fillId="0" borderId="27" xfId="313" applyFont="1" applyFill="1" applyBorder="1" applyAlignment="1">
      <alignment horizontal="center" vertical="center"/>
    </xf>
    <xf numFmtId="0" fontId="61" fillId="0" borderId="28" xfId="313" applyFont="1" applyFill="1" applyBorder="1" applyAlignment="1">
      <alignment horizontal="center" vertical="center"/>
    </xf>
    <xf numFmtId="0" fontId="61" fillId="0" borderId="45" xfId="313" applyFont="1" applyFill="1" applyBorder="1" applyAlignment="1">
      <alignment horizontal="center" vertical="center"/>
    </xf>
    <xf numFmtId="0" fontId="61" fillId="0" borderId="10" xfId="313" applyFont="1" applyFill="1" applyBorder="1" applyAlignment="1">
      <alignment horizontal="center" vertical="center"/>
    </xf>
    <xf numFmtId="0" fontId="61" fillId="0" borderId="11" xfId="313" applyFont="1" applyFill="1" applyBorder="1" applyAlignment="1">
      <alignment horizontal="center" vertical="center"/>
    </xf>
    <xf numFmtId="0" fontId="61" fillId="0" borderId="14" xfId="313" applyFont="1" applyFill="1" applyBorder="1" applyAlignment="1">
      <alignment horizontal="center" vertical="center"/>
    </xf>
    <xf numFmtId="0" fontId="61" fillId="0" borderId="0" xfId="313" applyFont="1" applyFill="1" applyAlignment="1">
      <alignment horizontal="center"/>
    </xf>
    <xf numFmtId="165" fontId="61" fillId="0" borderId="0" xfId="340" applyFont="1" applyAlignment="1" applyProtection="1">
      <alignment horizontal="center"/>
    </xf>
    <xf numFmtId="165" fontId="79" fillId="25" borderId="0" xfId="340" applyFont="1" applyFill="1" applyAlignment="1">
      <alignment horizontal="right"/>
    </xf>
    <xf numFmtId="165" fontId="64" fillId="0" borderId="10" xfId="340" applyFont="1" applyBorder="1" applyAlignment="1" applyProtection="1">
      <alignment horizontal="center" vertical="center"/>
    </xf>
    <xf numFmtId="165" fontId="64" fillId="0" borderId="14" xfId="340" applyFont="1" applyBorder="1" applyAlignment="1" applyProtection="1">
      <alignment horizontal="center" vertical="center"/>
    </xf>
    <xf numFmtId="165" fontId="64" fillId="0" borderId="18" xfId="340" applyFont="1" applyBorder="1" applyAlignment="1" applyProtection="1">
      <alignment horizontal="center" vertical="center"/>
    </xf>
    <xf numFmtId="165" fontId="64" fillId="0" borderId="35" xfId="340" applyFont="1" applyBorder="1" applyAlignment="1" applyProtection="1">
      <alignment horizontal="center" vertical="center"/>
    </xf>
    <xf numFmtId="165" fontId="82" fillId="0" borderId="27" xfId="340" applyFont="1" applyBorder="1" applyAlignment="1" applyProtection="1">
      <alignment horizontal="center" vertical="center"/>
    </xf>
    <xf numFmtId="165" fontId="82" fillId="0" borderId="45" xfId="340" applyFont="1" applyBorder="1" applyAlignment="1" applyProtection="1">
      <alignment horizontal="center" vertical="center"/>
    </xf>
    <xf numFmtId="0" fontId="123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22" fillId="0" borderId="27" xfId="0" applyFont="1" applyBorder="1" applyAlignment="1" applyProtection="1">
      <alignment horizontal="center" vertical="center"/>
      <protection locked="0" hidden="1"/>
    </xf>
    <xf numFmtId="0" fontId="122" fillId="0" borderId="28" xfId="0" applyFont="1" applyBorder="1" applyAlignment="1" applyProtection="1">
      <alignment horizontal="center" vertical="center"/>
      <protection locked="0" hidden="1"/>
    </xf>
    <xf numFmtId="0" fontId="119" fillId="0" borderId="0" xfId="0" applyFont="1" applyAlignment="1" applyProtection="1">
      <alignment horizontal="center"/>
      <protection locked="0" hidden="1"/>
    </xf>
    <xf numFmtId="165" fontId="67" fillId="0" borderId="0" xfId="340" quotePrefix="1" applyFont="1" applyBorder="1" applyAlignment="1"/>
    <xf numFmtId="0" fontId="67" fillId="0" borderId="0" xfId="0" applyFont="1" applyBorder="1" applyAlignment="1"/>
    <xf numFmtId="0" fontId="88" fillId="0" borderId="0" xfId="0" applyFont="1" applyBorder="1" applyAlignment="1"/>
    <xf numFmtId="0" fontId="88" fillId="0" borderId="0" xfId="0" applyFont="1" applyAlignment="1"/>
    <xf numFmtId="0" fontId="74" fillId="0" borderId="0" xfId="0" applyFont="1" applyFill="1" applyAlignment="1">
      <alignment vertical="center"/>
    </xf>
    <xf numFmtId="0" fontId="77" fillId="0" borderId="0" xfId="0" applyFont="1"/>
    <xf numFmtId="165" fontId="136" fillId="0" borderId="11" xfId="340" quotePrefix="1" applyFont="1" applyFill="1" applyBorder="1" applyAlignment="1"/>
    <xf numFmtId="0" fontId="136" fillId="0" borderId="11" xfId="0" applyFont="1" applyFill="1" applyBorder="1" applyAlignment="1"/>
    <xf numFmtId="0" fontId="135" fillId="0" borderId="11" xfId="0" applyFont="1" applyFill="1" applyBorder="1" applyAlignment="1"/>
    <xf numFmtId="0" fontId="104" fillId="24" borderId="0" xfId="299" applyFont="1" applyFill="1" applyBorder="1" applyAlignment="1">
      <alignment horizontal="left" vertical="center" wrapText="1"/>
    </xf>
    <xf numFmtId="0" fontId="70" fillId="0" borderId="49" xfId="343" applyFont="1" applyFill="1" applyBorder="1" applyAlignment="1">
      <alignment horizontal="center" vertical="center"/>
    </xf>
    <xf numFmtId="0" fontId="70" fillId="0" borderId="51" xfId="343" applyFont="1" applyFill="1" applyBorder="1" applyAlignment="1">
      <alignment horizontal="center" vertical="center"/>
    </xf>
    <xf numFmtId="0" fontId="104" fillId="24" borderId="0" xfId="299" applyFont="1" applyFill="1" applyBorder="1" applyAlignment="1">
      <alignment horizontal="left" vertical="top" wrapText="1"/>
    </xf>
    <xf numFmtId="165" fontId="71" fillId="25" borderId="18" xfId="483" applyNumberFormat="1" applyFont="1" applyFill="1" applyBorder="1" applyAlignment="1" applyProtection="1">
      <alignment horizontal="center"/>
    </xf>
    <xf numFmtId="165" fontId="71" fillId="25" borderId="0" xfId="483" applyNumberFormat="1" applyFont="1" applyFill="1" applyBorder="1" applyAlignment="1" applyProtection="1">
      <alignment horizontal="center"/>
    </xf>
    <xf numFmtId="165" fontId="71" fillId="25" borderId="35" xfId="483" applyNumberFormat="1" applyFont="1" applyFill="1" applyBorder="1" applyAlignment="1" applyProtection="1">
      <alignment horizontal="center"/>
    </xf>
    <xf numFmtId="165" fontId="61" fillId="25" borderId="0" xfId="483" applyNumberFormat="1" applyFont="1" applyFill="1" applyAlignment="1">
      <alignment horizontal="left"/>
    </xf>
    <xf numFmtId="165" fontId="61" fillId="25" borderId="10" xfId="483" applyNumberFormat="1" applyFont="1" applyFill="1" applyBorder="1" applyAlignment="1" applyProtection="1">
      <alignment horizontal="center" vertical="top"/>
    </xf>
    <xf numFmtId="165" fontId="61" fillId="25" borderId="11" xfId="483" applyNumberFormat="1" applyFont="1" applyFill="1" applyBorder="1" applyAlignment="1" applyProtection="1">
      <alignment horizontal="center" vertical="top"/>
    </xf>
    <xf numFmtId="165" fontId="61" fillId="25" borderId="14" xfId="483" applyNumberFormat="1" applyFont="1" applyFill="1" applyBorder="1" applyAlignment="1" applyProtection="1">
      <alignment horizontal="center" vertical="top"/>
    </xf>
    <xf numFmtId="165" fontId="61" fillId="25" borderId="10" xfId="483" applyNumberFormat="1" applyFont="1" applyFill="1" applyBorder="1" applyAlignment="1">
      <alignment horizontal="center" vertical="top"/>
    </xf>
    <xf numFmtId="165" fontId="61" fillId="25" borderId="14" xfId="483" applyNumberFormat="1" applyFont="1" applyFill="1" applyBorder="1" applyAlignment="1">
      <alignment horizontal="center" vertical="top"/>
    </xf>
    <xf numFmtId="165" fontId="71" fillId="25" borderId="36" xfId="483" applyNumberFormat="1" applyFont="1" applyFill="1" applyBorder="1" applyAlignment="1" applyProtection="1">
      <alignment horizontal="center"/>
      <protection locked="0"/>
    </xf>
    <xf numFmtId="165" fontId="71" fillId="25" borderId="29" xfId="483" applyNumberFormat="1" applyFont="1" applyFill="1" applyBorder="1" applyAlignment="1" applyProtection="1">
      <alignment horizontal="center"/>
      <protection locked="0"/>
    </xf>
    <xf numFmtId="165" fontId="71" fillId="25" borderId="37" xfId="483" applyNumberFormat="1" applyFont="1" applyFill="1" applyBorder="1" applyAlignment="1" applyProtection="1">
      <alignment horizontal="center"/>
      <protection locked="0"/>
    </xf>
    <xf numFmtId="165" fontId="61" fillId="0" borderId="10" xfId="485" applyNumberFormat="1" applyFont="1" applyBorder="1" applyAlignment="1" applyProtection="1">
      <alignment horizontal="center" vertical="top"/>
    </xf>
    <xf numFmtId="165" fontId="61" fillId="0" borderId="11" xfId="485" applyNumberFormat="1" applyFont="1" applyBorder="1" applyAlignment="1" applyProtection="1">
      <alignment horizontal="center" vertical="top"/>
    </xf>
    <xf numFmtId="165" fontId="61" fillId="0" borderId="14" xfId="485" applyNumberFormat="1" applyFont="1" applyBorder="1" applyAlignment="1" applyProtection="1">
      <alignment horizontal="center" vertical="top"/>
    </xf>
    <xf numFmtId="165" fontId="61" fillId="0" borderId="10" xfId="485" applyNumberFormat="1" applyFont="1" applyBorder="1" applyAlignment="1">
      <alignment horizontal="center" vertical="top"/>
    </xf>
    <xf numFmtId="165" fontId="61" fillId="0" borderId="14" xfId="485" applyNumberFormat="1" applyFont="1" applyBorder="1" applyAlignment="1">
      <alignment horizontal="center" vertical="top"/>
    </xf>
    <xf numFmtId="165" fontId="71" fillId="25" borderId="18" xfId="310" applyNumberFormat="1" applyFont="1" applyFill="1" applyBorder="1" applyAlignment="1" applyProtection="1">
      <alignment horizontal="center"/>
    </xf>
    <xf numFmtId="165" fontId="71" fillId="25" borderId="0" xfId="310" applyNumberFormat="1" applyFont="1" applyFill="1" applyBorder="1" applyAlignment="1" applyProtection="1">
      <alignment horizontal="center"/>
    </xf>
    <xf numFmtId="165" fontId="71" fillId="25" borderId="35" xfId="310" applyNumberFormat="1" applyFont="1" applyFill="1" applyBorder="1" applyAlignment="1" applyProtection="1">
      <alignment horizontal="center"/>
    </xf>
    <xf numFmtId="165" fontId="98" fillId="25" borderId="0" xfId="310" applyNumberFormat="1" applyFont="1" applyFill="1" applyAlignment="1">
      <alignment horizontal="left"/>
    </xf>
    <xf numFmtId="165" fontId="61" fillId="25" borderId="0" xfId="310" applyNumberFormat="1" applyFont="1" applyFill="1" applyAlignment="1">
      <alignment horizontal="left"/>
    </xf>
    <xf numFmtId="165" fontId="61" fillId="25" borderId="0" xfId="310" applyNumberFormat="1" applyFont="1" applyFill="1" applyAlignment="1" applyProtection="1">
      <alignment horizontal="center"/>
    </xf>
    <xf numFmtId="165" fontId="61" fillId="25" borderId="10" xfId="310" applyNumberFormat="1" applyFont="1" applyFill="1" applyBorder="1" applyAlignment="1" applyProtection="1">
      <alignment horizontal="center" vertical="top"/>
    </xf>
    <xf numFmtId="165" fontId="61" fillId="25" borderId="11" xfId="310" applyNumberFormat="1" applyFont="1" applyFill="1" applyBorder="1" applyAlignment="1" applyProtection="1">
      <alignment horizontal="center" vertical="top"/>
    </xf>
    <xf numFmtId="165" fontId="61" fillId="25" borderId="14" xfId="310" applyNumberFormat="1" applyFont="1" applyFill="1" applyBorder="1" applyAlignment="1" applyProtection="1">
      <alignment horizontal="center" vertical="top"/>
    </xf>
    <xf numFmtId="165" fontId="61" fillId="25" borderId="10" xfId="310" applyNumberFormat="1" applyFont="1" applyFill="1" applyBorder="1" applyAlignment="1">
      <alignment horizontal="center" vertical="top"/>
    </xf>
    <xf numFmtId="165" fontId="61" fillId="25" borderId="14" xfId="310" applyNumberFormat="1" applyFont="1" applyFill="1" applyBorder="1" applyAlignment="1">
      <alignment horizontal="center" vertical="top"/>
    </xf>
    <xf numFmtId="165" fontId="61" fillId="25" borderId="36" xfId="315" applyNumberFormat="1" applyFont="1" applyFill="1" applyBorder="1" applyAlignment="1">
      <alignment horizontal="center" vertical="top"/>
    </xf>
    <xf numFmtId="165" fontId="61" fillId="25" borderId="29" xfId="315" applyNumberFormat="1" applyFont="1" applyFill="1" applyBorder="1" applyAlignment="1">
      <alignment horizontal="center" vertical="top"/>
    </xf>
    <xf numFmtId="165" fontId="61" fillId="25" borderId="37" xfId="315" applyNumberFormat="1" applyFont="1" applyFill="1" applyBorder="1" applyAlignment="1">
      <alignment horizontal="center" vertical="top"/>
    </xf>
    <xf numFmtId="165" fontId="71" fillId="25" borderId="18" xfId="315" applyNumberFormat="1" applyFont="1" applyFill="1" applyBorder="1" applyAlignment="1" applyProtection="1">
      <alignment horizontal="center"/>
    </xf>
    <xf numFmtId="165" fontId="71" fillId="25" borderId="0" xfId="315" applyNumberFormat="1" applyFont="1" applyFill="1" applyBorder="1" applyAlignment="1" applyProtection="1">
      <alignment horizontal="center"/>
    </xf>
    <xf numFmtId="165" fontId="71" fillId="25" borderId="35" xfId="315" applyNumberFormat="1" applyFont="1" applyFill="1" applyBorder="1" applyAlignment="1" applyProtection="1">
      <alignment horizontal="center"/>
    </xf>
    <xf numFmtId="165" fontId="67" fillId="25" borderId="0" xfId="315" applyNumberFormat="1" applyFont="1" applyFill="1" applyAlignment="1">
      <alignment horizontal="left"/>
    </xf>
    <xf numFmtId="165" fontId="61" fillId="25" borderId="0" xfId="315" applyNumberFormat="1" applyFont="1" applyFill="1" applyAlignment="1">
      <alignment horizontal="left"/>
    </xf>
    <xf numFmtId="165" fontId="61" fillId="25" borderId="0" xfId="315" applyNumberFormat="1" applyFont="1" applyFill="1" applyAlignment="1" applyProtection="1">
      <alignment horizontal="center"/>
    </xf>
    <xf numFmtId="165" fontId="61" fillId="25" borderId="10" xfId="315" applyNumberFormat="1" applyFont="1" applyFill="1" applyBorder="1" applyAlignment="1" applyProtection="1">
      <alignment horizontal="center" vertical="top"/>
    </xf>
    <xf numFmtId="165" fontId="61" fillId="25" borderId="11" xfId="315" applyNumberFormat="1" applyFont="1" applyFill="1" applyBorder="1" applyAlignment="1" applyProtection="1">
      <alignment horizontal="center" vertical="top"/>
    </xf>
    <xf numFmtId="165" fontId="61" fillId="25" borderId="14" xfId="315" applyNumberFormat="1" applyFont="1" applyFill="1" applyBorder="1" applyAlignment="1" applyProtection="1">
      <alignment horizontal="center" vertical="top"/>
    </xf>
    <xf numFmtId="165" fontId="61" fillId="25" borderId="10" xfId="315" applyNumberFormat="1" applyFont="1" applyFill="1" applyBorder="1" applyAlignment="1">
      <alignment horizontal="center" vertical="top"/>
    </xf>
    <xf numFmtId="165" fontId="61" fillId="25" borderId="14" xfId="315" applyNumberFormat="1" applyFont="1" applyFill="1" applyBorder="1" applyAlignment="1">
      <alignment horizontal="center" vertical="top"/>
    </xf>
    <xf numFmtId="165" fontId="61" fillId="0" borderId="0" xfId="466" applyFont="1" applyAlignment="1">
      <alignment horizontal="left"/>
    </xf>
    <xf numFmtId="165" fontId="117" fillId="0" borderId="0" xfId="467" applyFont="1" applyAlignment="1">
      <alignment horizontal="center"/>
    </xf>
    <xf numFmtId="165" fontId="66" fillId="0" borderId="54" xfId="467" applyFont="1" applyBorder="1" applyAlignment="1" applyProtection="1">
      <alignment horizontal="center" vertical="center"/>
    </xf>
    <xf numFmtId="165" fontId="66" fillId="0" borderId="59" xfId="467" applyFont="1" applyBorder="1" applyAlignment="1" applyProtection="1">
      <alignment horizontal="center" vertical="center"/>
    </xf>
    <xf numFmtId="165" fontId="61" fillId="0" borderId="13" xfId="467" quotePrefix="1" applyFont="1" applyBorder="1" applyAlignment="1" applyProtection="1">
      <alignment horizontal="left"/>
    </xf>
    <xf numFmtId="165" fontId="61" fillId="0" borderId="12" xfId="467" quotePrefix="1" applyFont="1" applyBorder="1" applyAlignment="1" applyProtection="1">
      <alignment horizontal="left"/>
    </xf>
    <xf numFmtId="165" fontId="61" fillId="0" borderId="19" xfId="467" quotePrefix="1" applyFont="1" applyBorder="1" applyAlignment="1" applyProtection="1">
      <alignment horizontal="left"/>
    </xf>
    <xf numFmtId="165" fontId="61" fillId="0" borderId="0" xfId="467" quotePrefix="1" applyFont="1" applyBorder="1" applyAlignment="1" applyProtection="1">
      <alignment horizontal="left"/>
    </xf>
    <xf numFmtId="165" fontId="62" fillId="0" borderId="60" xfId="467" applyFont="1" applyBorder="1" applyAlignment="1" applyProtection="1">
      <alignment horizontal="left"/>
    </xf>
    <xf numFmtId="165" fontId="62" fillId="0" borderId="29" xfId="467" quotePrefix="1" applyFont="1" applyBorder="1" applyAlignment="1" applyProtection="1">
      <alignment horizontal="left"/>
    </xf>
    <xf numFmtId="165" fontId="62" fillId="0" borderId="19" xfId="467" quotePrefix="1" applyFont="1" applyBorder="1" applyAlignment="1" applyProtection="1">
      <alignment horizontal="left"/>
    </xf>
    <xf numFmtId="165" fontId="62" fillId="0" borderId="0" xfId="467" quotePrefix="1" applyFont="1" applyBorder="1" applyAlignment="1" applyProtection="1">
      <alignment horizontal="left"/>
    </xf>
    <xf numFmtId="0" fontId="61" fillId="0" borderId="0" xfId="449" applyFont="1" applyAlignment="1">
      <alignment horizontal="center" vertical="center"/>
    </xf>
    <xf numFmtId="3" fontId="61" fillId="0" borderId="15" xfId="449" applyNumberFormat="1" applyFont="1" applyBorder="1" applyAlignment="1">
      <alignment horizontal="center" vertical="center"/>
    </xf>
    <xf numFmtId="3" fontId="61" fillId="0" borderId="20" xfId="449" applyNumberFormat="1" applyFont="1" applyBorder="1" applyAlignment="1">
      <alignment horizontal="center" vertical="center"/>
    </xf>
    <xf numFmtId="3" fontId="61" fillId="0" borderId="23" xfId="449" applyNumberFormat="1" applyFont="1" applyBorder="1" applyAlignment="1">
      <alignment horizontal="center" vertical="center"/>
    </xf>
    <xf numFmtId="3" fontId="89" fillId="0" borderId="0" xfId="452" applyNumberFormat="1" applyFont="1" applyAlignment="1">
      <alignment horizontal="right" vertical="top" wrapText="1"/>
    </xf>
    <xf numFmtId="0" fontId="89" fillId="24" borderId="0" xfId="452" applyFont="1" applyFill="1" applyBorder="1" applyAlignment="1">
      <alignment horizontal="center" vertical="center" wrapText="1"/>
    </xf>
    <xf numFmtId="3" fontId="89" fillId="0" borderId="29" xfId="452" applyNumberFormat="1" applyFont="1" applyBorder="1" applyAlignment="1">
      <alignment horizontal="right" vertical="top" wrapText="1"/>
    </xf>
    <xf numFmtId="0" fontId="89" fillId="0" borderId="15" xfId="452" applyFont="1" applyBorder="1" applyAlignment="1">
      <alignment horizontal="center" vertical="center" wrapText="1"/>
    </xf>
    <xf numFmtId="0" fontId="89" fillId="0" borderId="23" xfId="452" applyFont="1" applyBorder="1" applyAlignment="1">
      <alignment horizontal="center" vertical="center" wrapText="1"/>
    </xf>
    <xf numFmtId="3" fontId="89" fillId="0" borderId="15" xfId="452" applyNumberFormat="1" applyFont="1" applyBorder="1" applyAlignment="1">
      <alignment horizontal="center" vertical="center" wrapText="1"/>
    </xf>
    <xf numFmtId="3" fontId="89" fillId="0" borderId="23" xfId="452" applyNumberFormat="1" applyFont="1" applyBorder="1" applyAlignment="1">
      <alignment horizontal="center" vertical="center" wrapText="1"/>
    </xf>
    <xf numFmtId="186" fontId="143" fillId="25" borderId="84" xfId="534" applyNumberFormat="1" applyFont="1" applyFill="1" applyBorder="1" applyAlignment="1">
      <alignment vertical="center"/>
    </xf>
    <xf numFmtId="186" fontId="143" fillId="25" borderId="42" xfId="534" applyNumberFormat="1" applyFont="1" applyFill="1" applyBorder="1" applyAlignment="1">
      <alignment vertical="center"/>
    </xf>
    <xf numFmtId="186" fontId="143" fillId="25" borderId="79" xfId="534" applyNumberFormat="1" applyFont="1" applyFill="1" applyBorder="1" applyAlignment="1">
      <alignment vertical="center"/>
    </xf>
    <xf numFmtId="167" fontId="143" fillId="0" borderId="42" xfId="534" quotePrefix="1" applyNumberFormat="1" applyFont="1" applyFill="1" applyBorder="1" applyAlignment="1">
      <alignment horizontal="center" vertical="center"/>
    </xf>
    <xf numFmtId="167" fontId="143" fillId="0" borderId="42" xfId="534" applyNumberFormat="1" applyFont="1" applyFill="1" applyBorder="1" applyAlignment="1">
      <alignment horizontal="left" vertical="center" wrapText="1"/>
    </xf>
    <xf numFmtId="167" fontId="146" fillId="0" borderId="23" xfId="534" applyNumberFormat="1" applyFont="1" applyFill="1" applyBorder="1" applyAlignment="1">
      <alignment horizontal="left" vertical="center"/>
    </xf>
    <xf numFmtId="167" fontId="146" fillId="0" borderId="15" xfId="534" applyNumberFormat="1" applyFont="1" applyFill="1" applyBorder="1" applyAlignment="1">
      <alignment horizontal="left" vertical="center"/>
    </xf>
    <xf numFmtId="186" fontId="144" fillId="0" borderId="84" xfId="453" applyNumberFormat="1" applyFont="1" applyFill="1" applyBorder="1" applyAlignment="1">
      <alignment vertical="center"/>
    </xf>
    <xf numFmtId="186" fontId="144" fillId="0" borderId="42" xfId="453" applyNumberFormat="1" applyFont="1" applyFill="1" applyBorder="1" applyAlignment="1">
      <alignment vertical="center"/>
    </xf>
    <xf numFmtId="186" fontId="144" fillId="0" borderId="79" xfId="453" applyNumberFormat="1" applyFont="1" applyFill="1" applyBorder="1" applyAlignment="1">
      <alignment vertical="center"/>
    </xf>
    <xf numFmtId="186" fontId="143" fillId="0" borderId="84" xfId="456" applyNumberFormat="1" applyFont="1" applyFill="1" applyBorder="1" applyAlignment="1">
      <alignment vertical="center"/>
    </xf>
    <xf numFmtId="186" fontId="143" fillId="0" borderId="42" xfId="456" applyNumberFormat="1" applyFont="1" applyFill="1" applyBorder="1" applyAlignment="1">
      <alignment vertical="center"/>
    </xf>
    <xf numFmtId="186" fontId="143" fillId="0" borderId="79" xfId="456" applyNumberFormat="1" applyFont="1" applyFill="1" applyBorder="1" applyAlignment="1">
      <alignment vertical="center"/>
    </xf>
    <xf numFmtId="167" fontId="143" fillId="0" borderId="85" xfId="534" quotePrefix="1" applyNumberFormat="1" applyFont="1" applyFill="1" applyBorder="1" applyAlignment="1">
      <alignment horizontal="center" vertical="center"/>
    </xf>
    <xf numFmtId="167" fontId="143" fillId="0" borderId="80" xfId="534" quotePrefix="1" applyNumberFormat="1" applyFont="1" applyFill="1" applyBorder="1" applyAlignment="1">
      <alignment horizontal="center" vertical="center"/>
    </xf>
    <xf numFmtId="186" fontId="143" fillId="0" borderId="84" xfId="534" applyNumberFormat="1" applyFont="1" applyFill="1" applyBorder="1" applyAlignment="1">
      <alignment vertical="center"/>
    </xf>
    <xf numFmtId="186" fontId="143" fillId="0" borderId="79" xfId="534" applyNumberFormat="1" applyFont="1" applyFill="1" applyBorder="1" applyAlignment="1">
      <alignment vertical="center"/>
    </xf>
    <xf numFmtId="186" fontId="143" fillId="25" borderId="87" xfId="534" applyNumberFormat="1" applyFont="1" applyFill="1" applyBorder="1" applyAlignment="1">
      <alignment vertical="center"/>
    </xf>
    <xf numFmtId="186" fontId="143" fillId="25" borderId="20" xfId="534" applyNumberFormat="1" applyFont="1" applyFill="1" applyBorder="1" applyAlignment="1">
      <alignment vertical="center"/>
    </xf>
    <xf numFmtId="186" fontId="143" fillId="25" borderId="72" xfId="534" applyNumberFormat="1" applyFont="1" applyFill="1" applyBorder="1" applyAlignment="1">
      <alignment vertical="center"/>
    </xf>
    <xf numFmtId="186" fontId="143" fillId="25" borderId="23" xfId="534" applyNumberFormat="1" applyFont="1" applyFill="1" applyBorder="1" applyAlignment="1">
      <alignment vertical="center"/>
    </xf>
    <xf numFmtId="186" fontId="144" fillId="0" borderId="23" xfId="453" applyNumberFormat="1" applyFont="1" applyFill="1" applyBorder="1" applyAlignment="1">
      <alignment vertical="center"/>
    </xf>
    <xf numFmtId="186" fontId="144" fillId="0" borderId="20" xfId="453" applyNumberFormat="1" applyFont="1" applyFill="1" applyBorder="1" applyAlignment="1">
      <alignment vertical="center"/>
    </xf>
    <xf numFmtId="167" fontId="143" fillId="0" borderId="82" xfId="534" quotePrefix="1" applyNumberFormat="1" applyFont="1" applyFill="1" applyBorder="1" applyAlignment="1">
      <alignment horizontal="center" vertical="center"/>
    </xf>
    <xf numFmtId="167" fontId="143" fillId="0" borderId="42" xfId="534" applyNumberFormat="1" applyFont="1" applyFill="1" applyBorder="1" applyAlignment="1">
      <alignment horizontal="left" vertical="center"/>
    </xf>
    <xf numFmtId="167" fontId="143" fillId="0" borderId="79" xfId="534" applyNumberFormat="1" applyFont="1" applyFill="1" applyBorder="1" applyAlignment="1">
      <alignment horizontal="left" vertical="center"/>
    </xf>
    <xf numFmtId="178" fontId="144" fillId="0" borderId="84" xfId="453" applyNumberFormat="1" applyFont="1" applyFill="1" applyBorder="1" applyAlignment="1">
      <alignment vertical="center"/>
    </xf>
    <xf numFmtId="178" fontId="144" fillId="0" borderId="42" xfId="453" applyNumberFormat="1" applyFont="1" applyFill="1" applyBorder="1" applyAlignment="1">
      <alignment vertical="center"/>
    </xf>
    <xf numFmtId="178" fontId="144" fillId="0" borderId="79" xfId="453" applyNumberFormat="1" applyFont="1" applyFill="1" applyBorder="1" applyAlignment="1">
      <alignment vertical="center"/>
    </xf>
    <xf numFmtId="186" fontId="144" fillId="0" borderId="15" xfId="453" applyNumberFormat="1" applyFont="1" applyFill="1" applyBorder="1" applyAlignment="1">
      <alignment vertical="center"/>
    </xf>
    <xf numFmtId="186" fontId="144" fillId="0" borderId="87" xfId="453" applyNumberFormat="1" applyFont="1" applyFill="1" applyBorder="1" applyAlignment="1">
      <alignment vertical="center"/>
    </xf>
    <xf numFmtId="186" fontId="146" fillId="0" borderId="23" xfId="534" applyNumberFormat="1" applyFont="1" applyFill="1" applyBorder="1" applyAlignment="1">
      <alignment vertical="center"/>
    </xf>
    <xf numFmtId="186" fontId="146" fillId="0" borderId="15" xfId="534" applyNumberFormat="1" applyFont="1" applyFill="1" applyBorder="1" applyAlignment="1">
      <alignment vertical="center"/>
    </xf>
    <xf numFmtId="167" fontId="143" fillId="0" borderId="42" xfId="534" applyNumberFormat="1" applyFont="1" applyFill="1" applyBorder="1" applyAlignment="1">
      <alignment horizontal="center" vertical="center" wrapText="1"/>
    </xf>
    <xf numFmtId="167" fontId="143" fillId="0" borderId="84" xfId="534" quotePrefix="1" applyNumberFormat="1" applyFont="1" applyFill="1" applyBorder="1" applyAlignment="1">
      <alignment horizontal="center" vertical="center"/>
    </xf>
    <xf numFmtId="167" fontId="143" fillId="0" borderId="84" xfId="534" applyNumberFormat="1" applyFont="1" applyFill="1" applyBorder="1" applyAlignment="1">
      <alignment horizontal="left" vertical="center" wrapText="1"/>
    </xf>
    <xf numFmtId="167" fontId="143" fillId="0" borderId="88" xfId="534" quotePrefix="1" applyNumberFormat="1" applyFont="1" applyFill="1" applyBorder="1" applyAlignment="1">
      <alignment horizontal="center" vertical="center"/>
    </xf>
    <xf numFmtId="167" fontId="143" fillId="0" borderId="89" xfId="534" quotePrefix="1" applyNumberFormat="1" applyFont="1" applyFill="1" applyBorder="1" applyAlignment="1">
      <alignment horizontal="center" vertical="center"/>
    </xf>
    <xf numFmtId="167" fontId="143" fillId="0" borderId="87" xfId="534" quotePrefix="1" applyNumberFormat="1" applyFont="1" applyFill="1" applyBorder="1" applyAlignment="1">
      <alignment horizontal="center" vertical="center"/>
    </xf>
    <xf numFmtId="167" fontId="143" fillId="0" borderId="87" xfId="534" applyNumberFormat="1" applyFont="1" applyFill="1" applyBorder="1" applyAlignment="1">
      <alignment horizontal="left" vertical="center" wrapText="1"/>
    </xf>
    <xf numFmtId="167" fontId="143" fillId="0" borderId="79" xfId="534" quotePrefix="1" applyNumberFormat="1" applyFont="1" applyFill="1" applyBorder="1" applyAlignment="1">
      <alignment horizontal="center" vertical="center"/>
    </xf>
    <xf numFmtId="167" fontId="143" fillId="0" borderId="91" xfId="534" quotePrefix="1" applyNumberFormat="1" applyFont="1" applyFill="1" applyBorder="1" applyAlignment="1">
      <alignment horizontal="center" vertical="center"/>
    </xf>
    <xf numFmtId="167" fontId="143" fillId="0" borderId="79" xfId="534" applyNumberFormat="1" applyFont="1" applyFill="1" applyBorder="1" applyAlignment="1">
      <alignment horizontal="left" vertical="center" wrapText="1"/>
    </xf>
    <xf numFmtId="186" fontId="143" fillId="0" borderId="23" xfId="456" applyNumberFormat="1" applyFont="1" applyFill="1" applyBorder="1" applyAlignment="1">
      <alignment vertical="center"/>
    </xf>
    <xf numFmtId="186" fontId="143" fillId="0" borderId="15" xfId="456" applyNumberFormat="1" applyFont="1" applyFill="1" applyBorder="1" applyAlignment="1">
      <alignment vertical="center"/>
    </xf>
    <xf numFmtId="186" fontId="143" fillId="0" borderId="87" xfId="456" applyNumberFormat="1" applyFont="1" applyFill="1" applyBorder="1" applyAlignment="1">
      <alignment vertical="center"/>
    </xf>
    <xf numFmtId="186" fontId="143" fillId="0" borderId="20" xfId="456" applyNumberFormat="1" applyFont="1" applyFill="1" applyBorder="1" applyAlignment="1">
      <alignment vertical="center"/>
    </xf>
    <xf numFmtId="186" fontId="143" fillId="0" borderId="87" xfId="534" applyNumberFormat="1" applyFont="1" applyFill="1" applyBorder="1" applyAlignment="1">
      <alignment vertical="center"/>
    </xf>
    <xf numFmtId="186" fontId="143" fillId="0" borderId="72" xfId="534" applyNumberFormat="1" applyFont="1" applyFill="1" applyBorder="1" applyAlignment="1">
      <alignment vertical="center"/>
    </xf>
    <xf numFmtId="0" fontId="152" fillId="0" borderId="0" xfId="534" applyFont="1" applyFill="1" applyBorder="1" applyAlignment="1">
      <alignment horizontal="center"/>
    </xf>
    <xf numFmtId="0" fontId="152" fillId="0" borderId="0" xfId="534" applyFont="1" applyFill="1" applyAlignment="1">
      <alignment horizontal="center"/>
    </xf>
    <xf numFmtId="0" fontId="151" fillId="27" borderId="0" xfId="534" applyFont="1" applyFill="1" applyAlignment="1">
      <alignment horizontal="center"/>
    </xf>
    <xf numFmtId="0" fontId="151" fillId="0" borderId="0" xfId="534" applyFont="1" applyFill="1" applyAlignment="1">
      <alignment horizontal="center"/>
    </xf>
    <xf numFmtId="167" fontId="142" fillId="0" borderId="0" xfId="534" applyNumberFormat="1" applyFont="1" applyFill="1" applyBorder="1" applyAlignment="1">
      <alignment horizontal="center" vertical="center"/>
    </xf>
    <xf numFmtId="167" fontId="149" fillId="25" borderId="84" xfId="456" applyNumberFormat="1" applyFont="1" applyFill="1" applyBorder="1" applyAlignment="1">
      <alignment horizontal="center" vertical="center" wrapText="1"/>
    </xf>
    <xf numFmtId="0" fontId="150" fillId="25" borderId="84" xfId="456" applyFont="1" applyFill="1" applyBorder="1" applyAlignment="1">
      <alignment horizontal="center"/>
    </xf>
    <xf numFmtId="4" fontId="149" fillId="0" borderId="84" xfId="456" applyNumberFormat="1" applyFont="1" applyFill="1" applyBorder="1" applyAlignment="1">
      <alignment horizontal="center" vertical="center"/>
    </xf>
    <xf numFmtId="4" fontId="150" fillId="0" borderId="84" xfId="456" applyNumberFormat="1" applyFont="1" applyFill="1" applyBorder="1" applyAlignment="1">
      <alignment horizontal="center" vertical="center"/>
    </xf>
    <xf numFmtId="41" fontId="149" fillId="0" borderId="84" xfId="456" applyNumberFormat="1" applyFont="1" applyFill="1" applyBorder="1" applyAlignment="1">
      <alignment horizontal="center" vertical="center"/>
    </xf>
    <xf numFmtId="41" fontId="150" fillId="0" borderId="84" xfId="456" applyNumberFormat="1" applyFont="1" applyFill="1" applyBorder="1" applyAlignment="1">
      <alignment horizontal="center" vertical="center"/>
    </xf>
    <xf numFmtId="43" fontId="149" fillId="0" borderId="84" xfId="456" applyNumberFormat="1" applyFont="1" applyFill="1" applyBorder="1" applyAlignment="1">
      <alignment horizontal="center" vertical="center"/>
    </xf>
    <xf numFmtId="43" fontId="149" fillId="0" borderId="83" xfId="456" applyNumberFormat="1" applyFont="1" applyFill="1" applyBorder="1" applyAlignment="1">
      <alignment horizontal="center" vertical="center"/>
    </xf>
    <xf numFmtId="167" fontId="149" fillId="0" borderId="84" xfId="456" applyNumberFormat="1" applyFont="1" applyFill="1" applyBorder="1" applyAlignment="1">
      <alignment horizontal="center" vertical="center" wrapText="1"/>
    </xf>
    <xf numFmtId="167" fontId="149" fillId="0" borderId="42" xfId="456" applyNumberFormat="1" applyFont="1" applyFill="1" applyBorder="1" applyAlignment="1">
      <alignment horizontal="center" vertical="center" wrapText="1"/>
    </xf>
    <xf numFmtId="167" fontId="143" fillId="0" borderId="90" xfId="534" quotePrefix="1" applyNumberFormat="1" applyFont="1" applyFill="1" applyBorder="1" applyAlignment="1">
      <alignment horizontal="center" vertical="center"/>
    </xf>
    <xf numFmtId="167" fontId="143" fillId="0" borderId="15" xfId="534" quotePrefix="1" applyNumberFormat="1" applyFont="1" applyFill="1" applyBorder="1" applyAlignment="1">
      <alignment horizontal="center" vertical="center"/>
    </xf>
    <xf numFmtId="167" fontId="143" fillId="0" borderId="15" xfId="534" applyNumberFormat="1" applyFont="1" applyFill="1" applyBorder="1" applyAlignment="1">
      <alignment horizontal="left" vertical="center" wrapText="1"/>
    </xf>
    <xf numFmtId="186" fontId="143" fillId="25" borderId="15" xfId="534" applyNumberFormat="1" applyFont="1" applyFill="1" applyBorder="1" applyAlignment="1">
      <alignment vertical="center"/>
    </xf>
    <xf numFmtId="167" fontId="149" fillId="0" borderId="85" xfId="456" applyNumberFormat="1" applyFont="1" applyFill="1" applyBorder="1" applyAlignment="1">
      <alignment horizontal="center" vertical="center" wrapText="1"/>
    </xf>
    <xf numFmtId="167" fontId="149" fillId="0" borderId="82" xfId="456" applyNumberFormat="1" applyFont="1" applyFill="1" applyBorder="1" applyAlignment="1">
      <alignment horizontal="center" vertical="center" wrapText="1"/>
    </xf>
    <xf numFmtId="0" fontId="143" fillId="0" borderId="85" xfId="534" applyFont="1" applyFill="1" applyBorder="1" applyAlignment="1">
      <alignment horizontal="center" vertical="center"/>
    </xf>
    <xf numFmtId="0" fontId="143" fillId="0" borderId="80" xfId="534" applyFont="1" applyFill="1" applyBorder="1" applyAlignment="1">
      <alignment horizontal="center" vertical="center"/>
    </xf>
    <xf numFmtId="167" fontId="143" fillId="0" borderId="23" xfId="534" quotePrefix="1" applyNumberFormat="1" applyFont="1" applyFill="1" applyBorder="1" applyAlignment="1">
      <alignment horizontal="center" vertical="center"/>
    </xf>
    <xf numFmtId="167" fontId="143" fillId="0" borderId="23" xfId="534" applyNumberFormat="1" applyFont="1" applyFill="1" applyBorder="1" applyAlignment="1">
      <alignment horizontal="left" vertical="center" wrapText="1"/>
    </xf>
    <xf numFmtId="167" fontId="143" fillId="0" borderId="73" xfId="534" quotePrefix="1" applyNumberFormat="1" applyFont="1" applyFill="1" applyBorder="1" applyAlignment="1">
      <alignment horizontal="center" vertical="center"/>
    </xf>
    <xf numFmtId="167" fontId="143" fillId="0" borderId="20" xfId="534" quotePrefix="1" applyNumberFormat="1" applyFont="1" applyFill="1" applyBorder="1" applyAlignment="1">
      <alignment horizontal="center" vertical="center"/>
    </xf>
    <xf numFmtId="167" fontId="143" fillId="0" borderId="20" xfId="534" applyNumberFormat="1" applyFont="1" applyFill="1" applyBorder="1" applyAlignment="1">
      <alignment horizontal="left" vertical="center" wrapText="1"/>
    </xf>
    <xf numFmtId="167" fontId="143" fillId="0" borderId="84" xfId="534" applyNumberFormat="1" applyFont="1" applyFill="1" applyBorder="1" applyAlignment="1">
      <alignment horizontal="left" vertical="center"/>
    </xf>
    <xf numFmtId="49" fontId="143" fillId="0" borderId="85" xfId="534" quotePrefix="1" applyNumberFormat="1" applyFont="1" applyFill="1" applyBorder="1" applyAlignment="1">
      <alignment horizontal="center" vertical="center"/>
    </xf>
    <xf numFmtId="49" fontId="143" fillId="0" borderId="82" xfId="534" quotePrefix="1" applyNumberFormat="1" applyFont="1" applyFill="1" applyBorder="1" applyAlignment="1">
      <alignment horizontal="center" vertical="center"/>
    </xf>
    <xf numFmtId="49" fontId="143" fillId="0" borderId="80" xfId="534" quotePrefix="1" applyNumberFormat="1" applyFont="1" applyFill="1" applyBorder="1" applyAlignment="1">
      <alignment horizontal="center" vertical="center"/>
    </xf>
    <xf numFmtId="0" fontId="143" fillId="0" borderId="15" xfId="534" quotePrefix="1" applyFont="1" applyFill="1" applyBorder="1" applyAlignment="1">
      <alignment horizontal="center" vertical="center"/>
    </xf>
    <xf numFmtId="0" fontId="143" fillId="0" borderId="23" xfId="534" quotePrefix="1" applyFont="1" applyFill="1" applyBorder="1" applyAlignment="1">
      <alignment horizontal="center" vertical="center"/>
    </xf>
    <xf numFmtId="167" fontId="146" fillId="0" borderId="91" xfId="534" quotePrefix="1" applyNumberFormat="1" applyFont="1" applyFill="1" applyBorder="1" applyAlignment="1">
      <alignment horizontal="center" vertical="center"/>
    </xf>
    <xf numFmtId="167" fontId="146" fillId="0" borderId="90" xfId="534" quotePrefix="1" applyNumberFormat="1" applyFont="1" applyFill="1" applyBorder="1" applyAlignment="1">
      <alignment horizontal="center" vertical="center"/>
    </xf>
    <xf numFmtId="167" fontId="146" fillId="0" borderId="23" xfId="534" quotePrefix="1" applyNumberFormat="1" applyFont="1" applyFill="1" applyBorder="1" applyAlignment="1">
      <alignment horizontal="center" vertical="center"/>
    </xf>
    <xf numFmtId="167" fontId="146" fillId="0" borderId="15" xfId="534" quotePrefix="1" applyNumberFormat="1" applyFont="1" applyFill="1" applyBorder="1" applyAlignment="1">
      <alignment horizontal="center" vertical="center"/>
    </xf>
    <xf numFmtId="17" fontId="143" fillId="0" borderId="91" xfId="534" quotePrefix="1" applyNumberFormat="1" applyFont="1" applyFill="1" applyBorder="1" applyAlignment="1">
      <alignment horizontal="center" vertical="center"/>
    </xf>
    <xf numFmtId="17" fontId="143" fillId="0" borderId="90" xfId="534" quotePrefix="1" applyNumberFormat="1" applyFont="1" applyFill="1" applyBorder="1" applyAlignment="1">
      <alignment horizontal="center" vertical="center"/>
    </xf>
    <xf numFmtId="0" fontId="143" fillId="0" borderId="42" xfId="534" applyFont="1" applyFill="1" applyBorder="1" applyAlignment="1">
      <alignment horizontal="left" vertical="center" wrapText="1"/>
    </xf>
    <xf numFmtId="0" fontId="143" fillId="0" borderId="42" xfId="534" applyFont="1" applyFill="1" applyBorder="1" applyAlignment="1">
      <alignment horizontal="center" vertical="center" wrapText="1"/>
    </xf>
    <xf numFmtId="0" fontId="143" fillId="0" borderId="42" xfId="534" quotePrefix="1" applyFont="1" applyFill="1" applyBorder="1" applyAlignment="1">
      <alignment horizontal="center" vertical="center"/>
    </xf>
    <xf numFmtId="0" fontId="143" fillId="0" borderId="79" xfId="534" quotePrefix="1" applyFont="1" applyFill="1" applyBorder="1" applyAlignment="1">
      <alignment horizontal="center" vertical="center"/>
    </xf>
    <xf numFmtId="0" fontId="143" fillId="0" borderId="15" xfId="534" applyFont="1" applyFill="1" applyBorder="1" applyAlignment="1">
      <alignment horizontal="left" vertical="center" wrapText="1"/>
    </xf>
    <xf numFmtId="0" fontId="143" fillId="0" borderId="23" xfId="534" applyFont="1" applyFill="1" applyBorder="1" applyAlignment="1">
      <alignment horizontal="left" vertical="center" wrapText="1"/>
    </xf>
    <xf numFmtId="0" fontId="143" fillId="0" borderId="79" xfId="534" applyFont="1" applyFill="1" applyBorder="1" applyAlignment="1">
      <alignment horizontal="left" vertical="center" wrapText="1"/>
    </xf>
    <xf numFmtId="49" fontId="143" fillId="0" borderId="23" xfId="534" applyNumberFormat="1" applyFont="1" applyFill="1" applyBorder="1" applyAlignment="1">
      <alignment horizontal="center" vertical="center"/>
    </xf>
    <xf numFmtId="49" fontId="143" fillId="0" borderId="15" xfId="534" applyNumberFormat="1" applyFont="1" applyFill="1" applyBorder="1" applyAlignment="1">
      <alignment horizontal="center" vertical="center"/>
    </xf>
    <xf numFmtId="0" fontId="143" fillId="0" borderId="88" xfId="534" applyFont="1" applyFill="1" applyBorder="1" applyAlignment="1">
      <alignment horizontal="center" vertical="center"/>
    </xf>
    <xf numFmtId="0" fontId="143" fillId="0" borderId="89" xfId="534" applyFont="1" applyFill="1" applyBorder="1" applyAlignment="1">
      <alignment horizontal="center" vertical="center"/>
    </xf>
    <xf numFmtId="0" fontId="143" fillId="0" borderId="73" xfId="534" applyFont="1" applyFill="1" applyBorder="1" applyAlignment="1">
      <alignment horizontal="center" vertical="center"/>
    </xf>
    <xf numFmtId="0" fontId="143" fillId="0" borderId="87" xfId="534" quotePrefix="1" applyFont="1" applyFill="1" applyBorder="1" applyAlignment="1">
      <alignment horizontal="center" vertical="center"/>
    </xf>
    <xf numFmtId="0" fontId="143" fillId="0" borderId="87" xfId="534" applyFont="1" applyFill="1" applyBorder="1" applyAlignment="1">
      <alignment horizontal="left" vertical="center"/>
    </xf>
    <xf numFmtId="0" fontId="143" fillId="0" borderId="23" xfId="534" applyFont="1" applyFill="1" applyBorder="1" applyAlignment="1">
      <alignment horizontal="left" vertical="center"/>
    </xf>
    <xf numFmtId="49" fontId="143" fillId="0" borderId="91" xfId="534" applyNumberFormat="1" applyFont="1" applyFill="1" applyBorder="1" applyAlignment="1">
      <alignment horizontal="center" vertical="center"/>
    </xf>
    <xf numFmtId="49" fontId="143" fillId="0" borderId="82" xfId="534" applyNumberFormat="1" applyFont="1" applyFill="1" applyBorder="1" applyAlignment="1">
      <alignment horizontal="center" vertical="center"/>
    </xf>
    <xf numFmtId="49" fontId="143" fillId="0" borderId="90" xfId="534" applyNumberFormat="1" applyFont="1" applyFill="1" applyBorder="1" applyAlignment="1">
      <alignment horizontal="center" vertical="center"/>
    </xf>
    <xf numFmtId="0" fontId="143" fillId="0" borderId="84" xfId="534" applyFont="1" applyFill="1" applyBorder="1" applyAlignment="1">
      <alignment horizontal="left" vertical="center" wrapText="1"/>
    </xf>
    <xf numFmtId="167" fontId="143" fillId="0" borderId="91" xfId="534" quotePrefix="1" applyNumberFormat="1" applyFont="1" applyFill="1" applyBorder="1" applyAlignment="1">
      <alignment horizontal="center" vertical="center" wrapText="1"/>
    </xf>
    <xf numFmtId="167" fontId="143" fillId="0" borderId="82" xfId="534" quotePrefix="1" applyNumberFormat="1" applyFont="1" applyFill="1" applyBorder="1" applyAlignment="1">
      <alignment horizontal="center" vertical="center" wrapText="1"/>
    </xf>
    <xf numFmtId="167" fontId="143" fillId="0" borderId="90" xfId="534" quotePrefix="1" applyNumberFormat="1" applyFont="1" applyFill="1" applyBorder="1" applyAlignment="1">
      <alignment horizontal="center" vertical="center" wrapText="1"/>
    </xf>
    <xf numFmtId="167" fontId="143" fillId="0" borderId="80" xfId="534" quotePrefix="1" applyNumberFormat="1" applyFont="1" applyFill="1" applyBorder="1" applyAlignment="1">
      <alignment horizontal="center" vertical="center" wrapText="1"/>
    </xf>
    <xf numFmtId="186" fontId="143" fillId="0" borderId="20" xfId="534" applyNumberFormat="1" applyFont="1" applyFill="1" applyBorder="1" applyAlignment="1">
      <alignment vertical="center"/>
    </xf>
    <xf numFmtId="186" fontId="143" fillId="0" borderId="15" xfId="534" applyNumberFormat="1" applyFont="1" applyFill="1" applyBorder="1" applyAlignment="1">
      <alignment vertical="center"/>
    </xf>
    <xf numFmtId="186" fontId="143" fillId="25" borderId="84" xfId="534" applyNumberFormat="1" applyFont="1" applyFill="1" applyBorder="1" applyAlignment="1">
      <alignment horizontal="right" vertical="center"/>
    </xf>
    <xf numFmtId="186" fontId="143" fillId="25" borderId="79" xfId="534" applyNumberFormat="1" applyFont="1" applyFill="1" applyBorder="1" applyAlignment="1">
      <alignment horizontal="right" vertical="center"/>
    </xf>
    <xf numFmtId="178" fontId="143" fillId="25" borderId="84" xfId="456" applyNumberFormat="1" applyFont="1" applyFill="1" applyBorder="1" applyAlignment="1">
      <alignment vertical="center"/>
    </xf>
    <xf numFmtId="178" fontId="143" fillId="25" borderId="42" xfId="456" applyNumberFormat="1" applyFont="1" applyFill="1" applyBorder="1" applyAlignment="1">
      <alignment vertical="center"/>
    </xf>
    <xf numFmtId="178" fontId="143" fillId="25" borderId="79" xfId="456" applyNumberFormat="1" applyFont="1" applyFill="1" applyBorder="1" applyAlignment="1">
      <alignment vertical="center"/>
    </xf>
    <xf numFmtId="178" fontId="143" fillId="0" borderId="84" xfId="456" applyNumberFormat="1" applyFont="1" applyFill="1" applyBorder="1" applyAlignment="1">
      <alignment vertical="center"/>
    </xf>
    <xf numFmtId="178" fontId="143" fillId="0" borderId="42" xfId="456" applyNumberFormat="1" applyFont="1" applyFill="1" applyBorder="1" applyAlignment="1">
      <alignment vertical="center"/>
    </xf>
    <xf numFmtId="178" fontId="143" fillId="0" borderId="79" xfId="456" applyNumberFormat="1" applyFont="1" applyFill="1" applyBorder="1" applyAlignment="1">
      <alignment vertical="center"/>
    </xf>
    <xf numFmtId="186" fontId="143" fillId="0" borderId="23" xfId="534" applyNumberFormat="1" applyFont="1" applyFill="1" applyBorder="1" applyAlignment="1">
      <alignment vertical="center"/>
    </xf>
    <xf numFmtId="17" fontId="143" fillId="0" borderId="85" xfId="534" quotePrefix="1" applyNumberFormat="1" applyFont="1" applyFill="1" applyBorder="1" applyAlignment="1">
      <alignment horizontal="center" vertical="center"/>
    </xf>
    <xf numFmtId="17" fontId="143" fillId="0" borderId="82" xfId="534" quotePrefix="1" applyNumberFormat="1" applyFont="1" applyFill="1" applyBorder="1" applyAlignment="1">
      <alignment horizontal="center" vertical="center"/>
    </xf>
    <xf numFmtId="17" fontId="143" fillId="0" borderId="80" xfId="534" quotePrefix="1" applyNumberFormat="1" applyFont="1" applyFill="1" applyBorder="1" applyAlignment="1">
      <alignment horizontal="center" vertical="center"/>
    </xf>
    <xf numFmtId="0" fontId="143" fillId="0" borderId="84" xfId="534" quotePrefix="1" applyFont="1" applyFill="1" applyBorder="1" applyAlignment="1">
      <alignment horizontal="center" vertical="center"/>
    </xf>
    <xf numFmtId="186" fontId="143" fillId="0" borderId="84" xfId="456" applyNumberFormat="1" applyFont="1" applyFill="1" applyBorder="1" applyAlignment="1">
      <alignment horizontal="right" vertical="center"/>
    </xf>
    <xf numFmtId="186" fontId="143" fillId="0" borderId="79" xfId="456" applyNumberFormat="1" applyFont="1" applyFill="1" applyBorder="1" applyAlignment="1">
      <alignment horizontal="right" vertical="center"/>
    </xf>
    <xf numFmtId="186" fontId="144" fillId="0" borderId="84" xfId="453" applyNumberFormat="1" applyFont="1" applyFill="1" applyBorder="1" applyAlignment="1">
      <alignment horizontal="right" vertical="center"/>
    </xf>
    <xf numFmtId="186" fontId="144" fillId="0" borderId="79" xfId="453" applyNumberFormat="1" applyFont="1" applyFill="1" applyBorder="1" applyAlignment="1">
      <alignment horizontal="right" vertical="center"/>
    </xf>
    <xf numFmtId="0" fontId="143" fillId="0" borderId="90" xfId="534" applyFont="1" applyFill="1" applyBorder="1" applyAlignment="1">
      <alignment horizontal="center" vertical="center"/>
    </xf>
    <xf numFmtId="49" fontId="143" fillId="0" borderId="23" xfId="534" applyNumberFormat="1" applyFont="1" applyFill="1" applyBorder="1" applyAlignment="1">
      <alignment horizontal="left" vertical="center"/>
    </xf>
    <xf numFmtId="49" fontId="143" fillId="0" borderId="15" xfId="534" applyNumberFormat="1" applyFont="1" applyFill="1" applyBorder="1" applyAlignment="1">
      <alignment horizontal="left" vertical="center"/>
    </xf>
    <xf numFmtId="0" fontId="143" fillId="0" borderId="91" xfId="534" applyFont="1" applyFill="1" applyBorder="1" applyAlignment="1">
      <alignment horizontal="center" vertical="center"/>
    </xf>
    <xf numFmtId="41" fontId="145" fillId="0" borderId="23" xfId="456" applyNumberFormat="1" applyFont="1" applyFill="1" applyBorder="1" applyAlignment="1">
      <alignment vertical="center"/>
    </xf>
    <xf numFmtId="41" fontId="145" fillId="0" borderId="15" xfId="456" applyNumberFormat="1" applyFont="1" applyFill="1" applyBorder="1" applyAlignment="1">
      <alignment vertical="center"/>
    </xf>
    <xf numFmtId="167" fontId="143" fillId="0" borderId="15" xfId="534" applyNumberFormat="1" applyFont="1" applyFill="1" applyBorder="1" applyAlignment="1">
      <alignment horizontal="left" vertical="center"/>
    </xf>
    <xf numFmtId="186" fontId="146" fillId="25" borderId="23" xfId="534" applyNumberFormat="1" applyFont="1" applyFill="1" applyBorder="1" applyAlignment="1">
      <alignment vertical="center"/>
    </xf>
    <xf numFmtId="186" fontId="146" fillId="25" borderId="15" xfId="534" applyNumberFormat="1" applyFont="1" applyFill="1" applyBorder="1" applyAlignment="1">
      <alignment vertical="center"/>
    </xf>
    <xf numFmtId="0" fontId="50" fillId="25" borderId="15" xfId="452" applyFont="1" applyFill="1" applyBorder="1" applyAlignment="1">
      <alignment horizontal="center" vertical="center"/>
    </xf>
    <xf numFmtId="0" fontId="50" fillId="25" borderId="23" xfId="452" applyFont="1" applyFill="1" applyBorder="1" applyAlignment="1">
      <alignment horizontal="center" vertical="center"/>
    </xf>
    <xf numFmtId="0" fontId="78" fillId="25" borderId="15" xfId="452" applyFont="1" applyFill="1" applyBorder="1" applyAlignment="1">
      <alignment horizontal="center" vertical="center"/>
    </xf>
    <xf numFmtId="0" fontId="78" fillId="25" borderId="20" xfId="452" applyFont="1" applyFill="1" applyBorder="1" applyAlignment="1">
      <alignment horizontal="center" vertical="center"/>
    </xf>
    <xf numFmtId="0" fontId="78" fillId="25" borderId="23" xfId="452" applyFont="1" applyFill="1" applyBorder="1" applyAlignment="1">
      <alignment horizontal="center" vertical="center"/>
    </xf>
    <xf numFmtId="0" fontId="50" fillId="25" borderId="20" xfId="452" applyFont="1" applyFill="1" applyBorder="1" applyAlignment="1">
      <alignment horizontal="center" vertical="center"/>
    </xf>
    <xf numFmtId="188" fontId="50" fillId="25" borderId="15" xfId="452" applyNumberFormat="1" applyFont="1" applyFill="1" applyBorder="1" applyAlignment="1">
      <alignment horizontal="center" vertical="center"/>
    </xf>
    <xf numFmtId="188" fontId="50" fillId="25" borderId="23" xfId="452" applyNumberFormat="1" applyFont="1" applyFill="1" applyBorder="1" applyAlignment="1">
      <alignment horizontal="center" vertical="center"/>
    </xf>
    <xf numFmtId="49" fontId="50" fillId="25" borderId="15" xfId="452" applyNumberFormat="1" applyFont="1" applyFill="1" applyBorder="1" applyAlignment="1">
      <alignment horizontal="center" vertical="center"/>
    </xf>
    <xf numFmtId="49" fontId="50" fillId="25" borderId="23" xfId="452" applyNumberFormat="1" applyFont="1" applyFill="1" applyBorder="1" applyAlignment="1">
      <alignment horizontal="center" vertical="center"/>
    </xf>
    <xf numFmtId="0" fontId="78" fillId="25" borderId="15" xfId="452" applyFont="1" applyFill="1" applyBorder="1" applyAlignment="1">
      <alignment horizontal="center" vertical="top" wrapText="1"/>
    </xf>
    <xf numFmtId="0" fontId="78" fillId="25" borderId="20" xfId="452" applyFont="1" applyFill="1" applyBorder="1" applyAlignment="1">
      <alignment horizontal="center" vertical="top"/>
    </xf>
    <xf numFmtId="0" fontId="78" fillId="25" borderId="23" xfId="452" applyFont="1" applyFill="1" applyBorder="1" applyAlignment="1">
      <alignment horizontal="center" vertical="top"/>
    </xf>
    <xf numFmtId="0" fontId="108" fillId="25" borderId="15" xfId="452" applyFont="1" applyFill="1" applyBorder="1" applyAlignment="1">
      <alignment horizontal="center" vertical="center" wrapText="1"/>
    </xf>
    <xf numFmtId="0" fontId="108" fillId="25" borderId="20" xfId="452" applyFont="1" applyFill="1" applyBorder="1" applyAlignment="1">
      <alignment horizontal="center" vertical="center" wrapText="1"/>
    </xf>
    <xf numFmtId="0" fontId="108" fillId="25" borderId="23" xfId="452" applyFont="1" applyFill="1" applyBorder="1" applyAlignment="1">
      <alignment horizontal="center" vertical="center" wrapText="1"/>
    </xf>
    <xf numFmtId="0" fontId="50" fillId="25" borderId="15" xfId="452" applyFont="1" applyFill="1" applyBorder="1" applyAlignment="1">
      <alignment horizontal="center" vertical="center" wrapText="1"/>
    </xf>
    <xf numFmtId="0" fontId="50" fillId="25" borderId="20" xfId="452" applyFont="1" applyFill="1" applyBorder="1" applyAlignment="1">
      <alignment horizontal="center" vertical="center" wrapText="1"/>
    </xf>
    <xf numFmtId="0" fontId="50" fillId="25" borderId="23" xfId="452" applyFont="1" applyFill="1" applyBorder="1" applyAlignment="1">
      <alignment horizontal="center" vertical="center" wrapText="1"/>
    </xf>
    <xf numFmtId="0" fontId="84" fillId="25" borderId="0" xfId="452" applyFont="1" applyFill="1" applyBorder="1" applyAlignment="1">
      <alignment horizontal="center"/>
    </xf>
    <xf numFmtId="0" fontId="50" fillId="25" borderId="42" xfId="452" applyFont="1" applyFill="1" applyBorder="1" applyAlignment="1">
      <alignment horizontal="center" vertical="center"/>
    </xf>
    <xf numFmtId="0" fontId="50" fillId="25" borderId="14" xfId="452" applyFont="1" applyFill="1" applyBorder="1" applyAlignment="1">
      <alignment horizontal="center" vertical="center"/>
    </xf>
    <xf numFmtId="0" fontId="50" fillId="25" borderId="35" xfId="452" applyFont="1" applyFill="1" applyBorder="1" applyAlignment="1">
      <alignment horizontal="center" vertical="center"/>
    </xf>
    <xf numFmtId="0" fontId="50" fillId="25" borderId="37" xfId="452" applyFont="1" applyFill="1" applyBorder="1" applyAlignment="1">
      <alignment horizontal="center" vertical="center"/>
    </xf>
  </cellXfs>
  <cellStyles count="53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2" xfId="501"/>
    <cellStyle name="Normalny 16 3" xfId="517"/>
    <cellStyle name="Normalny 17" xfId="459"/>
    <cellStyle name="Normalny 17 2" xfId="503"/>
    <cellStyle name="Normalny 17 3" xfId="518"/>
    <cellStyle name="Normalny 18" xfId="457"/>
    <cellStyle name="Normalny 18 2" xfId="502"/>
    <cellStyle name="Normalny 19" xfId="462"/>
    <cellStyle name="Normalny 19 2" xfId="505"/>
    <cellStyle name="Normalny 19 3" xfId="520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5"/>
    <cellStyle name="Normalny 23" xfId="480"/>
    <cellStyle name="Normalny 24" xfId="489"/>
    <cellStyle name="Normalny 25" xfId="493"/>
    <cellStyle name="Normalny 25 2" xfId="494"/>
    <cellStyle name="Normalny 26" xfId="495"/>
    <cellStyle name="Normalny 27" xfId="496"/>
    <cellStyle name="Normalny 28" xfId="497"/>
    <cellStyle name="Normalny 29" xfId="508"/>
    <cellStyle name="Normalny 3" xfId="313"/>
    <cellStyle name="Normalny 3 10" xfId="469"/>
    <cellStyle name="Normalny 3 10 2" xfId="523"/>
    <cellStyle name="Normalny 3 11" xfId="472"/>
    <cellStyle name="Normalny 3 11 2" xfId="526"/>
    <cellStyle name="Normalny 3 12" xfId="474"/>
    <cellStyle name="Normalny 3 12 2" xfId="528"/>
    <cellStyle name="Normalny 3 13" xfId="476"/>
    <cellStyle name="Normalny 3 13 2" xfId="530"/>
    <cellStyle name="Normalny 3 14" xfId="478"/>
    <cellStyle name="Normalny 3 14 2" xfId="532"/>
    <cellStyle name="Normalny 3 15" xfId="481"/>
    <cellStyle name="Normalny 3 16" xfId="49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2" xfId="506"/>
    <cellStyle name="Normalny 3 9 3" xfId="521"/>
    <cellStyle name="Normalny 3_Kopia Operatywka czerwiec 2016 BSE dla BP i PM_TW" xfId="323"/>
    <cellStyle name="Normalny 30" xfId="510"/>
    <cellStyle name="Normalny 31" xfId="511"/>
    <cellStyle name="Normalny 32" xfId="513"/>
    <cellStyle name="Normalny 33" xfId="534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_NR_3_ III_KWARTAŁ_2009_nowelizacja" xfId="492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0 2" xfId="531"/>
    <cellStyle name="Procentowy 11" xfId="479"/>
    <cellStyle name="Procentowy 11 2" xfId="533"/>
    <cellStyle name="Procentowy 12" xfId="482"/>
    <cellStyle name="Procentowy 13" xfId="491"/>
    <cellStyle name="Procentowy 14" xfId="498"/>
    <cellStyle name="Procentowy 15" xfId="509"/>
    <cellStyle name="Procentowy 16" xfId="512"/>
    <cellStyle name="Procentowy 17" xfId="514"/>
    <cellStyle name="Procentowy 18" xfId="535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5 2" xfId="504"/>
    <cellStyle name="Procentowy 5 3" xfId="519"/>
    <cellStyle name="Procentowy 6" xfId="464"/>
    <cellStyle name="Procentowy 6 2" xfId="507"/>
    <cellStyle name="Procentowy 6 3" xfId="522"/>
    <cellStyle name="Procentowy 7" xfId="470"/>
    <cellStyle name="Procentowy 7 2" xfId="524"/>
    <cellStyle name="Procentowy 8" xfId="473"/>
    <cellStyle name="Procentowy 8 2" xfId="527"/>
    <cellStyle name="Procentowy 9" xfId="475"/>
    <cellStyle name="Procentowy 9 2" xfId="529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2" xfId="499"/>
    <cellStyle name="Walutowy 2 3" xfId="515"/>
    <cellStyle name="Waluty [0]" xfId="440"/>
    <cellStyle name="Waluty [0] 2" xfId="500"/>
    <cellStyle name="Waluty [0] 3" xfId="516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I-IX 2019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6821431803781042E-4"/>
                  <c:y val="3.90201224846894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6429872495446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38737.015888759997</c:v>
              </c:pt>
              <c:pt idx="1">
                <c:v>26040.327014039969</c:v>
              </c:pt>
              <c:pt idx="2">
                <c:v>25509.125915359968</c:v>
              </c:pt>
              <c:pt idx="3">
                <c:v>39679.19995049006</c:v>
              </c:pt>
              <c:pt idx="4">
                <c:v>32899.955799089468</c:v>
              </c:pt>
              <c:pt idx="5">
                <c:v>29311.498417670256</c:v>
              </c:pt>
              <c:pt idx="6">
                <c:v>36588.767374929419</c:v>
              </c:pt>
              <c:pt idx="7">
                <c:v>34078.060440270114</c:v>
              </c:pt>
              <c:pt idx="8">
                <c:v>33183.933025591192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161983984"/>
        <c:axId val="161985944"/>
      </c:barChart>
      <c:catAx>
        <c:axId val="16198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19859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1985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619839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I-IX 2019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132705203.75449</c:v>
              </c:pt>
              <c:pt idx="1">
                <c:v>52861984.030760013</c:v>
              </c:pt>
              <c:pt idx="2">
                <c:v>30445630.233240001</c:v>
              </c:pt>
              <c:pt idx="3">
                <c:v>39175569.96530997</c:v>
              </c:pt>
              <c:pt idx="4">
                <c:v>8685614.1751299985</c:v>
              </c:pt>
              <c:pt idx="5">
                <c:v>6393914.0791000128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I-IX 2019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 formatCode="#,##0">
                <c:v>3294826.8564899992</c:v>
              </c:pt>
              <c:pt idx="2" formatCode="#,##0">
                <c:v>3286379.73227</c:v>
              </c:pt>
              <c:pt idx="3" formatCode="#,##0">
                <c:v>16362579.44922041</c:v>
              </c:pt>
              <c:pt idx="4" formatCode="#,##0">
                <c:v>1949399.26171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2018-2019</a:t>
            </a:r>
          </a:p>
        </c:rich>
      </c:tx>
      <c:layout>
        <c:manualLayout>
          <c:xMode val="edge"/>
          <c:yMode val="edge"/>
          <c:x val="0.17265900590538683"/>
          <c:y val="4.19143049019522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I-IX 2018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6400340747024209E-3"/>
                  <c:y val="9.45905853816581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232535173096368E-2"/>
                  <c:y val="8.30783401214281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210693187272634E-4"/>
                  <c:y val="-3.311911834622885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396992414097609E-3"/>
                  <c:y val="8.96078214745450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4472262478923579E-17"/>
                  <c:y val="6.3060390254439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38155902647644E-3"/>
                  <c:y val="1.2612574589393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272862.12769436999</c:v>
              </c:pt>
              <c:pt idx="1">
                <c:v>269678.43507792003</c:v>
              </c:pt>
              <c:pt idx="2">
                <c:v>3183.6926164499523</c:v>
              </c:pt>
              <c:pt idx="3">
                <c:v>958.97480553001049</c:v>
              </c:pt>
              <c:pt idx="4">
                <c:v>2930.9852912100105</c:v>
              </c:pt>
              <c:pt idx="5">
                <c:v>-1972.0104856800001</c:v>
              </c:pt>
            </c:numLit>
          </c:val>
        </c:ser>
        <c:ser>
          <c:idx val="1"/>
          <c:order val="1"/>
          <c:tx>
            <c:v>Wykonanie I-IX 2019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43802609080437E-3"/>
                  <c:y val="2.63364023550821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9461288097762627E-3"/>
                  <c:y val="4.07360190273555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89692765329716E-3"/>
                  <c:y val="1.22602805194289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660012690940056E-3"/>
                  <c:y val="9.44565199850541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089419246185127E-3"/>
                  <c:y val="8.4456234475413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011750185123251E-3"/>
                  <c:y val="-2.36079232649392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296027.88400000002</c:v>
              </c:pt>
              <c:pt idx="1">
                <c:v>297814.20299999998</c:v>
              </c:pt>
              <c:pt idx="2">
                <c:v>-1786.319</c:v>
              </c:pt>
              <c:pt idx="3">
                <c:v>1019.8630000000001</c:v>
              </c:pt>
              <c:pt idx="4">
                <c:v>-3720.8429999999998</c:v>
              </c:pt>
              <c:pt idx="5">
                <c:v>4740.7060000000001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909504"/>
        <c:axId val="645913032"/>
      </c:barChart>
      <c:catAx>
        <c:axId val="6459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5913032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645913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793574495056228E-3"/>
              <c:y val="0.317507823584834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590950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17783858"/>
          <c:y val="0.89614243323442133"/>
          <c:w val="0.33515731874145011"/>
          <c:h val="5.934718100890212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I-IX 2019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171007.84698783013</c:v>
              </c:pt>
              <c:pt idx="1">
                <c:v>21614.869684830028</c:v>
              </c:pt>
              <c:pt idx="2">
                <c:v>53636.971925330094</c:v>
              </c:pt>
              <c:pt idx="3">
                <c:v>7319.3218982599956</c:v>
              </c:pt>
              <c:pt idx="4">
                <c:v>21815.392827780001</c:v>
              </c:pt>
              <c:pt idx="5">
                <c:v>17894.877799139998</c:v>
              </c:pt>
              <c:pt idx="6">
                <c:v>4524.9214970600069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I-IX</a:t>
            </a:r>
            <a:r>
              <a:rPr lang="pl-PL" baseline="0"/>
              <a:t> </a:t>
            </a:r>
            <a:r>
              <a:rPr lang="pl-PL"/>
              <a:t>2019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 formatCode="#\ ##0&quot; &quot;">
                <c:v>32149.648836799999</c:v>
              </c:pt>
              <c:pt idx="1">
                <c:v>33420.56526560006</c:v>
              </c:pt>
              <c:pt idx="2">
                <c:v>29206.068065159867</c:v>
              </c:pt>
              <c:pt idx="3">
                <c:v>35264.520948090169</c:v>
              </c:pt>
              <c:pt idx="4">
                <c:v>34760.097928499847</c:v>
              </c:pt>
              <c:pt idx="5">
                <c:v>32416.649823500164</c:v>
              </c:pt>
              <c:pt idx="6">
                <c:v>36331.248624680418</c:v>
              </c:pt>
              <c:pt idx="7">
                <c:v>31275.889005909907</c:v>
              </c:pt>
              <c:pt idx="8">
                <c:v>32989.514121989836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161987512"/>
        <c:axId val="161987904"/>
      </c:barChart>
      <c:catAx>
        <c:axId val="16198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19879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1987904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619875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I-IX 2019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99708939276105E-3"/>
                  <c:y val="-6.561392940636518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59506709491337E-3"/>
                  <c:y val="2.9307402148501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965606882919111E-3"/>
                  <c:y val="5.72838231286662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821493624772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6587.3670519599982</c:v>
              </c:pt>
              <c:pt idx="1">
                <c:v>-7380.2382515600912</c:v>
              </c:pt>
              <c:pt idx="2">
                <c:v>-3696.9421497998992</c:v>
              </c:pt>
              <c:pt idx="3">
                <c:v>4414.679002399891</c:v>
              </c:pt>
              <c:pt idx="4">
                <c:v>-1860.1421294103784</c:v>
              </c:pt>
              <c:pt idx="5">
                <c:v>-3105.1514058299072</c:v>
              </c:pt>
              <c:pt idx="6">
                <c:v>257.51875024900073</c:v>
              </c:pt>
              <c:pt idx="7">
                <c:v>2802.1714343602071</c:v>
              </c:pt>
              <c:pt idx="8">
                <c:v>194.41890360135585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26246624"/>
        <c:axId val="326248192"/>
      </c:barChart>
      <c:catAx>
        <c:axId val="32624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624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248192"/>
        <c:scaling>
          <c:orientation val="minMax"/>
          <c:max val="35000"/>
          <c:min val="-15000"/>
        </c:scaling>
        <c:delete val="0"/>
        <c:axPos val="l"/>
        <c:majorGridlines>
          <c:spPr>
            <a:ln w="3175">
              <a:solidFill>
                <a:srgbClr val="000000">
                  <a:alpha val="4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2624662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I-IX 2019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797080169228161"/>
          <c:y val="0.2875892040437843"/>
          <c:w val="0.75926253630610252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637393861859042E-3"/>
                  <c:y val="6.7246379881153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816230711975569E-3"/>
                  <c:y val="1.00869569821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97853783173588E-2"/>
                  <c:y val="1.6811594970288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816230711975153E-3"/>
                  <c:y val="1.00869569821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816230711975988E-2"/>
                  <c:y val="1.344927597623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816230711975986E-3"/>
                  <c:y val="1.29811988123336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5097853783173502E-2"/>
                  <c:y val="1.6811594970288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8448692135927962E-3"/>
                  <c:y val="1.6811594970288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32149.648836799999</c:v>
              </c:pt>
              <c:pt idx="1">
                <c:v>33420.56526560006</c:v>
              </c:pt>
              <c:pt idx="2">
                <c:v>29206.068065159867</c:v>
              </c:pt>
              <c:pt idx="3">
                <c:v>35264.520948090169</c:v>
              </c:pt>
              <c:pt idx="4">
                <c:v>34760.097928499847</c:v>
              </c:pt>
              <c:pt idx="5">
                <c:v>32416.649823500164</c:v>
              </c:pt>
              <c:pt idx="6">
                <c:v>36331.248624680418</c:v>
              </c:pt>
              <c:pt idx="7">
                <c:v>31275.889005909907</c:v>
              </c:pt>
              <c:pt idx="8">
                <c:v>32989.514121989836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239766081871343E-3"/>
                  <c:y val="9.227220299884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027929581566456E-2"/>
                  <c:y val="1.3449275976230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816230711975988E-2"/>
                  <c:y val="1.344927597623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00869569821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816230711975988E-2"/>
                  <c:y val="1.6811594970288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816230711975988E-2"/>
                  <c:y val="2.017391396434611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491323634219538E-2"/>
                      <c:h val="4.8232598344521205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4.5632461423951139E-3"/>
                  <c:y val="-1.344927597623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816230711975986E-3"/>
                  <c:y val="1.008695698217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5632461423953646E-3"/>
                  <c:y val="-1.6811594970288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38737.015888759997</c:v>
              </c:pt>
              <c:pt idx="1">
                <c:v>26040.327014039969</c:v>
              </c:pt>
              <c:pt idx="2">
                <c:v>25509.125915359968</c:v>
              </c:pt>
              <c:pt idx="3">
                <c:v>39679.19995049006</c:v>
              </c:pt>
              <c:pt idx="4">
                <c:v>32899.955799089468</c:v>
              </c:pt>
              <c:pt idx="5">
                <c:v>29311.498417670256</c:v>
              </c:pt>
              <c:pt idx="6">
                <c:v>36588.767374929419</c:v>
              </c:pt>
              <c:pt idx="7">
                <c:v>34078.060440270114</c:v>
              </c:pt>
              <c:pt idx="8">
                <c:v>33183.933025591192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326247408"/>
        <c:axId val="645908328"/>
      </c:barChart>
      <c:catAx>
        <c:axId val="32624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59083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45908328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6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2624740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06464556782143"/>
          <c:y val="0.86694588916790538"/>
          <c:w val="0.14912280701754388"/>
          <c:h val="0.11418685121107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I-IX</a:t>
            </a:r>
            <a:r>
              <a:rPr lang="pl-PL" baseline="0"/>
              <a:t> </a:t>
            </a:r>
            <a:r>
              <a:rPr lang="pl-PL"/>
              <a:t>2019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982883061479138E-3"/>
                  <c:y val="5.08835193310117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758106247089289E-3"/>
                  <c:y val="5.08377233309586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406425216217166E-3"/>
                  <c:y val="-5.39997289709451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359731.3</c:v>
              </c:pt>
              <c:pt idx="1">
                <c:v>25806.04</c:v>
              </c:pt>
              <c:pt idx="2">
                <c:v>2197.1799999999998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7903488020719028E-4"/>
                  <c:y val="1.13426283948105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73819284478742E-3"/>
                  <c:y val="9.32427377431689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8049351135002697E-3"/>
                  <c:y val="4.09645220469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270267.91623803001</c:v>
              </c:pt>
              <c:pt idx="1">
                <c:v>24893.185299690405</c:v>
              </c:pt>
              <c:pt idx="2">
                <c:v>866.78228848000003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911464"/>
        <c:axId val="645907152"/>
      </c:barChart>
      <c:catAx>
        <c:axId val="64591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590715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645907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6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591146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I-IX 2019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202140656830085E-17"/>
                  <c:y val="1.384083044982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252292227689762E-4"/>
                  <c:y val="-3.88849673172692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0262467284482463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413295102283444E-3"/>
                  <c:y val="8.3265454640831333E-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9.7982623748598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8599660572230157E-3"/>
                  <c:y val="7.14355151727352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225068.52643285997</c:v>
              </c:pt>
              <c:pt idx="1">
                <c:v>28173.496763589999</c:v>
              </c:pt>
              <c:pt idx="2">
                <c:v>80864.182950299961</c:v>
              </c:pt>
              <c:pt idx="3">
                <c:v>20473.128079319988</c:v>
              </c:pt>
              <c:pt idx="4">
                <c:v>29199.9</c:v>
              </c:pt>
              <c:pt idx="5">
                <c:v>22207.223000000002</c:v>
              </c:pt>
              <c:pt idx="6">
                <c:v>10248.062773929994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6712674756240711E-2"/>
                  <c:y val="8.17729213663939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191547739752661E-2"/>
                  <c:y val="1.11596525582374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233998015764857E-2"/>
                  <c:y val="3.4436510403081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998738956786557E-2"/>
                  <c:y val="4.28504845945378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8340547081974908E-2"/>
                  <c:y val="1.05387004302534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079823671997767E-2"/>
                  <c:y val="7.03239213532801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0497367072599021E-2"/>
                  <c:y val="1.30980723422759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171007.84698783013</c:v>
              </c:pt>
              <c:pt idx="1">
                <c:v>21614.869684830028</c:v>
              </c:pt>
              <c:pt idx="2">
                <c:v>53636.971925330094</c:v>
              </c:pt>
              <c:pt idx="3">
                <c:v>7319.3218982599956</c:v>
              </c:pt>
              <c:pt idx="4">
                <c:v>21815.392827780001</c:v>
              </c:pt>
              <c:pt idx="5">
                <c:v>17894.877799139998</c:v>
              </c:pt>
              <c:pt idx="6">
                <c:v>4524.9214970600069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911072"/>
        <c:axId val="645906368"/>
      </c:barChart>
      <c:catAx>
        <c:axId val="64591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590636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64590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6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591107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I-IX 2019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3534396896040168"/>
                  <c:y val="-9.94486100378041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152897101</c:v>
              </c:pt>
              <c:pt idx="1">
                <c:v>84602899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I-IX 2019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3103856809565382E-2"/>
                  <c:y val="0.104141899371331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7829851997666959"/>
                  <c:y val="-2.08477620668769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18893236723</c:v>
              </c:pt>
              <c:pt idx="1">
                <c:v>11068655277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I-IX 2019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270267916.23803002</c:v>
              </c:pt>
              <c:pt idx="1">
                <c:v>24893185.299690407</c:v>
              </c:pt>
              <c:pt idx="2">
                <c:v>866782.28847999999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442</xdr:row>
      <xdr:rowOff>0</xdr:rowOff>
    </xdr:from>
    <xdr:to>
      <xdr:col>13</xdr:col>
      <xdr:colOff>47625</xdr:colOff>
      <xdr:row>442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445</xdr:row>
      <xdr:rowOff>0</xdr:rowOff>
    </xdr:from>
    <xdr:to>
      <xdr:col>5</xdr:col>
      <xdr:colOff>47625</xdr:colOff>
      <xdr:row>445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442</xdr:row>
      <xdr:rowOff>0</xdr:rowOff>
    </xdr:from>
    <xdr:to>
      <xdr:col>8</xdr:col>
      <xdr:colOff>47625</xdr:colOff>
      <xdr:row>442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433</xdr:row>
      <xdr:rowOff>0</xdr:rowOff>
    </xdr:from>
    <xdr:to>
      <xdr:col>13</xdr:col>
      <xdr:colOff>47625</xdr:colOff>
      <xdr:row>433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436</xdr:row>
      <xdr:rowOff>0</xdr:rowOff>
    </xdr:from>
    <xdr:to>
      <xdr:col>13</xdr:col>
      <xdr:colOff>47625</xdr:colOff>
      <xdr:row>436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431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="80" zoomScaleNormal="80" workbookViewId="0">
      <selection activeCell="X13" sqref="X13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32" t="s">
        <v>481</v>
      </c>
      <c r="B9" s="332"/>
      <c r="C9" s="332"/>
    </row>
    <row r="16" spans="1:13" ht="20.45" customHeight="1">
      <c r="B16" s="1582" t="s">
        <v>482</v>
      </c>
      <c r="C16" s="1582"/>
      <c r="D16" s="1582"/>
      <c r="E16" s="1582"/>
      <c r="F16" s="1582"/>
      <c r="G16" s="1582"/>
      <c r="H16" s="1582"/>
      <c r="I16" s="1582"/>
      <c r="J16" s="1582"/>
      <c r="K16" s="1582"/>
      <c r="L16" s="1582"/>
      <c r="M16" s="1582"/>
    </row>
    <row r="17" spans="2:13"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</row>
    <row r="18" spans="2:13" ht="20.45" customHeight="1">
      <c r="B18" s="1583" t="s">
        <v>789</v>
      </c>
      <c r="C18" s="1583"/>
      <c r="D18" s="1583"/>
      <c r="E18" s="1583"/>
      <c r="F18" s="1583"/>
      <c r="G18" s="1583"/>
      <c r="H18" s="1583"/>
      <c r="I18" s="1583"/>
      <c r="J18" s="1583"/>
      <c r="K18" s="1583"/>
      <c r="L18" s="1583"/>
      <c r="M18" s="1583"/>
    </row>
    <row r="30" spans="2:13" ht="14.25">
      <c r="C30" s="823"/>
      <c r="D30" s="824"/>
      <c r="E30" s="824"/>
      <c r="F30" s="824"/>
      <c r="G30" s="824"/>
      <c r="H30" s="824"/>
    </row>
    <row r="34" spans="1:14" s="334" customFormat="1" ht="18">
      <c r="A34" s="1584" t="s">
        <v>927</v>
      </c>
      <c r="B34" s="1584"/>
      <c r="C34" s="1584"/>
      <c r="D34" s="1584"/>
      <c r="E34" s="1584"/>
      <c r="F34" s="1584"/>
      <c r="G34" s="1584"/>
      <c r="H34" s="1584"/>
      <c r="I34" s="1584"/>
      <c r="J34" s="1584"/>
      <c r="K34" s="1584"/>
      <c r="L34" s="1584"/>
      <c r="M34" s="1584"/>
      <c r="N34" s="1584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5"/>
  <sheetViews>
    <sheetView showGridLines="0" zoomScale="70" zoomScaleNormal="70" zoomScaleSheetLayoutView="55" workbookViewId="0">
      <selection activeCell="V14" sqref="V14"/>
    </sheetView>
  </sheetViews>
  <sheetFormatPr defaultColWidth="16.28515625" defaultRowHeight="15"/>
  <cols>
    <col min="1" max="1" width="5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6" width="14.7109375" style="33" customWidth="1"/>
    <col min="7" max="7" width="14.5703125" style="33" customWidth="1"/>
    <col min="8" max="9" width="14.7109375" style="33" customWidth="1"/>
    <col min="10" max="10" width="14.5703125" style="33" customWidth="1"/>
    <col min="11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36" t="s">
        <v>359</v>
      </c>
      <c r="B1" s="136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198" t="s">
        <v>360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</row>
    <row r="3" spans="1:12" ht="15" customHeight="1">
      <c r="A3" s="198"/>
      <c r="B3" s="198"/>
      <c r="C3" s="198"/>
      <c r="D3" s="198"/>
      <c r="E3" s="198"/>
      <c r="F3" s="198"/>
      <c r="G3" s="199"/>
      <c r="H3" s="199"/>
      <c r="I3" s="199"/>
      <c r="J3" s="199"/>
      <c r="K3" s="199"/>
      <c r="L3" s="199"/>
    </row>
    <row r="4" spans="1:12" ht="15.2" customHeight="1">
      <c r="A4" s="21"/>
      <c r="B4" s="200"/>
      <c r="C4" s="200"/>
      <c r="D4" s="21"/>
      <c r="E4" s="21"/>
      <c r="F4" s="21"/>
      <c r="G4" s="21"/>
      <c r="H4" s="21"/>
      <c r="I4" s="21"/>
      <c r="J4" s="136"/>
      <c r="K4" s="136"/>
      <c r="L4" s="201" t="s">
        <v>2</v>
      </c>
    </row>
    <row r="5" spans="1:12" ht="15.95" customHeight="1">
      <c r="A5" s="202" t="s">
        <v>4</v>
      </c>
      <c r="B5" s="203" t="s">
        <v>4</v>
      </c>
      <c r="C5" s="203" t="s">
        <v>3</v>
      </c>
      <c r="D5" s="204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05"/>
      <c r="B6" s="206"/>
      <c r="C6" s="24" t="s">
        <v>437</v>
      </c>
      <c r="D6" s="206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05" t="s">
        <v>4</v>
      </c>
      <c r="B7" s="206"/>
      <c r="C7" s="24" t="s">
        <v>11</v>
      </c>
      <c r="D7" s="21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07" t="s">
        <v>4</v>
      </c>
      <c r="B8" s="208"/>
      <c r="C8" s="24" t="s">
        <v>729</v>
      </c>
      <c r="D8" s="21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09" t="s">
        <v>4</v>
      </c>
      <c r="B9" s="210"/>
      <c r="C9" s="24" t="s">
        <v>26</v>
      </c>
      <c r="D9" s="21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05"/>
      <c r="B10" s="206"/>
      <c r="C10" s="24" t="s">
        <v>30</v>
      </c>
      <c r="D10" s="211"/>
      <c r="E10" s="44"/>
      <c r="F10" s="212"/>
      <c r="G10" s="213"/>
      <c r="H10" s="203"/>
      <c r="I10" s="214"/>
      <c r="J10" s="215"/>
      <c r="K10" s="203"/>
      <c r="L10" s="214"/>
    </row>
    <row r="11" spans="1:12" s="224" customFormat="1" ht="9.9499999999999993" customHeight="1">
      <c r="A11" s="216">
        <v>1</v>
      </c>
      <c r="B11" s="217"/>
      <c r="C11" s="217"/>
      <c r="D11" s="217"/>
      <c r="E11" s="218" t="s">
        <v>32</v>
      </c>
      <c r="F11" s="218">
        <v>3</v>
      </c>
      <c r="G11" s="219" t="s">
        <v>34</v>
      </c>
      <c r="H11" s="220" t="s">
        <v>35</v>
      </c>
      <c r="I11" s="221" t="s">
        <v>36</v>
      </c>
      <c r="J11" s="222">
        <v>7</v>
      </c>
      <c r="K11" s="259">
        <v>8</v>
      </c>
      <c r="L11" s="223">
        <v>9</v>
      </c>
    </row>
    <row r="12" spans="1:12" ht="18.95" customHeight="1">
      <c r="A12" s="225"/>
      <c r="B12" s="226"/>
      <c r="C12" s="227" t="s">
        <v>40</v>
      </c>
      <c r="D12" s="228" t="s">
        <v>41</v>
      </c>
      <c r="E12" s="853">
        <v>416234520000</v>
      </c>
      <c r="F12" s="853">
        <v>222579619000</v>
      </c>
      <c r="G12" s="853">
        <v>28476092000</v>
      </c>
      <c r="H12" s="853">
        <v>81440065000</v>
      </c>
      <c r="I12" s="853">
        <v>21783880000</v>
      </c>
      <c r="J12" s="853">
        <v>29199900000</v>
      </c>
      <c r="K12" s="853">
        <v>22207223000</v>
      </c>
      <c r="L12" s="854">
        <v>10547741000</v>
      </c>
    </row>
    <row r="13" spans="1:12" ht="18.95" customHeight="1">
      <c r="A13" s="229"/>
      <c r="B13" s="230"/>
      <c r="C13" s="231"/>
      <c r="D13" s="212" t="s">
        <v>42</v>
      </c>
      <c r="E13" s="855">
        <v>416234520000</v>
      </c>
      <c r="F13" s="853">
        <v>225068526432.86005</v>
      </c>
      <c r="G13" s="853">
        <v>28173496763.590008</v>
      </c>
      <c r="H13" s="853">
        <v>80864182950.300003</v>
      </c>
      <c r="I13" s="853">
        <v>20473128079.32</v>
      </c>
      <c r="J13" s="853">
        <v>29199900000</v>
      </c>
      <c r="K13" s="853">
        <v>22207223000</v>
      </c>
      <c r="L13" s="856">
        <v>10248062773.930002</v>
      </c>
    </row>
    <row r="14" spans="1:12" ht="18.95" customHeight="1">
      <c r="A14" s="229"/>
      <c r="B14" s="230"/>
      <c r="C14" s="170" t="s">
        <v>4</v>
      </c>
      <c r="D14" s="212" t="s">
        <v>43</v>
      </c>
      <c r="E14" s="855">
        <v>297814202620.2301</v>
      </c>
      <c r="F14" s="853">
        <v>171007846987.83002</v>
      </c>
      <c r="G14" s="853">
        <v>21614869684.830006</v>
      </c>
      <c r="H14" s="853">
        <v>53636971925.330025</v>
      </c>
      <c r="I14" s="853">
        <v>7319321898.2600002</v>
      </c>
      <c r="J14" s="853">
        <v>21815392827.780003</v>
      </c>
      <c r="K14" s="853">
        <v>17894877799.139999</v>
      </c>
      <c r="L14" s="856">
        <v>4524921497.0600004</v>
      </c>
    </row>
    <row r="15" spans="1:12" ht="18.95" customHeight="1">
      <c r="A15" s="229"/>
      <c r="B15" s="230"/>
      <c r="C15" s="231"/>
      <c r="D15" s="212" t="s">
        <v>44</v>
      </c>
      <c r="E15" s="363">
        <v>0.7154961645666249</v>
      </c>
      <c r="F15" s="364">
        <v>0.76829966623237866</v>
      </c>
      <c r="G15" s="364">
        <v>0.7590532326145738</v>
      </c>
      <c r="H15" s="364">
        <v>0.65860669346629364</v>
      </c>
      <c r="I15" s="364">
        <v>0.33599716387806028</v>
      </c>
      <c r="J15" s="364">
        <v>0.74710505268100247</v>
      </c>
      <c r="K15" s="364">
        <v>0.80581339680067154</v>
      </c>
      <c r="L15" s="365">
        <v>0.42899436922654816</v>
      </c>
    </row>
    <row r="16" spans="1:12" ht="18.95" customHeight="1">
      <c r="A16" s="232"/>
      <c r="B16" s="233"/>
      <c r="C16" s="234"/>
      <c r="D16" s="212" t="s">
        <v>45</v>
      </c>
      <c r="E16" s="366">
        <v>0.7154961645666249</v>
      </c>
      <c r="F16" s="367">
        <v>0.75980346829543577</v>
      </c>
      <c r="G16" s="367">
        <v>0.76720578443652621</v>
      </c>
      <c r="H16" s="367">
        <v>0.66329702432405557</v>
      </c>
      <c r="I16" s="367">
        <v>0.35750872411399021</v>
      </c>
      <c r="J16" s="367">
        <v>0.74710505268100247</v>
      </c>
      <c r="K16" s="367">
        <v>0.80581339680067154</v>
      </c>
      <c r="L16" s="368">
        <v>0.44153920568977451</v>
      </c>
    </row>
    <row r="17" spans="1:12" ht="18.95" customHeight="1">
      <c r="A17" s="235" t="s">
        <v>361</v>
      </c>
      <c r="B17" s="236" t="s">
        <v>47</v>
      </c>
      <c r="C17" s="237" t="s">
        <v>362</v>
      </c>
      <c r="D17" s="238" t="s">
        <v>41</v>
      </c>
      <c r="E17" s="857">
        <v>4895636000</v>
      </c>
      <c r="F17" s="858">
        <v>2356235000</v>
      </c>
      <c r="G17" s="858">
        <v>1857000</v>
      </c>
      <c r="H17" s="858">
        <v>1020101000</v>
      </c>
      <c r="I17" s="858">
        <v>137448000</v>
      </c>
      <c r="J17" s="859">
        <v>0</v>
      </c>
      <c r="K17" s="859">
        <v>0</v>
      </c>
      <c r="L17" s="870">
        <v>1379995000</v>
      </c>
    </row>
    <row r="18" spans="1:12" ht="18.95" customHeight="1">
      <c r="A18" s="239"/>
      <c r="B18" s="236"/>
      <c r="C18" s="237"/>
      <c r="D18" s="240" t="s">
        <v>42</v>
      </c>
      <c r="E18" s="860">
        <v>7127205408.2900009</v>
      </c>
      <c r="F18" s="852">
        <v>3244330752.6300006</v>
      </c>
      <c r="G18" s="852">
        <v>2384206.58</v>
      </c>
      <c r="H18" s="852">
        <v>1406353357.2599995</v>
      </c>
      <c r="I18" s="852">
        <v>158363062.75999999</v>
      </c>
      <c r="J18" s="852">
        <v>0</v>
      </c>
      <c r="K18" s="852">
        <v>0</v>
      </c>
      <c r="L18" s="861">
        <v>2315774029.0600004</v>
      </c>
    </row>
    <row r="19" spans="1:12" ht="18.95" customHeight="1">
      <c r="A19" s="239"/>
      <c r="B19" s="236"/>
      <c r="C19" s="237"/>
      <c r="D19" s="240" t="s">
        <v>43</v>
      </c>
      <c r="E19" s="860">
        <v>4884827193.1800022</v>
      </c>
      <c r="F19" s="852">
        <v>2284762713.9400005</v>
      </c>
      <c r="G19" s="852">
        <v>1303969.8399999999</v>
      </c>
      <c r="H19" s="852">
        <v>870010458.33000124</v>
      </c>
      <c r="I19" s="852">
        <v>71295353.759999961</v>
      </c>
      <c r="J19" s="852">
        <v>0</v>
      </c>
      <c r="K19" s="852">
        <v>0</v>
      </c>
      <c r="L19" s="861">
        <v>1657454697.3100004</v>
      </c>
    </row>
    <row r="20" spans="1:12" ht="18.95" customHeight="1">
      <c r="A20" s="239"/>
      <c r="B20" s="237"/>
      <c r="C20" s="237"/>
      <c r="D20" s="240" t="s">
        <v>44</v>
      </c>
      <c r="E20" s="369">
        <v>0.9977921547231049</v>
      </c>
      <c r="F20" s="196">
        <v>0.9696667411951696</v>
      </c>
      <c r="G20" s="196">
        <v>0.70219162089391485</v>
      </c>
      <c r="H20" s="196">
        <v>0.85286697918147447</v>
      </c>
      <c r="I20" s="196">
        <v>0.51870782957918604</v>
      </c>
      <c r="J20" s="196">
        <v>0</v>
      </c>
      <c r="K20" s="196">
        <v>0</v>
      </c>
      <c r="L20" s="370">
        <v>1.2010584801466675</v>
      </c>
    </row>
    <row r="21" spans="1:12" s="244" customFormat="1" ht="18.95" customHeight="1">
      <c r="A21" s="241"/>
      <c r="B21" s="242"/>
      <c r="C21" s="242"/>
      <c r="D21" s="243" t="s">
        <v>45</v>
      </c>
      <c r="E21" s="371">
        <v>0.68537763588211176</v>
      </c>
      <c r="F21" s="372">
        <v>0.70423236351221863</v>
      </c>
      <c r="G21" s="372">
        <v>0.54691982269422301</v>
      </c>
      <c r="H21" s="372">
        <v>0.61862863542704805</v>
      </c>
      <c r="I21" s="372">
        <v>0.45020191272789678</v>
      </c>
      <c r="J21" s="372">
        <v>0</v>
      </c>
      <c r="K21" s="372">
        <v>0</v>
      </c>
      <c r="L21" s="373">
        <v>0.71572384719366622</v>
      </c>
    </row>
    <row r="22" spans="1:12" ht="18.95" customHeight="1">
      <c r="A22" s="235" t="s">
        <v>363</v>
      </c>
      <c r="B22" s="236" t="s">
        <v>47</v>
      </c>
      <c r="C22" s="237" t="s">
        <v>364</v>
      </c>
      <c r="D22" s="240" t="s">
        <v>41</v>
      </c>
      <c r="E22" s="857">
        <v>9013000</v>
      </c>
      <c r="F22" s="858">
        <v>1490000</v>
      </c>
      <c r="G22" s="858">
        <v>8000</v>
      </c>
      <c r="H22" s="858">
        <v>1465000</v>
      </c>
      <c r="I22" s="858">
        <v>0</v>
      </c>
      <c r="J22" s="859">
        <v>0</v>
      </c>
      <c r="K22" s="859">
        <v>0</v>
      </c>
      <c r="L22" s="870">
        <v>6050000</v>
      </c>
    </row>
    <row r="23" spans="1:12" ht="18.95" customHeight="1">
      <c r="A23" s="235"/>
      <c r="B23" s="236"/>
      <c r="C23" s="237"/>
      <c r="D23" s="240" t="s">
        <v>42</v>
      </c>
      <c r="E23" s="860">
        <v>10010456.210000001</v>
      </c>
      <c r="F23" s="852">
        <v>2084456.21</v>
      </c>
      <c r="G23" s="852">
        <v>9000</v>
      </c>
      <c r="H23" s="852">
        <v>1867000.0000000002</v>
      </c>
      <c r="I23" s="852">
        <v>0</v>
      </c>
      <c r="J23" s="852">
        <v>0</v>
      </c>
      <c r="K23" s="852">
        <v>0</v>
      </c>
      <c r="L23" s="861">
        <v>6050000</v>
      </c>
    </row>
    <row r="24" spans="1:12" ht="18.95" customHeight="1">
      <c r="A24" s="235"/>
      <c r="B24" s="236"/>
      <c r="C24" s="237"/>
      <c r="D24" s="240" t="s">
        <v>43</v>
      </c>
      <c r="E24" s="860">
        <v>6678150.9900000002</v>
      </c>
      <c r="F24" s="852">
        <v>1513035.08</v>
      </c>
      <c r="G24" s="852">
        <v>8014.89</v>
      </c>
      <c r="H24" s="852">
        <v>1307238.83</v>
      </c>
      <c r="I24" s="852">
        <v>0</v>
      </c>
      <c r="J24" s="852">
        <v>0</v>
      </c>
      <c r="K24" s="852">
        <v>0</v>
      </c>
      <c r="L24" s="861">
        <v>3849862.19</v>
      </c>
    </row>
    <row r="25" spans="1:12" ht="18.95" customHeight="1">
      <c r="A25" s="235"/>
      <c r="B25" s="237"/>
      <c r="C25" s="237"/>
      <c r="D25" s="240" t="s">
        <v>44</v>
      </c>
      <c r="E25" s="369">
        <v>0.74094652058138244</v>
      </c>
      <c r="F25" s="196">
        <v>1.0154597852348994</v>
      </c>
      <c r="G25" s="196">
        <v>1.0018612500000001</v>
      </c>
      <c r="H25" s="196">
        <v>0.89231319453924918</v>
      </c>
      <c r="I25" s="196">
        <v>0</v>
      </c>
      <c r="J25" s="196">
        <v>0</v>
      </c>
      <c r="K25" s="196">
        <v>0</v>
      </c>
      <c r="L25" s="370">
        <v>0.63634085785123962</v>
      </c>
    </row>
    <row r="26" spans="1:12" ht="18.95" customHeight="1">
      <c r="A26" s="241"/>
      <c r="B26" s="242"/>
      <c r="C26" s="242"/>
      <c r="D26" s="240" t="s">
        <v>45</v>
      </c>
      <c r="E26" s="371">
        <v>0.6671175468835101</v>
      </c>
      <c r="F26" s="372">
        <v>0.72586561077241341</v>
      </c>
      <c r="G26" s="372">
        <v>0.89054333333333335</v>
      </c>
      <c r="H26" s="372">
        <v>0.70018148366363142</v>
      </c>
      <c r="I26" s="372">
        <v>0</v>
      </c>
      <c r="J26" s="372">
        <v>0</v>
      </c>
      <c r="K26" s="372">
        <v>0</v>
      </c>
      <c r="L26" s="373">
        <v>0.63634085785123962</v>
      </c>
    </row>
    <row r="27" spans="1:12" ht="18.95" customHeight="1">
      <c r="A27" s="235" t="s">
        <v>365</v>
      </c>
      <c r="B27" s="236" t="s">
        <v>47</v>
      </c>
      <c r="C27" s="237" t="s">
        <v>366</v>
      </c>
      <c r="D27" s="238" t="s">
        <v>41</v>
      </c>
      <c r="E27" s="857">
        <v>82741000</v>
      </c>
      <c r="F27" s="858">
        <v>5205000</v>
      </c>
      <c r="G27" s="858">
        <v>1123000</v>
      </c>
      <c r="H27" s="858">
        <v>35291000</v>
      </c>
      <c r="I27" s="858">
        <v>555000</v>
      </c>
      <c r="J27" s="859">
        <v>0</v>
      </c>
      <c r="K27" s="859">
        <v>0</v>
      </c>
      <c r="L27" s="870">
        <v>40567000</v>
      </c>
    </row>
    <row r="28" spans="1:12" ht="18.95" customHeight="1">
      <c r="A28" s="235"/>
      <c r="B28" s="236"/>
      <c r="C28" s="237"/>
      <c r="D28" s="240" t="s">
        <v>42</v>
      </c>
      <c r="E28" s="860">
        <v>122365558</v>
      </c>
      <c r="F28" s="852">
        <v>5205000</v>
      </c>
      <c r="G28" s="852">
        <v>1588990</v>
      </c>
      <c r="H28" s="852">
        <v>36376703.609999992</v>
      </c>
      <c r="I28" s="852">
        <v>851088.39</v>
      </c>
      <c r="J28" s="852">
        <v>0</v>
      </c>
      <c r="K28" s="852">
        <v>0</v>
      </c>
      <c r="L28" s="861">
        <v>78343776</v>
      </c>
    </row>
    <row r="29" spans="1:12" ht="18.95" customHeight="1">
      <c r="A29" s="235"/>
      <c r="B29" s="236"/>
      <c r="C29" s="237"/>
      <c r="D29" s="240" t="s">
        <v>43</v>
      </c>
      <c r="E29" s="860">
        <v>93813113.689999998</v>
      </c>
      <c r="F29" s="852">
        <v>5192375</v>
      </c>
      <c r="G29" s="852">
        <v>1099897.6400000001</v>
      </c>
      <c r="H29" s="852">
        <v>24191226.410000004</v>
      </c>
      <c r="I29" s="852">
        <v>402478.45999999996</v>
      </c>
      <c r="J29" s="852">
        <v>0</v>
      </c>
      <c r="K29" s="852">
        <v>0</v>
      </c>
      <c r="L29" s="861">
        <v>62927136.179999992</v>
      </c>
    </row>
    <row r="30" spans="1:12" ht="18.95" customHeight="1">
      <c r="A30" s="239"/>
      <c r="B30" s="237"/>
      <c r="C30" s="237"/>
      <c r="D30" s="240" t="s">
        <v>44</v>
      </c>
      <c r="E30" s="369">
        <v>1.1338165321908122</v>
      </c>
      <c r="F30" s="196">
        <v>0.99757444764649372</v>
      </c>
      <c r="G30" s="196">
        <v>0.97942799643811229</v>
      </c>
      <c r="H30" s="196">
        <v>0.68547863222918037</v>
      </c>
      <c r="I30" s="196">
        <v>0.72518641441441434</v>
      </c>
      <c r="J30" s="196">
        <v>0</v>
      </c>
      <c r="K30" s="196">
        <v>0</v>
      </c>
      <c r="L30" s="370">
        <v>1.5511902822491186</v>
      </c>
    </row>
    <row r="31" spans="1:12" ht="18.95" customHeight="1">
      <c r="A31" s="241"/>
      <c r="B31" s="242"/>
      <c r="C31" s="242"/>
      <c r="D31" s="245" t="s">
        <v>45</v>
      </c>
      <c r="E31" s="371">
        <v>0.76666273764714088</v>
      </c>
      <c r="F31" s="372">
        <v>0.99757444764649372</v>
      </c>
      <c r="G31" s="372">
        <v>0.69219922088874075</v>
      </c>
      <c r="H31" s="372">
        <v>0.66501975190929097</v>
      </c>
      <c r="I31" s="372">
        <v>0.47289854347560767</v>
      </c>
      <c r="J31" s="372">
        <v>0</v>
      </c>
      <c r="K31" s="372">
        <v>0</v>
      </c>
      <c r="L31" s="373">
        <v>0.80321806521043859</v>
      </c>
    </row>
    <row r="32" spans="1:12" ht="18.95" customHeight="1">
      <c r="A32" s="235" t="s">
        <v>367</v>
      </c>
      <c r="B32" s="236" t="s">
        <v>47</v>
      </c>
      <c r="C32" s="237" t="s">
        <v>368</v>
      </c>
      <c r="D32" s="240" t="s">
        <v>41</v>
      </c>
      <c r="E32" s="857">
        <v>575364000</v>
      </c>
      <c r="F32" s="858">
        <v>575364000</v>
      </c>
      <c r="G32" s="858">
        <v>0</v>
      </c>
      <c r="H32" s="858">
        <v>0</v>
      </c>
      <c r="I32" s="858">
        <v>0</v>
      </c>
      <c r="J32" s="859">
        <v>0</v>
      </c>
      <c r="K32" s="859">
        <v>0</v>
      </c>
      <c r="L32" s="870">
        <v>0</v>
      </c>
    </row>
    <row r="33" spans="1:12" ht="18.95" customHeight="1">
      <c r="A33" s="235"/>
      <c r="B33" s="236"/>
      <c r="C33" s="237"/>
      <c r="D33" s="240" t="s">
        <v>42</v>
      </c>
      <c r="E33" s="860">
        <v>931151392</v>
      </c>
      <c r="F33" s="852">
        <v>931151392</v>
      </c>
      <c r="G33" s="852">
        <v>0</v>
      </c>
      <c r="H33" s="852">
        <v>0</v>
      </c>
      <c r="I33" s="852">
        <v>0</v>
      </c>
      <c r="J33" s="852">
        <v>0</v>
      </c>
      <c r="K33" s="852">
        <v>0</v>
      </c>
      <c r="L33" s="861">
        <v>0</v>
      </c>
    </row>
    <row r="34" spans="1:12" ht="18.95" customHeight="1">
      <c r="A34" s="235"/>
      <c r="B34" s="236"/>
      <c r="C34" s="237"/>
      <c r="D34" s="240" t="s">
        <v>43</v>
      </c>
      <c r="E34" s="860">
        <v>559999784.66999996</v>
      </c>
      <c r="F34" s="852">
        <v>559999784.66999996</v>
      </c>
      <c r="G34" s="852">
        <v>0</v>
      </c>
      <c r="H34" s="852">
        <v>0</v>
      </c>
      <c r="I34" s="852">
        <v>0</v>
      </c>
      <c r="J34" s="852">
        <v>0</v>
      </c>
      <c r="K34" s="852">
        <v>0</v>
      </c>
      <c r="L34" s="861">
        <v>0</v>
      </c>
    </row>
    <row r="35" spans="1:12" ht="18.95" customHeight="1">
      <c r="A35" s="239"/>
      <c r="B35" s="237"/>
      <c r="C35" s="237"/>
      <c r="D35" s="240" t="s">
        <v>44</v>
      </c>
      <c r="E35" s="369">
        <v>0.97329652997059246</v>
      </c>
      <c r="F35" s="196">
        <v>0.97329652997059246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370">
        <v>0</v>
      </c>
    </row>
    <row r="36" spans="1:12" ht="18.95" customHeight="1">
      <c r="A36" s="241"/>
      <c r="B36" s="242"/>
      <c r="C36" s="242"/>
      <c r="D36" s="240" t="s">
        <v>45</v>
      </c>
      <c r="E36" s="371">
        <v>0.60140573217335636</v>
      </c>
      <c r="F36" s="372">
        <v>0.60140573217335636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3">
        <v>0</v>
      </c>
    </row>
    <row r="37" spans="1:12" ht="18.95" customHeight="1">
      <c r="A37" s="235" t="s">
        <v>369</v>
      </c>
      <c r="B37" s="236" t="s">
        <v>47</v>
      </c>
      <c r="C37" s="237" t="s">
        <v>370</v>
      </c>
      <c r="D37" s="238" t="s">
        <v>41</v>
      </c>
      <c r="E37" s="857">
        <v>833206000</v>
      </c>
      <c r="F37" s="858">
        <v>166282000</v>
      </c>
      <c r="G37" s="858">
        <v>165000</v>
      </c>
      <c r="H37" s="858">
        <v>441689000</v>
      </c>
      <c r="I37" s="858">
        <v>134780000</v>
      </c>
      <c r="J37" s="859">
        <v>0</v>
      </c>
      <c r="K37" s="859">
        <v>0</v>
      </c>
      <c r="L37" s="870">
        <v>90290000</v>
      </c>
    </row>
    <row r="38" spans="1:12" ht="18.95" customHeight="1">
      <c r="A38" s="235"/>
      <c r="B38" s="236"/>
      <c r="C38" s="237"/>
      <c r="D38" s="240" t="s">
        <v>42</v>
      </c>
      <c r="E38" s="860">
        <v>873336150</v>
      </c>
      <c r="F38" s="852">
        <v>140165515</v>
      </c>
      <c r="G38" s="852">
        <v>160126</v>
      </c>
      <c r="H38" s="852">
        <v>478612567</v>
      </c>
      <c r="I38" s="852">
        <v>164626700</v>
      </c>
      <c r="J38" s="852">
        <v>0</v>
      </c>
      <c r="K38" s="852">
        <v>0</v>
      </c>
      <c r="L38" s="861">
        <v>89771242</v>
      </c>
    </row>
    <row r="39" spans="1:12" ht="18.95" customHeight="1">
      <c r="A39" s="235"/>
      <c r="B39" s="236"/>
      <c r="C39" s="237"/>
      <c r="D39" s="240" t="s">
        <v>43</v>
      </c>
      <c r="E39" s="860">
        <v>613245816.68999994</v>
      </c>
      <c r="F39" s="852">
        <v>76436147.530000001</v>
      </c>
      <c r="G39" s="852">
        <v>145175.10999999999</v>
      </c>
      <c r="H39" s="852">
        <v>390084887.97000003</v>
      </c>
      <c r="I39" s="852">
        <v>79929675.170000002</v>
      </c>
      <c r="J39" s="852">
        <v>0</v>
      </c>
      <c r="K39" s="852">
        <v>0</v>
      </c>
      <c r="L39" s="861">
        <v>66649930.910000004</v>
      </c>
    </row>
    <row r="40" spans="1:12" ht="18.95" customHeight="1">
      <c r="A40" s="239"/>
      <c r="B40" s="237"/>
      <c r="C40" s="237"/>
      <c r="D40" s="240" t="s">
        <v>44</v>
      </c>
      <c r="E40" s="369">
        <v>0.73600744196513224</v>
      </c>
      <c r="F40" s="196">
        <v>0.45967782159223486</v>
      </c>
      <c r="G40" s="196">
        <v>0.87984915151515142</v>
      </c>
      <c r="H40" s="196">
        <v>0.88316640887592857</v>
      </c>
      <c r="I40" s="196">
        <v>0.59303810038581395</v>
      </c>
      <c r="J40" s="196">
        <v>0</v>
      </c>
      <c r="K40" s="196">
        <v>0</v>
      </c>
      <c r="L40" s="370">
        <v>0.73817622006866768</v>
      </c>
    </row>
    <row r="41" spans="1:12" ht="18.95" customHeight="1">
      <c r="A41" s="241"/>
      <c r="B41" s="242"/>
      <c r="C41" s="242"/>
      <c r="D41" s="246" t="s">
        <v>45</v>
      </c>
      <c r="E41" s="371">
        <v>0.70218760174991035</v>
      </c>
      <c r="F41" s="372">
        <v>0.54532776860271226</v>
      </c>
      <c r="G41" s="372">
        <v>0.90663046600801855</v>
      </c>
      <c r="H41" s="372">
        <v>0.8150326900421736</v>
      </c>
      <c r="I41" s="372">
        <v>0.48552072762194715</v>
      </c>
      <c r="J41" s="372">
        <v>0</v>
      </c>
      <c r="K41" s="372">
        <v>0</v>
      </c>
      <c r="L41" s="373">
        <v>0.74244189369687019</v>
      </c>
    </row>
    <row r="42" spans="1:12" ht="18.75" customHeight="1">
      <c r="A42" s="247" t="s">
        <v>371</v>
      </c>
      <c r="B42" s="248" t="s">
        <v>47</v>
      </c>
      <c r="C42" s="249" t="s">
        <v>372</v>
      </c>
      <c r="D42" s="250" t="s">
        <v>41</v>
      </c>
      <c r="E42" s="857">
        <v>0</v>
      </c>
      <c r="F42" s="858">
        <v>0</v>
      </c>
      <c r="G42" s="858">
        <v>0</v>
      </c>
      <c r="H42" s="858">
        <v>0</v>
      </c>
      <c r="I42" s="858">
        <v>0</v>
      </c>
      <c r="J42" s="859">
        <v>0</v>
      </c>
      <c r="K42" s="859">
        <v>0</v>
      </c>
      <c r="L42" s="870">
        <v>0</v>
      </c>
    </row>
    <row r="43" spans="1:12" ht="18.95" customHeight="1">
      <c r="A43" s="239"/>
      <c r="B43" s="237"/>
      <c r="C43" s="237" t="s">
        <v>794</v>
      </c>
      <c r="D43" s="240" t="s">
        <v>42</v>
      </c>
      <c r="E43" s="860">
        <v>1500000</v>
      </c>
      <c r="F43" s="852">
        <v>0</v>
      </c>
      <c r="G43" s="852">
        <v>0</v>
      </c>
      <c r="H43" s="852">
        <v>0</v>
      </c>
      <c r="I43" s="852">
        <v>1500000</v>
      </c>
      <c r="J43" s="852">
        <v>0</v>
      </c>
      <c r="K43" s="852">
        <v>0</v>
      </c>
      <c r="L43" s="861">
        <v>0</v>
      </c>
    </row>
    <row r="44" spans="1:12" ht="18.95" customHeight="1">
      <c r="A44" s="239"/>
      <c r="B44" s="237"/>
      <c r="C44" s="237"/>
      <c r="D44" s="240" t="s">
        <v>43</v>
      </c>
      <c r="E44" s="860">
        <v>0</v>
      </c>
      <c r="F44" s="852">
        <v>0</v>
      </c>
      <c r="G44" s="852">
        <v>0</v>
      </c>
      <c r="H44" s="852">
        <v>0</v>
      </c>
      <c r="I44" s="852">
        <v>0</v>
      </c>
      <c r="J44" s="852">
        <v>0</v>
      </c>
      <c r="K44" s="852">
        <v>0</v>
      </c>
      <c r="L44" s="861">
        <v>0</v>
      </c>
    </row>
    <row r="45" spans="1:12" ht="18.95" customHeight="1">
      <c r="A45" s="239"/>
      <c r="B45" s="237"/>
      <c r="C45" s="237"/>
      <c r="D45" s="240" t="s">
        <v>44</v>
      </c>
      <c r="E45" s="369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370">
        <v>0</v>
      </c>
    </row>
    <row r="46" spans="1:12" ht="18.95" customHeight="1">
      <c r="A46" s="241"/>
      <c r="B46" s="242"/>
      <c r="C46" s="242"/>
      <c r="D46" s="243" t="s">
        <v>45</v>
      </c>
      <c r="E46" s="371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3">
        <v>0</v>
      </c>
    </row>
    <row r="47" spans="1:12" ht="18.95" customHeight="1">
      <c r="A47" s="235" t="s">
        <v>373</v>
      </c>
      <c r="B47" s="236" t="s">
        <v>47</v>
      </c>
      <c r="C47" s="237" t="s">
        <v>374</v>
      </c>
      <c r="D47" s="251" t="s">
        <v>41</v>
      </c>
      <c r="E47" s="857">
        <v>427089000</v>
      </c>
      <c r="F47" s="858">
        <v>334732000</v>
      </c>
      <c r="G47" s="858">
        <v>246000</v>
      </c>
      <c r="H47" s="858">
        <v>89497000</v>
      </c>
      <c r="I47" s="858">
        <v>886000</v>
      </c>
      <c r="J47" s="859">
        <v>0</v>
      </c>
      <c r="K47" s="859">
        <v>0</v>
      </c>
      <c r="L47" s="870">
        <v>1728000</v>
      </c>
    </row>
    <row r="48" spans="1:12" ht="18.95" customHeight="1">
      <c r="A48" s="235"/>
      <c r="B48" s="236"/>
      <c r="C48" s="237"/>
      <c r="D48" s="240" t="s">
        <v>42</v>
      </c>
      <c r="E48" s="860">
        <v>429460616</v>
      </c>
      <c r="F48" s="852">
        <v>334732000</v>
      </c>
      <c r="G48" s="852">
        <v>259500</v>
      </c>
      <c r="H48" s="852">
        <v>91847241</v>
      </c>
      <c r="I48" s="852">
        <v>893875</v>
      </c>
      <c r="J48" s="852">
        <v>0</v>
      </c>
      <c r="K48" s="852">
        <v>0</v>
      </c>
      <c r="L48" s="861">
        <v>1728000</v>
      </c>
    </row>
    <row r="49" spans="1:12" ht="18.95" customHeight="1">
      <c r="A49" s="235"/>
      <c r="B49" s="236"/>
      <c r="C49" s="237"/>
      <c r="D49" s="240" t="s">
        <v>43</v>
      </c>
      <c r="E49" s="860">
        <v>284127248.86000001</v>
      </c>
      <c r="F49" s="852">
        <v>217643750</v>
      </c>
      <c r="G49" s="852">
        <v>136553.21</v>
      </c>
      <c r="H49" s="852">
        <v>64464515.270000026</v>
      </c>
      <c r="I49" s="852">
        <v>634814.77</v>
      </c>
      <c r="J49" s="852">
        <v>0</v>
      </c>
      <c r="K49" s="852">
        <v>0</v>
      </c>
      <c r="L49" s="861">
        <v>1247615.6099999996</v>
      </c>
    </row>
    <row r="50" spans="1:12" ht="18.95" customHeight="1">
      <c r="A50" s="235"/>
      <c r="B50" s="237"/>
      <c r="C50" s="237"/>
      <c r="D50" s="240" t="s">
        <v>44</v>
      </c>
      <c r="E50" s="369">
        <v>0.66526473137917397</v>
      </c>
      <c r="F50" s="196">
        <v>0.65020299821947114</v>
      </c>
      <c r="G50" s="196">
        <v>0.55509434959349591</v>
      </c>
      <c r="H50" s="196">
        <v>0.72029805770025834</v>
      </c>
      <c r="I50" s="196">
        <v>0.71649522573363433</v>
      </c>
      <c r="J50" s="196">
        <v>0</v>
      </c>
      <c r="K50" s="196">
        <v>0</v>
      </c>
      <c r="L50" s="370">
        <v>0.7219997743055554</v>
      </c>
    </row>
    <row r="51" spans="1:12" ht="18.95" customHeight="1">
      <c r="A51" s="241"/>
      <c r="B51" s="242"/>
      <c r="C51" s="242"/>
      <c r="D51" s="245" t="s">
        <v>45</v>
      </c>
      <c r="E51" s="371">
        <v>0.66159093121591395</v>
      </c>
      <c r="F51" s="372">
        <v>0.65020299821947114</v>
      </c>
      <c r="G51" s="372">
        <v>0.52621660886319843</v>
      </c>
      <c r="H51" s="372">
        <v>0.70186664910272079</v>
      </c>
      <c r="I51" s="372">
        <v>0.71018293385540487</v>
      </c>
      <c r="J51" s="372">
        <v>0</v>
      </c>
      <c r="K51" s="372">
        <v>0</v>
      </c>
      <c r="L51" s="373">
        <v>0.7219997743055554</v>
      </c>
    </row>
    <row r="52" spans="1:12" ht="18.95" customHeight="1">
      <c r="A52" s="235" t="s">
        <v>375</v>
      </c>
      <c r="B52" s="236" t="s">
        <v>47</v>
      </c>
      <c r="C52" s="237" t="s">
        <v>376</v>
      </c>
      <c r="D52" s="238" t="s">
        <v>41</v>
      </c>
      <c r="E52" s="857">
        <v>19500000</v>
      </c>
      <c r="F52" s="858">
        <v>19500000</v>
      </c>
      <c r="G52" s="858">
        <v>0</v>
      </c>
      <c r="H52" s="858">
        <v>0</v>
      </c>
      <c r="I52" s="858">
        <v>0</v>
      </c>
      <c r="J52" s="859">
        <v>0</v>
      </c>
      <c r="K52" s="859">
        <v>0</v>
      </c>
      <c r="L52" s="870">
        <v>0</v>
      </c>
    </row>
    <row r="53" spans="1:12" ht="18.95" customHeight="1">
      <c r="A53" s="235"/>
      <c r="B53" s="236"/>
      <c r="C53" s="237"/>
      <c r="D53" s="240" t="s">
        <v>42</v>
      </c>
      <c r="E53" s="860">
        <v>19500000</v>
      </c>
      <c r="F53" s="852">
        <v>19500000</v>
      </c>
      <c r="G53" s="852">
        <v>0</v>
      </c>
      <c r="H53" s="852">
        <v>0</v>
      </c>
      <c r="I53" s="852">
        <v>0</v>
      </c>
      <c r="J53" s="852">
        <v>0</v>
      </c>
      <c r="K53" s="852">
        <v>0</v>
      </c>
      <c r="L53" s="861">
        <v>0</v>
      </c>
    </row>
    <row r="54" spans="1:12" ht="18.95" customHeight="1">
      <c r="A54" s="235"/>
      <c r="B54" s="236"/>
      <c r="C54" s="237"/>
      <c r="D54" s="240" t="s">
        <v>43</v>
      </c>
      <c r="E54" s="860">
        <v>12514797.08</v>
      </c>
      <c r="F54" s="852">
        <v>12514797.08</v>
      </c>
      <c r="G54" s="852">
        <v>0</v>
      </c>
      <c r="H54" s="852">
        <v>0</v>
      </c>
      <c r="I54" s="852">
        <v>0</v>
      </c>
      <c r="J54" s="852">
        <v>0</v>
      </c>
      <c r="K54" s="852">
        <v>0</v>
      </c>
      <c r="L54" s="861">
        <v>0</v>
      </c>
    </row>
    <row r="55" spans="1:12" ht="18.95" customHeight="1">
      <c r="A55" s="239"/>
      <c r="B55" s="237"/>
      <c r="C55" s="237"/>
      <c r="D55" s="240" t="s">
        <v>44</v>
      </c>
      <c r="E55" s="369">
        <v>0.64178446564102565</v>
      </c>
      <c r="F55" s="196">
        <v>0.64178446564102565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370">
        <v>0</v>
      </c>
    </row>
    <row r="56" spans="1:12" ht="18.95" customHeight="1">
      <c r="A56" s="241"/>
      <c r="B56" s="242"/>
      <c r="C56" s="242"/>
      <c r="D56" s="245" t="s">
        <v>45</v>
      </c>
      <c r="E56" s="371">
        <v>0.64178446564102565</v>
      </c>
      <c r="F56" s="372">
        <v>0.64178446564102565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3">
        <v>0</v>
      </c>
    </row>
    <row r="57" spans="1:12" ht="18.95" customHeight="1">
      <c r="A57" s="235" t="s">
        <v>377</v>
      </c>
      <c r="B57" s="236" t="s">
        <v>47</v>
      </c>
      <c r="C57" s="237" t="s">
        <v>378</v>
      </c>
      <c r="D57" s="240" t="s">
        <v>41</v>
      </c>
      <c r="E57" s="857">
        <v>11510767000</v>
      </c>
      <c r="F57" s="858">
        <v>5432565000</v>
      </c>
      <c r="G57" s="858">
        <v>13736000</v>
      </c>
      <c r="H57" s="858">
        <v>3461945000</v>
      </c>
      <c r="I57" s="858">
        <v>1778339000</v>
      </c>
      <c r="J57" s="859">
        <v>0</v>
      </c>
      <c r="K57" s="859">
        <v>0</v>
      </c>
      <c r="L57" s="870">
        <v>824182000</v>
      </c>
    </row>
    <row r="58" spans="1:12" ht="18.95" customHeight="1">
      <c r="A58" s="235"/>
      <c r="B58" s="236"/>
      <c r="C58" s="237"/>
      <c r="D58" s="240" t="s">
        <v>42</v>
      </c>
      <c r="E58" s="860">
        <v>12371002381.290001</v>
      </c>
      <c r="F58" s="852">
        <v>5757774355.0299997</v>
      </c>
      <c r="G58" s="852">
        <v>14039850</v>
      </c>
      <c r="H58" s="852">
        <v>3515395608.0000005</v>
      </c>
      <c r="I58" s="852">
        <v>2074943770.48</v>
      </c>
      <c r="J58" s="852">
        <v>0</v>
      </c>
      <c r="K58" s="852">
        <v>0</v>
      </c>
      <c r="L58" s="861">
        <v>1008848797.7800001</v>
      </c>
    </row>
    <row r="59" spans="1:12" ht="18.95" customHeight="1">
      <c r="A59" s="235"/>
      <c r="B59" s="236"/>
      <c r="C59" s="237"/>
      <c r="D59" s="240" t="s">
        <v>43</v>
      </c>
      <c r="E59" s="860">
        <v>7346904332.7500019</v>
      </c>
      <c r="F59" s="852">
        <v>3873943850.4399991</v>
      </c>
      <c r="G59" s="852">
        <v>8608960.0899999999</v>
      </c>
      <c r="H59" s="852">
        <v>2151527257.2800031</v>
      </c>
      <c r="I59" s="852">
        <v>817100117.42999983</v>
      </c>
      <c r="J59" s="852">
        <v>0</v>
      </c>
      <c r="K59" s="852">
        <v>0</v>
      </c>
      <c r="L59" s="861">
        <v>495724147.50999975</v>
      </c>
    </row>
    <row r="60" spans="1:12" ht="18.95" customHeight="1">
      <c r="A60" s="239"/>
      <c r="B60" s="237"/>
      <c r="C60" s="237"/>
      <c r="D60" s="240" t="s">
        <v>44</v>
      </c>
      <c r="E60" s="369">
        <v>0.63826366503205234</v>
      </c>
      <c r="F60" s="196">
        <v>0.71309664043412258</v>
      </c>
      <c r="G60" s="196">
        <v>0.62674432804309843</v>
      </c>
      <c r="H60" s="196">
        <v>0.6214793294751948</v>
      </c>
      <c r="I60" s="196">
        <v>0.45947376592989292</v>
      </c>
      <c r="J60" s="196">
        <v>0</v>
      </c>
      <c r="K60" s="196">
        <v>0</v>
      </c>
      <c r="L60" s="370">
        <v>0.60147412526602106</v>
      </c>
    </row>
    <row r="61" spans="1:12" ht="18.95" customHeight="1">
      <c r="A61" s="241"/>
      <c r="B61" s="242"/>
      <c r="C61" s="242"/>
      <c r="D61" s="240" t="s">
        <v>45</v>
      </c>
      <c r="E61" s="371">
        <v>0.59388108629431002</v>
      </c>
      <c r="F61" s="372">
        <v>0.67281967155515854</v>
      </c>
      <c r="G61" s="372">
        <v>0.6131803466561252</v>
      </c>
      <c r="H61" s="372">
        <v>0.61202990991505013</v>
      </c>
      <c r="I61" s="372">
        <v>0.39379386037096259</v>
      </c>
      <c r="J61" s="372">
        <v>0</v>
      </c>
      <c r="K61" s="372">
        <v>0</v>
      </c>
      <c r="L61" s="373">
        <v>0.49137606012006413</v>
      </c>
    </row>
    <row r="62" spans="1:12" ht="18.95" customHeight="1">
      <c r="A62" s="235" t="s">
        <v>379</v>
      </c>
      <c r="B62" s="236" t="s">
        <v>47</v>
      </c>
      <c r="C62" s="237" t="s">
        <v>134</v>
      </c>
      <c r="D62" s="238" t="s">
        <v>41</v>
      </c>
      <c r="E62" s="857">
        <v>58251000</v>
      </c>
      <c r="F62" s="858">
        <v>54757000</v>
      </c>
      <c r="G62" s="858">
        <v>10000</v>
      </c>
      <c r="H62" s="858">
        <v>3484000</v>
      </c>
      <c r="I62" s="858">
        <v>0</v>
      </c>
      <c r="J62" s="859">
        <v>0</v>
      </c>
      <c r="K62" s="859">
        <v>0</v>
      </c>
      <c r="L62" s="870">
        <v>0</v>
      </c>
    </row>
    <row r="63" spans="1:12" ht="18.95" customHeight="1">
      <c r="A63" s="235"/>
      <c r="B63" s="236"/>
      <c r="C63" s="237"/>
      <c r="D63" s="240" t="s">
        <v>42</v>
      </c>
      <c r="E63" s="860">
        <v>58314479.859999999</v>
      </c>
      <c r="F63" s="852">
        <v>54757000</v>
      </c>
      <c r="G63" s="852">
        <v>10000</v>
      </c>
      <c r="H63" s="852">
        <v>3297479.86</v>
      </c>
      <c r="I63" s="852">
        <v>250000</v>
      </c>
      <c r="J63" s="852">
        <v>0</v>
      </c>
      <c r="K63" s="852">
        <v>0</v>
      </c>
      <c r="L63" s="861">
        <v>0</v>
      </c>
    </row>
    <row r="64" spans="1:12" ht="18.95" customHeight="1">
      <c r="A64" s="235"/>
      <c r="B64" s="236"/>
      <c r="C64" s="237"/>
      <c r="D64" s="240" t="s">
        <v>43</v>
      </c>
      <c r="E64" s="860">
        <v>46894269.960000001</v>
      </c>
      <c r="F64" s="852">
        <v>44773412</v>
      </c>
      <c r="G64" s="852">
        <v>2241.3200000000002</v>
      </c>
      <c r="H64" s="852">
        <v>2118616.64</v>
      </c>
      <c r="I64" s="852">
        <v>0</v>
      </c>
      <c r="J64" s="852">
        <v>0</v>
      </c>
      <c r="K64" s="852">
        <v>0</v>
      </c>
      <c r="L64" s="861">
        <v>0</v>
      </c>
    </row>
    <row r="65" spans="1:12" ht="18.95" customHeight="1">
      <c r="A65" s="239"/>
      <c r="B65" s="237"/>
      <c r="C65" s="237"/>
      <c r="D65" s="240" t="s">
        <v>44</v>
      </c>
      <c r="E65" s="369">
        <v>0.80503802441159811</v>
      </c>
      <c r="F65" s="196">
        <v>0.81767467173146813</v>
      </c>
      <c r="G65" s="196">
        <v>0.22413200000000003</v>
      </c>
      <c r="H65" s="196">
        <v>0.60809892078071182</v>
      </c>
      <c r="I65" s="196">
        <v>0</v>
      </c>
      <c r="J65" s="196">
        <v>0</v>
      </c>
      <c r="K65" s="196">
        <v>0</v>
      </c>
      <c r="L65" s="370">
        <v>0</v>
      </c>
    </row>
    <row r="66" spans="1:12" ht="18.95" customHeight="1">
      <c r="A66" s="241"/>
      <c r="B66" s="242"/>
      <c r="C66" s="242"/>
      <c r="D66" s="245" t="s">
        <v>45</v>
      </c>
      <c r="E66" s="371">
        <v>0.80416167772708658</v>
      </c>
      <c r="F66" s="372">
        <v>0.81767467173146813</v>
      </c>
      <c r="G66" s="372">
        <v>0.22413200000000003</v>
      </c>
      <c r="H66" s="372">
        <v>0.64249570276374646</v>
      </c>
      <c r="I66" s="372">
        <v>0</v>
      </c>
      <c r="J66" s="372">
        <v>0</v>
      </c>
      <c r="K66" s="372">
        <v>0</v>
      </c>
      <c r="L66" s="373">
        <v>0</v>
      </c>
    </row>
    <row r="67" spans="1:12" ht="18.95" customHeight="1">
      <c r="A67" s="235" t="s">
        <v>380</v>
      </c>
      <c r="B67" s="236" t="s">
        <v>47</v>
      </c>
      <c r="C67" s="237" t="s">
        <v>381</v>
      </c>
      <c r="D67" s="238" t="s">
        <v>41</v>
      </c>
      <c r="E67" s="857">
        <v>747970000</v>
      </c>
      <c r="F67" s="858">
        <v>737186000</v>
      </c>
      <c r="G67" s="858">
        <v>361000</v>
      </c>
      <c r="H67" s="858">
        <v>10088000</v>
      </c>
      <c r="I67" s="858">
        <v>335000</v>
      </c>
      <c r="J67" s="859">
        <v>0</v>
      </c>
      <c r="K67" s="859">
        <v>0</v>
      </c>
      <c r="L67" s="870">
        <v>0</v>
      </c>
    </row>
    <row r="68" spans="1:12" ht="18.95" customHeight="1">
      <c r="A68" s="235"/>
      <c r="B68" s="236"/>
      <c r="C68" s="237"/>
      <c r="D68" s="240" t="s">
        <v>42</v>
      </c>
      <c r="E68" s="860">
        <v>866903079.51999998</v>
      </c>
      <c r="F68" s="852">
        <v>811827280.00999999</v>
      </c>
      <c r="G68" s="852">
        <v>361000</v>
      </c>
      <c r="H68" s="852">
        <v>50688467.509999998</v>
      </c>
      <c r="I68" s="852">
        <v>4026332</v>
      </c>
      <c r="J68" s="852">
        <v>0</v>
      </c>
      <c r="K68" s="852">
        <v>0</v>
      </c>
      <c r="L68" s="861">
        <v>0</v>
      </c>
    </row>
    <row r="69" spans="1:12" ht="18.95" customHeight="1">
      <c r="A69" s="235"/>
      <c r="B69" s="236"/>
      <c r="C69" s="237"/>
      <c r="D69" s="240" t="s">
        <v>43</v>
      </c>
      <c r="E69" s="860">
        <v>343223437.24000001</v>
      </c>
      <c r="F69" s="852">
        <v>298547316.43000001</v>
      </c>
      <c r="G69" s="852">
        <v>153000.22</v>
      </c>
      <c r="H69" s="852">
        <v>44317198.589999996</v>
      </c>
      <c r="I69" s="852">
        <v>205922</v>
      </c>
      <c r="J69" s="852">
        <v>0</v>
      </c>
      <c r="K69" s="852">
        <v>0</v>
      </c>
      <c r="L69" s="861">
        <v>0</v>
      </c>
    </row>
    <row r="70" spans="1:12" ht="18.95" customHeight="1">
      <c r="A70" s="239"/>
      <c r="B70" s="237"/>
      <c r="C70" s="237"/>
      <c r="D70" s="240" t="s">
        <v>44</v>
      </c>
      <c r="E70" s="369">
        <v>0.45887326662834071</v>
      </c>
      <c r="F70" s="196">
        <v>0.40498234696535201</v>
      </c>
      <c r="G70" s="196">
        <v>0.42382332409972301</v>
      </c>
      <c r="H70" s="196">
        <v>4.393060922878667</v>
      </c>
      <c r="I70" s="196">
        <v>0.61469253731343287</v>
      </c>
      <c r="J70" s="196">
        <v>0</v>
      </c>
      <c r="K70" s="196">
        <v>0</v>
      </c>
      <c r="L70" s="370">
        <v>0</v>
      </c>
    </row>
    <row r="71" spans="1:12" ht="18.95" customHeight="1">
      <c r="A71" s="241"/>
      <c r="B71" s="242"/>
      <c r="C71" s="242"/>
      <c r="D71" s="243" t="s">
        <v>45</v>
      </c>
      <c r="E71" s="371">
        <v>0.39591904256475957</v>
      </c>
      <c r="F71" s="372">
        <v>0.36774733219894079</v>
      </c>
      <c r="G71" s="372">
        <v>0.42382332409972301</v>
      </c>
      <c r="H71" s="372">
        <v>0.87430535518275321</v>
      </c>
      <c r="I71" s="372">
        <v>5.1143820231416587E-2</v>
      </c>
      <c r="J71" s="372">
        <v>0</v>
      </c>
      <c r="K71" s="372">
        <v>0</v>
      </c>
      <c r="L71" s="373">
        <v>0</v>
      </c>
    </row>
    <row r="72" spans="1:12" ht="18.95" customHeight="1">
      <c r="A72" s="252" t="s">
        <v>382</v>
      </c>
      <c r="B72" s="248" t="s">
        <v>47</v>
      </c>
      <c r="C72" s="253" t="s">
        <v>383</v>
      </c>
      <c r="D72" s="250" t="s">
        <v>41</v>
      </c>
      <c r="E72" s="857">
        <v>467012000</v>
      </c>
      <c r="F72" s="858">
        <v>308162000</v>
      </c>
      <c r="G72" s="858">
        <v>212000</v>
      </c>
      <c r="H72" s="858">
        <v>131772000</v>
      </c>
      <c r="I72" s="858">
        <v>3872000</v>
      </c>
      <c r="J72" s="859">
        <v>0</v>
      </c>
      <c r="K72" s="859">
        <v>0</v>
      </c>
      <c r="L72" s="870">
        <v>22994000</v>
      </c>
    </row>
    <row r="73" spans="1:12" ht="18.95" customHeight="1">
      <c r="A73" s="235"/>
      <c r="B73" s="236"/>
      <c r="C73" s="237"/>
      <c r="D73" s="240" t="s">
        <v>42</v>
      </c>
      <c r="E73" s="860">
        <v>483956446.08999997</v>
      </c>
      <c r="F73" s="852">
        <v>318828267.25999999</v>
      </c>
      <c r="G73" s="852">
        <v>228714</v>
      </c>
      <c r="H73" s="852">
        <v>133282171.06999999</v>
      </c>
      <c r="I73" s="852">
        <v>7600679.7599999998</v>
      </c>
      <c r="J73" s="852">
        <v>0</v>
      </c>
      <c r="K73" s="852">
        <v>0</v>
      </c>
      <c r="L73" s="861">
        <v>24016614</v>
      </c>
    </row>
    <row r="74" spans="1:12" ht="18.95" customHeight="1">
      <c r="A74" s="235"/>
      <c r="B74" s="236"/>
      <c r="C74" s="237"/>
      <c r="D74" s="240" t="s">
        <v>43</v>
      </c>
      <c r="E74" s="860">
        <v>288592977.17999995</v>
      </c>
      <c r="F74" s="852">
        <v>210571375.41999999</v>
      </c>
      <c r="G74" s="852">
        <v>116609.37000000001</v>
      </c>
      <c r="H74" s="852">
        <v>67296051.079999954</v>
      </c>
      <c r="I74" s="852">
        <v>2525105.83</v>
      </c>
      <c r="J74" s="852">
        <v>0</v>
      </c>
      <c r="K74" s="852">
        <v>0</v>
      </c>
      <c r="L74" s="861">
        <v>8083835.4799999977</v>
      </c>
    </row>
    <row r="75" spans="1:12" ht="18.95" customHeight="1">
      <c r="A75" s="239"/>
      <c r="B75" s="237"/>
      <c r="C75" s="237" t="s">
        <v>4</v>
      </c>
      <c r="D75" s="240" t="s">
        <v>44</v>
      </c>
      <c r="E75" s="369">
        <v>0.61795623491473439</v>
      </c>
      <c r="F75" s="196">
        <v>0.6833138914596868</v>
      </c>
      <c r="G75" s="196">
        <v>0.55004419811320759</v>
      </c>
      <c r="H75" s="196">
        <v>0.51070068815833369</v>
      </c>
      <c r="I75" s="196">
        <v>0.65214510072314047</v>
      </c>
      <c r="J75" s="196">
        <v>0</v>
      </c>
      <c r="K75" s="196">
        <v>0</v>
      </c>
      <c r="L75" s="370">
        <v>0.35156281986605192</v>
      </c>
    </row>
    <row r="76" spans="1:12" ht="18.95" customHeight="1">
      <c r="A76" s="241"/>
      <c r="B76" s="242"/>
      <c r="C76" s="242"/>
      <c r="D76" s="246" t="s">
        <v>45</v>
      </c>
      <c r="E76" s="371">
        <v>0.59632014308645276</v>
      </c>
      <c r="F76" s="372">
        <v>0.66045390902646028</v>
      </c>
      <c r="G76" s="372">
        <v>0.50984797607492327</v>
      </c>
      <c r="H76" s="372">
        <v>0.50491412722153184</v>
      </c>
      <c r="I76" s="372">
        <v>0.33222105255490991</v>
      </c>
      <c r="J76" s="372">
        <v>0</v>
      </c>
      <c r="K76" s="372">
        <v>0</v>
      </c>
      <c r="L76" s="373">
        <v>0.33659347150268548</v>
      </c>
    </row>
    <row r="77" spans="1:12" ht="18.95" customHeight="1">
      <c r="A77" s="235" t="s">
        <v>384</v>
      </c>
      <c r="B77" s="236" t="s">
        <v>47</v>
      </c>
      <c r="C77" s="237" t="s">
        <v>385</v>
      </c>
      <c r="D77" s="251" t="s">
        <v>41</v>
      </c>
      <c r="E77" s="857">
        <v>25265000</v>
      </c>
      <c r="F77" s="858">
        <v>0</v>
      </c>
      <c r="G77" s="858">
        <v>36000</v>
      </c>
      <c r="H77" s="858">
        <v>23205000</v>
      </c>
      <c r="I77" s="858">
        <v>900000</v>
      </c>
      <c r="J77" s="859">
        <v>0</v>
      </c>
      <c r="K77" s="859">
        <v>0</v>
      </c>
      <c r="L77" s="870">
        <v>1124000</v>
      </c>
    </row>
    <row r="78" spans="1:12" ht="18.95" customHeight="1">
      <c r="A78" s="235"/>
      <c r="B78" s="236"/>
      <c r="C78" s="237"/>
      <c r="D78" s="240" t="s">
        <v>42</v>
      </c>
      <c r="E78" s="860">
        <v>25265000</v>
      </c>
      <c r="F78" s="852">
        <v>0</v>
      </c>
      <c r="G78" s="852">
        <v>37500</v>
      </c>
      <c r="H78" s="852">
        <v>23202691</v>
      </c>
      <c r="I78" s="852">
        <v>900809</v>
      </c>
      <c r="J78" s="852">
        <v>0</v>
      </c>
      <c r="K78" s="852">
        <v>0</v>
      </c>
      <c r="L78" s="861">
        <v>1124000</v>
      </c>
    </row>
    <row r="79" spans="1:12" ht="18.95" customHeight="1">
      <c r="A79" s="235"/>
      <c r="B79" s="236"/>
      <c r="C79" s="237"/>
      <c r="D79" s="240" t="s">
        <v>43</v>
      </c>
      <c r="E79" s="860">
        <v>15289550.82</v>
      </c>
      <c r="F79" s="852">
        <v>0</v>
      </c>
      <c r="G79" s="852">
        <v>26624.33</v>
      </c>
      <c r="H79" s="852">
        <v>14925772.48</v>
      </c>
      <c r="I79" s="852">
        <v>8610</v>
      </c>
      <c r="J79" s="852">
        <v>0</v>
      </c>
      <c r="K79" s="852">
        <v>0</v>
      </c>
      <c r="L79" s="861">
        <v>328544.01000000007</v>
      </c>
    </row>
    <row r="80" spans="1:12" ht="18.95" customHeight="1">
      <c r="A80" s="239"/>
      <c r="B80" s="237"/>
      <c r="C80" s="237"/>
      <c r="D80" s="240" t="s">
        <v>44</v>
      </c>
      <c r="E80" s="369">
        <v>0.60516725984563624</v>
      </c>
      <c r="F80" s="196">
        <v>0</v>
      </c>
      <c r="G80" s="196">
        <v>0.73956472222222225</v>
      </c>
      <c r="H80" s="196">
        <v>0.64321363843999135</v>
      </c>
      <c r="I80" s="196">
        <v>9.566666666666666E-3</v>
      </c>
      <c r="J80" s="196">
        <v>0</v>
      </c>
      <c r="K80" s="196">
        <v>0</v>
      </c>
      <c r="L80" s="370">
        <v>0.29229894128113887</v>
      </c>
    </row>
    <row r="81" spans="1:12" ht="18.95" customHeight="1">
      <c r="A81" s="241"/>
      <c r="B81" s="242"/>
      <c r="C81" s="242"/>
      <c r="D81" s="240" t="s">
        <v>45</v>
      </c>
      <c r="E81" s="371">
        <v>0.60516725984563624</v>
      </c>
      <c r="F81" s="372">
        <v>0</v>
      </c>
      <c r="G81" s="372">
        <v>0.70998213333333338</v>
      </c>
      <c r="H81" s="372">
        <v>0.64327764740736326</v>
      </c>
      <c r="I81" s="372">
        <v>9.5580750192327119E-3</v>
      </c>
      <c r="J81" s="372">
        <v>0</v>
      </c>
      <c r="K81" s="372">
        <v>0</v>
      </c>
      <c r="L81" s="373">
        <v>0.29229894128113887</v>
      </c>
    </row>
    <row r="82" spans="1:12" ht="18.95" customHeight="1">
      <c r="A82" s="235" t="s">
        <v>386</v>
      </c>
      <c r="B82" s="236" t="s">
        <v>47</v>
      </c>
      <c r="C82" s="237" t="s">
        <v>742</v>
      </c>
      <c r="D82" s="238" t="s">
        <v>41</v>
      </c>
      <c r="E82" s="857">
        <v>23202541000</v>
      </c>
      <c r="F82" s="858">
        <v>21405984000</v>
      </c>
      <c r="G82" s="858">
        <v>70689000</v>
      </c>
      <c r="H82" s="858">
        <v>753708000</v>
      </c>
      <c r="I82" s="858">
        <v>740083000</v>
      </c>
      <c r="J82" s="859">
        <v>0</v>
      </c>
      <c r="K82" s="859">
        <v>0</v>
      </c>
      <c r="L82" s="870">
        <v>232077000</v>
      </c>
    </row>
    <row r="83" spans="1:12" ht="18.95" customHeight="1">
      <c r="A83" s="235"/>
      <c r="B83" s="236"/>
      <c r="C83" s="237"/>
      <c r="D83" s="240" t="s">
        <v>42</v>
      </c>
      <c r="E83" s="860">
        <v>24158862064</v>
      </c>
      <c r="F83" s="852">
        <v>22298023351</v>
      </c>
      <c r="G83" s="852">
        <v>69562750</v>
      </c>
      <c r="H83" s="852">
        <v>830095095</v>
      </c>
      <c r="I83" s="852">
        <v>721943926</v>
      </c>
      <c r="J83" s="852">
        <v>0</v>
      </c>
      <c r="K83" s="852">
        <v>0</v>
      </c>
      <c r="L83" s="861">
        <v>239236942</v>
      </c>
    </row>
    <row r="84" spans="1:12" ht="18.95" customHeight="1">
      <c r="A84" s="235"/>
      <c r="B84" s="236"/>
      <c r="C84" s="237"/>
      <c r="D84" s="240" t="s">
        <v>43</v>
      </c>
      <c r="E84" s="860">
        <v>17359788688.18</v>
      </c>
      <c r="F84" s="852">
        <v>16264612190.49</v>
      </c>
      <c r="G84" s="852">
        <v>37185323.849999994</v>
      </c>
      <c r="H84" s="852">
        <v>606263482.5</v>
      </c>
      <c r="I84" s="852">
        <v>306664108.86000007</v>
      </c>
      <c r="J84" s="852">
        <v>0</v>
      </c>
      <c r="K84" s="852">
        <v>0</v>
      </c>
      <c r="L84" s="861">
        <v>145063582.47999993</v>
      </c>
    </row>
    <row r="85" spans="1:12" ht="18.95" customHeight="1">
      <c r="A85" s="239"/>
      <c r="B85" s="237"/>
      <c r="C85" s="237"/>
      <c r="D85" s="240" t="s">
        <v>44</v>
      </c>
      <c r="E85" s="369">
        <v>0.74818480821475541</v>
      </c>
      <c r="F85" s="196">
        <v>0.75981614255574514</v>
      </c>
      <c r="G85" s="196">
        <v>0.52604116411322832</v>
      </c>
      <c r="H85" s="196">
        <v>0.80437448255823207</v>
      </c>
      <c r="I85" s="196">
        <v>0.41436448190270558</v>
      </c>
      <c r="J85" s="196">
        <v>0</v>
      </c>
      <c r="K85" s="196">
        <v>0</v>
      </c>
      <c r="L85" s="370">
        <v>0.6250666049630077</v>
      </c>
    </row>
    <row r="86" spans="1:12" ht="18.95" customHeight="1">
      <c r="A86" s="241"/>
      <c r="B86" s="242"/>
      <c r="C86" s="242"/>
      <c r="D86" s="245" t="s">
        <v>45</v>
      </c>
      <c r="E86" s="371">
        <v>0.71856814456705942</v>
      </c>
      <c r="F86" s="372">
        <v>0.72941946173720285</v>
      </c>
      <c r="G86" s="372">
        <v>0.53455799044747365</v>
      </c>
      <c r="H86" s="372">
        <v>0.73035425236430296</v>
      </c>
      <c r="I86" s="372">
        <v>0.42477552316161471</v>
      </c>
      <c r="J86" s="372">
        <v>0</v>
      </c>
      <c r="K86" s="372">
        <v>0</v>
      </c>
      <c r="L86" s="373">
        <v>0.60635945798036461</v>
      </c>
    </row>
    <row r="87" spans="1:12" ht="18.95" customHeight="1">
      <c r="A87" s="235" t="s">
        <v>387</v>
      </c>
      <c r="B87" s="236" t="s">
        <v>47</v>
      </c>
      <c r="C87" s="237" t="s">
        <v>83</v>
      </c>
      <c r="D87" s="240" t="s">
        <v>41</v>
      </c>
      <c r="E87" s="857">
        <v>14511767000</v>
      </c>
      <c r="F87" s="858">
        <v>566988000</v>
      </c>
      <c r="G87" s="858">
        <v>407021000</v>
      </c>
      <c r="H87" s="858">
        <v>12244196000</v>
      </c>
      <c r="I87" s="858">
        <v>497441000</v>
      </c>
      <c r="J87" s="859">
        <v>0</v>
      </c>
      <c r="K87" s="859">
        <v>0</v>
      </c>
      <c r="L87" s="870">
        <v>796121000</v>
      </c>
    </row>
    <row r="88" spans="1:12" ht="18.95" customHeight="1">
      <c r="A88" s="235"/>
      <c r="B88" s="236"/>
      <c r="C88" s="237"/>
      <c r="D88" s="240" t="s">
        <v>42</v>
      </c>
      <c r="E88" s="860">
        <v>15729343408.620003</v>
      </c>
      <c r="F88" s="852">
        <v>905665739.08000004</v>
      </c>
      <c r="G88" s="852">
        <v>404897067.37</v>
      </c>
      <c r="H88" s="852">
        <v>12989613653.200001</v>
      </c>
      <c r="I88" s="852">
        <v>560782027.43000007</v>
      </c>
      <c r="J88" s="852">
        <v>0</v>
      </c>
      <c r="K88" s="852">
        <v>0</v>
      </c>
      <c r="L88" s="861">
        <v>868384921.53999996</v>
      </c>
    </row>
    <row r="89" spans="1:12" ht="18.95" customHeight="1">
      <c r="A89" s="235"/>
      <c r="B89" s="236"/>
      <c r="C89" s="237"/>
      <c r="D89" s="240" t="s">
        <v>43</v>
      </c>
      <c r="E89" s="860">
        <v>10713800075.969982</v>
      </c>
      <c r="F89" s="852">
        <v>682523404.00999999</v>
      </c>
      <c r="G89" s="852">
        <v>259725657.28000006</v>
      </c>
      <c r="H89" s="852">
        <v>9130286362.9799805</v>
      </c>
      <c r="I89" s="852">
        <v>125326924.16999997</v>
      </c>
      <c r="J89" s="852">
        <v>0</v>
      </c>
      <c r="K89" s="852">
        <v>0</v>
      </c>
      <c r="L89" s="861">
        <v>515937727.53000039</v>
      </c>
    </row>
    <row r="90" spans="1:12" ht="18.95" customHeight="1">
      <c r="A90" s="235"/>
      <c r="B90" s="237"/>
      <c r="C90" s="237"/>
      <c r="D90" s="240" t="s">
        <v>44</v>
      </c>
      <c r="E90" s="369">
        <v>0.73828363396201047</v>
      </c>
      <c r="F90" s="196">
        <v>1.2037704572407175</v>
      </c>
      <c r="G90" s="196">
        <v>0.63811365330044412</v>
      </c>
      <c r="H90" s="196">
        <v>0.74568280048604096</v>
      </c>
      <c r="I90" s="196">
        <v>0.25194329411930255</v>
      </c>
      <c r="J90" s="196">
        <v>0</v>
      </c>
      <c r="K90" s="196">
        <v>0</v>
      </c>
      <c r="L90" s="370">
        <v>0.64806446197248957</v>
      </c>
    </row>
    <row r="91" spans="1:12" ht="18.95" customHeight="1">
      <c r="A91" s="241"/>
      <c r="B91" s="242"/>
      <c r="C91" s="242"/>
      <c r="D91" s="243" t="s">
        <v>45</v>
      </c>
      <c r="E91" s="371">
        <v>0.68113460286578775</v>
      </c>
      <c r="F91" s="372">
        <v>0.7536151303496651</v>
      </c>
      <c r="G91" s="372">
        <v>0.64146094948783494</v>
      </c>
      <c r="H91" s="372">
        <v>0.70289129505639514</v>
      </c>
      <c r="I91" s="372">
        <v>0.22348598571241476</v>
      </c>
      <c r="J91" s="372">
        <v>0</v>
      </c>
      <c r="K91" s="372">
        <v>0</v>
      </c>
      <c r="L91" s="373">
        <v>0.59413482976539111</v>
      </c>
    </row>
    <row r="92" spans="1:12" ht="18.95" customHeight="1">
      <c r="A92" s="235" t="s">
        <v>388</v>
      </c>
      <c r="B92" s="236" t="s">
        <v>47</v>
      </c>
      <c r="C92" s="237" t="s">
        <v>389</v>
      </c>
      <c r="D92" s="238" t="s">
        <v>41</v>
      </c>
      <c r="E92" s="857">
        <v>2750003000</v>
      </c>
      <c r="F92" s="858">
        <v>108450000</v>
      </c>
      <c r="G92" s="858">
        <v>135714000</v>
      </c>
      <c r="H92" s="858">
        <v>2349167000</v>
      </c>
      <c r="I92" s="858">
        <v>156657000</v>
      </c>
      <c r="J92" s="859">
        <v>0</v>
      </c>
      <c r="K92" s="859">
        <v>0</v>
      </c>
      <c r="L92" s="870">
        <v>15000</v>
      </c>
    </row>
    <row r="93" spans="1:12" ht="18.95" customHeight="1">
      <c r="A93" s="235"/>
      <c r="B93" s="236"/>
      <c r="C93" s="237" t="s">
        <v>390</v>
      </c>
      <c r="D93" s="240" t="s">
        <v>42</v>
      </c>
      <c r="E93" s="860">
        <v>3178644941</v>
      </c>
      <c r="F93" s="852">
        <v>401408925.97000003</v>
      </c>
      <c r="G93" s="852">
        <v>135885035</v>
      </c>
      <c r="H93" s="852">
        <v>2482092873.0299997</v>
      </c>
      <c r="I93" s="852">
        <v>159227433</v>
      </c>
      <c r="J93" s="852">
        <v>0</v>
      </c>
      <c r="K93" s="852">
        <v>0</v>
      </c>
      <c r="L93" s="861">
        <v>30674</v>
      </c>
    </row>
    <row r="94" spans="1:12" ht="18.95" customHeight="1">
      <c r="A94" s="235"/>
      <c r="B94" s="236"/>
      <c r="C94" s="237" t="s">
        <v>391</v>
      </c>
      <c r="D94" s="240" t="s">
        <v>43</v>
      </c>
      <c r="E94" s="860">
        <v>2045149189.8399997</v>
      </c>
      <c r="F94" s="852">
        <v>300438498.41999996</v>
      </c>
      <c r="G94" s="852">
        <v>100967766.93000004</v>
      </c>
      <c r="H94" s="852">
        <v>1591501082.7799997</v>
      </c>
      <c r="I94" s="852">
        <v>52239568.950000003</v>
      </c>
      <c r="J94" s="852">
        <v>0</v>
      </c>
      <c r="K94" s="852">
        <v>0</v>
      </c>
      <c r="L94" s="861">
        <v>2272.7600000000002</v>
      </c>
    </row>
    <row r="95" spans="1:12" ht="18.95" customHeight="1">
      <c r="A95" s="239"/>
      <c r="B95" s="237"/>
      <c r="C95" s="237" t="s">
        <v>392</v>
      </c>
      <c r="D95" s="240" t="s">
        <v>44</v>
      </c>
      <c r="E95" s="369">
        <v>0.74368980318930544</v>
      </c>
      <c r="F95" s="196">
        <v>2.7702950522821572</v>
      </c>
      <c r="G95" s="196">
        <v>0.74397458574649655</v>
      </c>
      <c r="H95" s="196">
        <v>0.67747464645127387</v>
      </c>
      <c r="I95" s="196">
        <v>0.33346463260499054</v>
      </c>
      <c r="J95" s="196">
        <v>0</v>
      </c>
      <c r="K95" s="196">
        <v>0</v>
      </c>
      <c r="L95" s="370">
        <v>0.15151733333333334</v>
      </c>
    </row>
    <row r="96" spans="1:12" ht="18.95" customHeight="1">
      <c r="A96" s="241"/>
      <c r="B96" s="242"/>
      <c r="C96" s="242"/>
      <c r="D96" s="245" t="s">
        <v>45</v>
      </c>
      <c r="E96" s="371">
        <v>0.64340284234344114</v>
      </c>
      <c r="F96" s="372">
        <v>0.74845993445211467</v>
      </c>
      <c r="G96" s="372">
        <v>0.74303816406273171</v>
      </c>
      <c r="H96" s="372">
        <v>0.64119320436111826</v>
      </c>
      <c r="I96" s="372">
        <v>0.32808146162853735</v>
      </c>
      <c r="J96" s="372">
        <v>0</v>
      </c>
      <c r="K96" s="372">
        <v>0</v>
      </c>
      <c r="L96" s="373">
        <v>7.409402099497947E-2</v>
      </c>
    </row>
    <row r="97" spans="1:12" ht="18.95" customHeight="1">
      <c r="A97" s="235" t="s">
        <v>393</v>
      </c>
      <c r="B97" s="236" t="s">
        <v>47</v>
      </c>
      <c r="C97" s="237" t="s">
        <v>113</v>
      </c>
      <c r="D97" s="240" t="s">
        <v>41</v>
      </c>
      <c r="E97" s="857">
        <v>36452900000</v>
      </c>
      <c r="F97" s="858">
        <v>1450433000</v>
      </c>
      <c r="G97" s="858">
        <v>1234758000</v>
      </c>
      <c r="H97" s="858">
        <v>21691759000</v>
      </c>
      <c r="I97" s="858">
        <v>12075950000</v>
      </c>
      <c r="J97" s="859">
        <v>0</v>
      </c>
      <c r="K97" s="859">
        <v>0</v>
      </c>
      <c r="L97" s="870">
        <v>0</v>
      </c>
    </row>
    <row r="98" spans="1:12" ht="18.95" customHeight="1">
      <c r="A98" s="235"/>
      <c r="B98" s="236"/>
      <c r="C98" s="237"/>
      <c r="D98" s="240" t="s">
        <v>42</v>
      </c>
      <c r="E98" s="860">
        <v>36285301000</v>
      </c>
      <c r="F98" s="852">
        <v>2035860801</v>
      </c>
      <c r="G98" s="852">
        <v>1150252423.6100001</v>
      </c>
      <c r="H98" s="852">
        <v>21868374212.390003</v>
      </c>
      <c r="I98" s="852">
        <v>11230813563</v>
      </c>
      <c r="J98" s="852">
        <v>0</v>
      </c>
      <c r="K98" s="852">
        <v>0</v>
      </c>
      <c r="L98" s="861">
        <v>0</v>
      </c>
    </row>
    <row r="99" spans="1:12" ht="18.95" customHeight="1">
      <c r="A99" s="235"/>
      <c r="B99" s="236"/>
      <c r="C99" s="237"/>
      <c r="D99" s="240" t="s">
        <v>43</v>
      </c>
      <c r="E99" s="860">
        <v>19826474618.170013</v>
      </c>
      <c r="F99" s="852">
        <v>1191499151.1700001</v>
      </c>
      <c r="G99" s="852">
        <v>945721977.57999992</v>
      </c>
      <c r="H99" s="852">
        <v>13760277291.960012</v>
      </c>
      <c r="I99" s="852">
        <v>3928976197.4600005</v>
      </c>
      <c r="J99" s="852">
        <v>0</v>
      </c>
      <c r="K99" s="852">
        <v>0</v>
      </c>
      <c r="L99" s="861">
        <v>0</v>
      </c>
    </row>
    <row r="100" spans="1:12" ht="18.95" customHeight="1">
      <c r="A100" s="239"/>
      <c r="B100" s="237"/>
      <c r="C100" s="237"/>
      <c r="D100" s="240" t="s">
        <v>44</v>
      </c>
      <c r="E100" s="369">
        <v>0.54389293082772605</v>
      </c>
      <c r="F100" s="196">
        <v>0.8214782421318324</v>
      </c>
      <c r="G100" s="196">
        <v>0.76591686596077935</v>
      </c>
      <c r="H100" s="196">
        <v>0.63435506968153266</v>
      </c>
      <c r="I100" s="196">
        <v>0.32535545422596157</v>
      </c>
      <c r="J100" s="196">
        <v>0</v>
      </c>
      <c r="K100" s="196">
        <v>0</v>
      </c>
      <c r="L100" s="370">
        <v>0</v>
      </c>
    </row>
    <row r="101" spans="1:12" ht="18.95" customHeight="1">
      <c r="A101" s="241"/>
      <c r="B101" s="242"/>
      <c r="C101" s="242"/>
      <c r="D101" s="243" t="s">
        <v>45</v>
      </c>
      <c r="E101" s="371">
        <v>0.54640513022532222</v>
      </c>
      <c r="F101" s="372">
        <v>0.58525570637478963</v>
      </c>
      <c r="G101" s="372">
        <v>0.8221864680901142</v>
      </c>
      <c r="H101" s="372">
        <v>0.62923183764451163</v>
      </c>
      <c r="I101" s="372">
        <v>0.34983896539820075</v>
      </c>
      <c r="J101" s="372">
        <v>0</v>
      </c>
      <c r="K101" s="372">
        <v>0</v>
      </c>
      <c r="L101" s="373">
        <v>0</v>
      </c>
    </row>
    <row r="102" spans="1:12" ht="18.95" customHeight="1">
      <c r="A102" s="252" t="s">
        <v>394</v>
      </c>
      <c r="B102" s="248" t="s">
        <v>47</v>
      </c>
      <c r="C102" s="253" t="s">
        <v>395</v>
      </c>
      <c r="D102" s="250" t="s">
        <v>41</v>
      </c>
      <c r="E102" s="857">
        <v>88819232000</v>
      </c>
      <c r="F102" s="858">
        <v>67611095000</v>
      </c>
      <c r="G102" s="858">
        <v>21087135000</v>
      </c>
      <c r="H102" s="858">
        <v>118902000</v>
      </c>
      <c r="I102" s="858">
        <v>2100000</v>
      </c>
      <c r="J102" s="859">
        <v>0</v>
      </c>
      <c r="K102" s="859">
        <v>0</v>
      </c>
      <c r="L102" s="870">
        <v>0</v>
      </c>
    </row>
    <row r="103" spans="1:12" ht="18.95" customHeight="1">
      <c r="A103" s="235"/>
      <c r="B103" s="236"/>
      <c r="C103" s="237" t="s">
        <v>396</v>
      </c>
      <c r="D103" s="240" t="s">
        <v>42</v>
      </c>
      <c r="E103" s="860">
        <v>88998231000</v>
      </c>
      <c r="F103" s="852">
        <v>67611095000</v>
      </c>
      <c r="G103" s="852">
        <v>21262304814</v>
      </c>
      <c r="H103" s="852">
        <v>122731186</v>
      </c>
      <c r="I103" s="852">
        <v>2100000</v>
      </c>
      <c r="J103" s="852">
        <v>0</v>
      </c>
      <c r="K103" s="852">
        <v>0</v>
      </c>
      <c r="L103" s="861">
        <v>0</v>
      </c>
    </row>
    <row r="104" spans="1:12" ht="18.95" customHeight="1">
      <c r="A104" s="235"/>
      <c r="B104" s="236"/>
      <c r="C104" s="237"/>
      <c r="D104" s="240" t="s">
        <v>43</v>
      </c>
      <c r="E104" s="860">
        <v>65610632366.25</v>
      </c>
      <c r="F104" s="852">
        <v>48946748075.600006</v>
      </c>
      <c r="G104" s="852">
        <v>16559187100.460001</v>
      </c>
      <c r="H104" s="852">
        <v>104526850.85000002</v>
      </c>
      <c r="I104" s="852">
        <v>170339.34</v>
      </c>
      <c r="J104" s="852">
        <v>0</v>
      </c>
      <c r="K104" s="852">
        <v>0</v>
      </c>
      <c r="L104" s="861">
        <v>0</v>
      </c>
    </row>
    <row r="105" spans="1:12" ht="18.95" customHeight="1">
      <c r="A105" s="239"/>
      <c r="B105" s="237"/>
      <c r="C105" s="237"/>
      <c r="D105" s="240" t="s">
        <v>44</v>
      </c>
      <c r="E105" s="369">
        <v>0.73869848780329472</v>
      </c>
      <c r="F105" s="196">
        <v>0.72394550148315162</v>
      </c>
      <c r="G105" s="196">
        <v>0.78527439125609055</v>
      </c>
      <c r="H105" s="196">
        <v>0.87910086331600834</v>
      </c>
      <c r="I105" s="196">
        <v>8.1113971428571421E-2</v>
      </c>
      <c r="J105" s="196">
        <v>0</v>
      </c>
      <c r="K105" s="196">
        <v>0</v>
      </c>
      <c r="L105" s="370">
        <v>0</v>
      </c>
    </row>
    <row r="106" spans="1:12" ht="18.95" customHeight="1">
      <c r="A106" s="241"/>
      <c r="B106" s="242"/>
      <c r="C106" s="242"/>
      <c r="D106" s="246" t="s">
        <v>45</v>
      </c>
      <c r="E106" s="371">
        <v>0.73721276961392634</v>
      </c>
      <c r="F106" s="372">
        <v>0.72394550148315162</v>
      </c>
      <c r="G106" s="372">
        <v>0.77880489652075402</v>
      </c>
      <c r="H106" s="372">
        <v>0.85167310979949318</v>
      </c>
      <c r="I106" s="372">
        <v>8.1113971428571421E-2</v>
      </c>
      <c r="J106" s="372">
        <v>0</v>
      </c>
      <c r="K106" s="372">
        <v>0</v>
      </c>
      <c r="L106" s="373">
        <v>0</v>
      </c>
    </row>
    <row r="107" spans="1:12" ht="18.95" customHeight="1">
      <c r="A107" s="235" t="s">
        <v>397</v>
      </c>
      <c r="B107" s="236" t="s">
        <v>47</v>
      </c>
      <c r="C107" s="237" t="s">
        <v>398</v>
      </c>
      <c r="D107" s="251" t="s">
        <v>41</v>
      </c>
      <c r="E107" s="857">
        <v>15905755000</v>
      </c>
      <c r="F107" s="858">
        <v>2461185000</v>
      </c>
      <c r="G107" s="858">
        <v>253907000</v>
      </c>
      <c r="H107" s="858">
        <v>12541097000</v>
      </c>
      <c r="I107" s="858">
        <v>586459000</v>
      </c>
      <c r="J107" s="859">
        <v>0</v>
      </c>
      <c r="K107" s="859">
        <v>0</v>
      </c>
      <c r="L107" s="870">
        <v>63107000</v>
      </c>
    </row>
    <row r="108" spans="1:12" ht="18.95" customHeight="1">
      <c r="A108" s="235"/>
      <c r="B108" s="236"/>
      <c r="C108" s="237" t="s">
        <v>399</v>
      </c>
      <c r="D108" s="240" t="s">
        <v>42</v>
      </c>
      <c r="E108" s="860">
        <v>17334767297.630001</v>
      </c>
      <c r="F108" s="852">
        <v>2725429839.3800001</v>
      </c>
      <c r="G108" s="852">
        <v>364086502.99000001</v>
      </c>
      <c r="H108" s="852">
        <v>13048565299.030001</v>
      </c>
      <c r="I108" s="852">
        <v>1026600352.13</v>
      </c>
      <c r="J108" s="852">
        <v>0</v>
      </c>
      <c r="K108" s="852">
        <v>0</v>
      </c>
      <c r="L108" s="861">
        <v>170085304.09999999</v>
      </c>
    </row>
    <row r="109" spans="1:12" ht="18.95" customHeight="1">
      <c r="A109" s="235"/>
      <c r="B109" s="236"/>
      <c r="C109" s="237"/>
      <c r="D109" s="240" t="s">
        <v>43</v>
      </c>
      <c r="E109" s="860">
        <v>12822834698.020023</v>
      </c>
      <c r="F109" s="852">
        <v>2249455504.3299999</v>
      </c>
      <c r="G109" s="852">
        <v>324003558.36000007</v>
      </c>
      <c r="H109" s="852">
        <v>9650964480.4300213</v>
      </c>
      <c r="I109" s="852">
        <v>513796241.52999997</v>
      </c>
      <c r="J109" s="852">
        <v>0</v>
      </c>
      <c r="K109" s="852">
        <v>0</v>
      </c>
      <c r="L109" s="861">
        <v>84614913.370000005</v>
      </c>
    </row>
    <row r="110" spans="1:12" ht="18.95" customHeight="1">
      <c r="A110" s="235"/>
      <c r="B110" s="237"/>
      <c r="C110" s="237"/>
      <c r="D110" s="240" t="s">
        <v>44</v>
      </c>
      <c r="E110" s="369">
        <v>0.80617579599459588</v>
      </c>
      <c r="F110" s="196">
        <v>0.91397253937838885</v>
      </c>
      <c r="G110" s="196">
        <v>1.2760717836058086</v>
      </c>
      <c r="H110" s="196">
        <v>0.7695470723518063</v>
      </c>
      <c r="I110" s="196">
        <v>0.87609916725636394</v>
      </c>
      <c r="J110" s="196">
        <v>0</v>
      </c>
      <c r="K110" s="196">
        <v>0</v>
      </c>
      <c r="L110" s="370">
        <v>1.3408166030709747</v>
      </c>
    </row>
    <row r="111" spans="1:12" ht="18.95" customHeight="1">
      <c r="A111" s="241"/>
      <c r="B111" s="242"/>
      <c r="C111" s="242"/>
      <c r="D111" s="240" t="s">
        <v>45</v>
      </c>
      <c r="E111" s="371">
        <v>0.7397177289927136</v>
      </c>
      <c r="F111" s="372">
        <v>0.825358067130329</v>
      </c>
      <c r="G111" s="372">
        <v>0.88990818308059927</v>
      </c>
      <c r="H111" s="372">
        <v>0.73961882086358188</v>
      </c>
      <c r="I111" s="372">
        <v>0.50048321185938693</v>
      </c>
      <c r="J111" s="372">
        <v>0</v>
      </c>
      <c r="K111" s="372">
        <v>0</v>
      </c>
      <c r="L111" s="373">
        <v>0.49748515204024618</v>
      </c>
    </row>
    <row r="112" spans="1:12" ht="18.95" customHeight="1">
      <c r="A112" s="235" t="s">
        <v>400</v>
      </c>
      <c r="B112" s="236" t="s">
        <v>47</v>
      </c>
      <c r="C112" s="237" t="s">
        <v>401</v>
      </c>
      <c r="D112" s="238" t="s">
        <v>41</v>
      </c>
      <c r="E112" s="857">
        <v>13396411000</v>
      </c>
      <c r="F112" s="858">
        <v>178258000</v>
      </c>
      <c r="G112" s="858">
        <v>315122000</v>
      </c>
      <c r="H112" s="858">
        <v>12403797000</v>
      </c>
      <c r="I112" s="858">
        <v>483635000</v>
      </c>
      <c r="J112" s="859">
        <v>0</v>
      </c>
      <c r="K112" s="859">
        <v>0</v>
      </c>
      <c r="L112" s="870">
        <v>15599000</v>
      </c>
    </row>
    <row r="113" spans="1:12" ht="18.95" customHeight="1">
      <c r="A113" s="235"/>
      <c r="B113" s="236"/>
      <c r="C113" s="237"/>
      <c r="D113" s="240" t="s">
        <v>42</v>
      </c>
      <c r="E113" s="860">
        <v>13650804438.999998</v>
      </c>
      <c r="F113" s="852">
        <v>178258000</v>
      </c>
      <c r="G113" s="852">
        <v>309646713.58000004</v>
      </c>
      <c r="H113" s="852">
        <v>12553251480.419998</v>
      </c>
      <c r="I113" s="852">
        <v>584836307</v>
      </c>
      <c r="J113" s="852">
        <v>0</v>
      </c>
      <c r="K113" s="852">
        <v>0</v>
      </c>
      <c r="L113" s="861">
        <v>24811938</v>
      </c>
    </row>
    <row r="114" spans="1:12" ht="18.95" customHeight="1">
      <c r="A114" s="235"/>
      <c r="B114" s="236"/>
      <c r="C114" s="237"/>
      <c r="D114" s="240" t="s">
        <v>43</v>
      </c>
      <c r="E114" s="860">
        <v>9523423319.3799973</v>
      </c>
      <c r="F114" s="852">
        <v>128397516.30999999</v>
      </c>
      <c r="G114" s="852">
        <v>230855799.39000002</v>
      </c>
      <c r="H114" s="852">
        <v>8918094653.2599964</v>
      </c>
      <c r="I114" s="852">
        <v>230218274.90000001</v>
      </c>
      <c r="J114" s="852">
        <v>0</v>
      </c>
      <c r="K114" s="852">
        <v>0</v>
      </c>
      <c r="L114" s="861">
        <v>15857075.519999998</v>
      </c>
    </row>
    <row r="115" spans="1:12" ht="18.95" customHeight="1">
      <c r="A115" s="239"/>
      <c r="B115" s="237"/>
      <c r="C115" s="237"/>
      <c r="D115" s="240" t="s">
        <v>44</v>
      </c>
      <c r="E115" s="369">
        <v>0.71089363557000429</v>
      </c>
      <c r="F115" s="196">
        <v>0.72029034494945521</v>
      </c>
      <c r="G115" s="196">
        <v>0.73259181964445519</v>
      </c>
      <c r="H115" s="196">
        <v>0.71898102276746356</v>
      </c>
      <c r="I115" s="196">
        <v>0.47601657220838028</v>
      </c>
      <c r="J115" s="196">
        <v>0</v>
      </c>
      <c r="K115" s="196">
        <v>0</v>
      </c>
      <c r="L115" s="370">
        <v>1.0165443631001987</v>
      </c>
    </row>
    <row r="116" spans="1:12" ht="18.95" customHeight="1">
      <c r="A116" s="241"/>
      <c r="B116" s="242"/>
      <c r="C116" s="242"/>
      <c r="D116" s="245" t="s">
        <v>45</v>
      </c>
      <c r="E116" s="371">
        <v>0.69764557553632667</v>
      </c>
      <c r="F116" s="372">
        <v>0.72029034494945521</v>
      </c>
      <c r="G116" s="372">
        <v>0.74554577609090733</v>
      </c>
      <c r="H116" s="372">
        <v>0.710421094261518</v>
      </c>
      <c r="I116" s="372">
        <v>0.39364566143462776</v>
      </c>
      <c r="J116" s="372">
        <v>0</v>
      </c>
      <c r="K116" s="372">
        <v>0</v>
      </c>
      <c r="L116" s="373">
        <v>0.63909056680699416</v>
      </c>
    </row>
    <row r="117" spans="1:12" ht="18.95" customHeight="1">
      <c r="A117" s="235" t="s">
        <v>402</v>
      </c>
      <c r="B117" s="236" t="s">
        <v>47</v>
      </c>
      <c r="C117" s="237" t="s">
        <v>403</v>
      </c>
      <c r="D117" s="238" t="s">
        <v>41</v>
      </c>
      <c r="E117" s="857">
        <v>0</v>
      </c>
      <c r="F117" s="858">
        <v>0</v>
      </c>
      <c r="G117" s="858">
        <v>0</v>
      </c>
      <c r="H117" s="858">
        <v>0</v>
      </c>
      <c r="I117" s="858">
        <v>0</v>
      </c>
      <c r="J117" s="859">
        <v>0</v>
      </c>
      <c r="K117" s="859">
        <v>0</v>
      </c>
      <c r="L117" s="870">
        <v>0</v>
      </c>
    </row>
    <row r="118" spans="1:12" ht="18.95" customHeight="1">
      <c r="A118" s="235"/>
      <c r="B118" s="236"/>
      <c r="C118" s="237" t="s">
        <v>404</v>
      </c>
      <c r="D118" s="240" t="s">
        <v>42</v>
      </c>
      <c r="E118" s="860">
        <v>5587967</v>
      </c>
      <c r="F118" s="852">
        <v>5587967</v>
      </c>
      <c r="G118" s="852">
        <v>0</v>
      </c>
      <c r="H118" s="852">
        <v>0</v>
      </c>
      <c r="I118" s="852">
        <v>0</v>
      </c>
      <c r="J118" s="852">
        <v>0</v>
      </c>
      <c r="K118" s="852">
        <v>0</v>
      </c>
      <c r="L118" s="861">
        <v>0</v>
      </c>
    </row>
    <row r="119" spans="1:12" ht="18.95" customHeight="1">
      <c r="A119" s="235"/>
      <c r="B119" s="236"/>
      <c r="C119" s="237" t="s">
        <v>405</v>
      </c>
      <c r="D119" s="240" t="s">
        <v>43</v>
      </c>
      <c r="E119" s="860">
        <v>5587966.8799999999</v>
      </c>
      <c r="F119" s="852">
        <v>5587966.8799999999</v>
      </c>
      <c r="G119" s="852">
        <v>0</v>
      </c>
      <c r="H119" s="852">
        <v>0</v>
      </c>
      <c r="I119" s="852">
        <v>0</v>
      </c>
      <c r="J119" s="852">
        <v>0</v>
      </c>
      <c r="K119" s="852">
        <v>0</v>
      </c>
      <c r="L119" s="861">
        <v>0</v>
      </c>
    </row>
    <row r="120" spans="1:12" ht="18.95" customHeight="1">
      <c r="A120" s="239"/>
      <c r="B120" s="237"/>
      <c r="C120" s="237" t="s">
        <v>406</v>
      </c>
      <c r="D120" s="240" t="s">
        <v>44</v>
      </c>
      <c r="E120" s="369">
        <v>0</v>
      </c>
      <c r="F120" s="196">
        <v>0</v>
      </c>
      <c r="G120" s="196">
        <v>0</v>
      </c>
      <c r="H120" s="196">
        <v>0</v>
      </c>
      <c r="I120" s="196">
        <v>0</v>
      </c>
      <c r="J120" s="196">
        <v>0</v>
      </c>
      <c r="K120" s="196">
        <v>0</v>
      </c>
      <c r="L120" s="370">
        <v>0</v>
      </c>
    </row>
    <row r="121" spans="1:12" ht="18.95" customHeight="1">
      <c r="A121" s="241"/>
      <c r="B121" s="242"/>
      <c r="C121" s="242" t="s">
        <v>407</v>
      </c>
      <c r="D121" s="245" t="s">
        <v>45</v>
      </c>
      <c r="E121" s="371">
        <v>0.99999997852528477</v>
      </c>
      <c r="F121" s="372">
        <v>0.99999997852528477</v>
      </c>
      <c r="G121" s="372">
        <v>0</v>
      </c>
      <c r="H121" s="372">
        <v>0</v>
      </c>
      <c r="I121" s="372">
        <v>0</v>
      </c>
      <c r="J121" s="372">
        <v>0</v>
      </c>
      <c r="K121" s="372">
        <v>0</v>
      </c>
      <c r="L121" s="373">
        <v>0</v>
      </c>
    </row>
    <row r="122" spans="1:12" ht="18.95" customHeight="1">
      <c r="A122" s="235" t="s">
        <v>408</v>
      </c>
      <c r="B122" s="236" t="s">
        <v>47</v>
      </c>
      <c r="C122" s="237" t="s">
        <v>409</v>
      </c>
      <c r="D122" s="238" t="s">
        <v>41</v>
      </c>
      <c r="E122" s="857">
        <v>29200000000</v>
      </c>
      <c r="F122" s="858">
        <v>0</v>
      </c>
      <c r="G122" s="858">
        <v>0</v>
      </c>
      <c r="H122" s="858">
        <v>100000</v>
      </c>
      <c r="I122" s="858">
        <v>0</v>
      </c>
      <c r="J122" s="859">
        <v>29199900000</v>
      </c>
      <c r="K122" s="859">
        <v>0</v>
      </c>
      <c r="L122" s="870">
        <v>0</v>
      </c>
    </row>
    <row r="123" spans="1:12" ht="18.95" customHeight="1">
      <c r="A123" s="235"/>
      <c r="B123" s="236"/>
      <c r="C123" s="237"/>
      <c r="D123" s="240" t="s">
        <v>42</v>
      </c>
      <c r="E123" s="860">
        <v>29200000000</v>
      </c>
      <c r="F123" s="852">
        <v>0</v>
      </c>
      <c r="G123" s="852">
        <v>0</v>
      </c>
      <c r="H123" s="852">
        <v>100000</v>
      </c>
      <c r="I123" s="852">
        <v>0</v>
      </c>
      <c r="J123" s="852">
        <v>29199900000</v>
      </c>
      <c r="K123" s="852">
        <v>0</v>
      </c>
      <c r="L123" s="861">
        <v>0</v>
      </c>
    </row>
    <row r="124" spans="1:12" ht="18.95" customHeight="1">
      <c r="A124" s="235"/>
      <c r="B124" s="236"/>
      <c r="C124" s="237"/>
      <c r="D124" s="240" t="s">
        <v>43</v>
      </c>
      <c r="E124" s="860">
        <v>21815392827.780003</v>
      </c>
      <c r="F124" s="852">
        <v>0</v>
      </c>
      <c r="G124" s="852">
        <v>0</v>
      </c>
      <c r="H124" s="852">
        <v>0</v>
      </c>
      <c r="I124" s="852">
        <v>0</v>
      </c>
      <c r="J124" s="852">
        <v>21815392827.780003</v>
      </c>
      <c r="K124" s="852">
        <v>0</v>
      </c>
      <c r="L124" s="861">
        <v>0</v>
      </c>
    </row>
    <row r="125" spans="1:12" ht="18.95" customHeight="1">
      <c r="A125" s="239"/>
      <c r="B125" s="237"/>
      <c r="C125" s="237"/>
      <c r="D125" s="240" t="s">
        <v>44</v>
      </c>
      <c r="E125" s="369">
        <v>0.74710249410205487</v>
      </c>
      <c r="F125" s="196">
        <v>0</v>
      </c>
      <c r="G125" s="196">
        <v>0</v>
      </c>
      <c r="H125" s="196">
        <v>0</v>
      </c>
      <c r="I125" s="196">
        <v>0</v>
      </c>
      <c r="J125" s="196">
        <v>0.74710505268100247</v>
      </c>
      <c r="K125" s="196">
        <v>0</v>
      </c>
      <c r="L125" s="370">
        <v>0</v>
      </c>
    </row>
    <row r="126" spans="1:12" ht="18.95" customHeight="1">
      <c r="A126" s="241"/>
      <c r="B126" s="242"/>
      <c r="C126" s="242"/>
      <c r="D126" s="245" t="s">
        <v>45</v>
      </c>
      <c r="E126" s="371">
        <v>0.74710249410205487</v>
      </c>
      <c r="F126" s="372">
        <v>0</v>
      </c>
      <c r="G126" s="372">
        <v>0</v>
      </c>
      <c r="H126" s="372">
        <v>0</v>
      </c>
      <c r="I126" s="372">
        <v>0</v>
      </c>
      <c r="J126" s="372">
        <v>0.74710505268100247</v>
      </c>
      <c r="K126" s="372">
        <v>0</v>
      </c>
      <c r="L126" s="373">
        <v>0</v>
      </c>
    </row>
    <row r="127" spans="1:12" ht="18.95" customHeight="1">
      <c r="A127" s="235" t="s">
        <v>410</v>
      </c>
      <c r="B127" s="236" t="s">
        <v>47</v>
      </c>
      <c r="C127" s="237" t="s">
        <v>411</v>
      </c>
      <c r="D127" s="238" t="s">
        <v>41</v>
      </c>
      <c r="E127" s="857">
        <v>110806380000</v>
      </c>
      <c r="F127" s="858">
        <v>72654657000</v>
      </c>
      <c r="G127" s="858">
        <v>1192933000</v>
      </c>
      <c r="H127" s="858">
        <v>4786249000</v>
      </c>
      <c r="I127" s="858">
        <v>3362972000</v>
      </c>
      <c r="J127" s="859">
        <v>0</v>
      </c>
      <c r="K127" s="859">
        <v>22207223000</v>
      </c>
      <c r="L127" s="870">
        <v>6602346000</v>
      </c>
    </row>
    <row r="128" spans="1:12" ht="18.95" customHeight="1">
      <c r="A128" s="239"/>
      <c r="B128" s="237"/>
      <c r="C128" s="237"/>
      <c r="D128" s="240" t="s">
        <v>42</v>
      </c>
      <c r="E128" s="860">
        <v>95830798747.360001</v>
      </c>
      <c r="F128" s="852">
        <v>65151711434.070007</v>
      </c>
      <c r="G128" s="852">
        <v>612475472</v>
      </c>
      <c r="H128" s="852">
        <v>1635863959.0200002</v>
      </c>
      <c r="I128" s="852">
        <v>1326852904.9000001</v>
      </c>
      <c r="J128" s="852">
        <v>0</v>
      </c>
      <c r="K128" s="852">
        <v>22207223000</v>
      </c>
      <c r="L128" s="861">
        <v>4896671977.3699999</v>
      </c>
    </row>
    <row r="129" spans="1:12" ht="18.95" customHeight="1">
      <c r="A129" s="239"/>
      <c r="B129" s="237"/>
      <c r="C129" s="237"/>
      <c r="D129" s="240" t="s">
        <v>43</v>
      </c>
      <c r="E129" s="860">
        <v>69431214538.949997</v>
      </c>
      <c r="F129" s="852">
        <v>50206946100.200005</v>
      </c>
      <c r="G129" s="852">
        <v>0</v>
      </c>
      <c r="H129" s="852">
        <v>675701.66999999993</v>
      </c>
      <c r="I129" s="852">
        <v>264908073.42000002</v>
      </c>
      <c r="J129" s="852">
        <v>0</v>
      </c>
      <c r="K129" s="852">
        <v>17894877799.139999</v>
      </c>
      <c r="L129" s="861">
        <v>1063806864.52</v>
      </c>
    </row>
    <row r="130" spans="1:12" ht="18.95" customHeight="1">
      <c r="A130" s="239"/>
      <c r="B130" s="237"/>
      <c r="C130" s="237"/>
      <c r="D130" s="240" t="s">
        <v>44</v>
      </c>
      <c r="E130" s="369">
        <v>0.62659942991504636</v>
      </c>
      <c r="F130" s="196">
        <v>0.69103548448656227</v>
      </c>
      <c r="G130" s="196">
        <v>0</v>
      </c>
      <c r="H130" s="196">
        <v>1.4117561998968294E-4</v>
      </c>
      <c r="I130" s="196">
        <v>7.8772012797014068E-2</v>
      </c>
      <c r="J130" s="196">
        <v>0</v>
      </c>
      <c r="K130" s="196">
        <v>0.80581339680067154</v>
      </c>
      <c r="L130" s="370">
        <v>0.16112558543887279</v>
      </c>
    </row>
    <row r="131" spans="1:12" ht="18.95" customHeight="1">
      <c r="A131" s="241"/>
      <c r="B131" s="242"/>
      <c r="C131" s="242"/>
      <c r="D131" s="243" t="s">
        <v>45</v>
      </c>
      <c r="E131" s="371">
        <v>0.72451879193861701</v>
      </c>
      <c r="F131" s="372">
        <v>0.77061592082668018</v>
      </c>
      <c r="G131" s="372">
        <v>0</v>
      </c>
      <c r="H131" s="372">
        <v>4.130549281156568E-4</v>
      </c>
      <c r="I131" s="372">
        <v>0.19965142514419498</v>
      </c>
      <c r="J131" s="372">
        <v>0</v>
      </c>
      <c r="K131" s="372">
        <v>0.80581339680067154</v>
      </c>
      <c r="L131" s="373">
        <v>0.21725099607169729</v>
      </c>
    </row>
    <row r="132" spans="1:12" ht="18.95" customHeight="1">
      <c r="A132" s="252" t="s">
        <v>412</v>
      </c>
      <c r="B132" s="248" t="s">
        <v>47</v>
      </c>
      <c r="C132" s="253" t="s">
        <v>115</v>
      </c>
      <c r="D132" s="250" t="s">
        <v>41</v>
      </c>
      <c r="E132" s="857">
        <v>2085616000</v>
      </c>
      <c r="F132" s="858">
        <v>148184000</v>
      </c>
      <c r="G132" s="858">
        <v>30173000</v>
      </c>
      <c r="H132" s="858">
        <v>1764693000</v>
      </c>
      <c r="I132" s="858">
        <v>90312000</v>
      </c>
      <c r="J132" s="859">
        <v>0</v>
      </c>
      <c r="K132" s="859">
        <v>0</v>
      </c>
      <c r="L132" s="870">
        <v>52254000</v>
      </c>
    </row>
    <row r="133" spans="1:12" ht="18.95" customHeight="1">
      <c r="A133" s="235"/>
      <c r="B133" s="237"/>
      <c r="C133" s="237"/>
      <c r="D133" s="240" t="s">
        <v>42</v>
      </c>
      <c r="E133" s="860">
        <v>4062647005.8999996</v>
      </c>
      <c r="F133" s="852">
        <v>1998581509.9399998</v>
      </c>
      <c r="G133" s="852">
        <v>31184575.509999998</v>
      </c>
      <c r="H133" s="852">
        <v>1858378136.4499998</v>
      </c>
      <c r="I133" s="852">
        <v>103871385</v>
      </c>
      <c r="J133" s="852">
        <v>0</v>
      </c>
      <c r="K133" s="852">
        <v>0</v>
      </c>
      <c r="L133" s="861">
        <v>70631399</v>
      </c>
    </row>
    <row r="134" spans="1:12" ht="18.95" customHeight="1">
      <c r="A134" s="235"/>
      <c r="B134" s="237"/>
      <c r="C134" s="237"/>
      <c r="D134" s="240" t="s">
        <v>43</v>
      </c>
      <c r="E134" s="860">
        <v>2968281419.5800047</v>
      </c>
      <c r="F134" s="852">
        <v>1550929360.5200007</v>
      </c>
      <c r="G134" s="852">
        <v>13087469.299999997</v>
      </c>
      <c r="H134" s="852">
        <v>1310403166.2300038</v>
      </c>
      <c r="I134" s="852">
        <v>44959221.459999993</v>
      </c>
      <c r="J134" s="852">
        <v>0</v>
      </c>
      <c r="K134" s="852">
        <v>0</v>
      </c>
      <c r="L134" s="861">
        <v>48902202.07</v>
      </c>
    </row>
    <row r="135" spans="1:12" ht="18.95" customHeight="1">
      <c r="A135" s="235"/>
      <c r="B135" s="237"/>
      <c r="C135" s="237"/>
      <c r="D135" s="240" t="s">
        <v>44</v>
      </c>
      <c r="E135" s="369">
        <v>1.4232156924285222</v>
      </c>
      <c r="F135" s="196" t="s">
        <v>762</v>
      </c>
      <c r="G135" s="196">
        <v>0.43374769827329057</v>
      </c>
      <c r="H135" s="196">
        <v>0.74256721493767119</v>
      </c>
      <c r="I135" s="196">
        <v>0.49782112521038169</v>
      </c>
      <c r="J135" s="196">
        <v>0</v>
      </c>
      <c r="K135" s="196">
        <v>0</v>
      </c>
      <c r="L135" s="370">
        <v>0.93585566789145325</v>
      </c>
    </row>
    <row r="136" spans="1:12" ht="18.95" customHeight="1">
      <c r="A136" s="254"/>
      <c r="B136" s="242"/>
      <c r="C136" s="242"/>
      <c r="D136" s="243" t="s">
        <v>45</v>
      </c>
      <c r="E136" s="371">
        <v>0.73062744936227608</v>
      </c>
      <c r="F136" s="372">
        <v>0.77601506508811924</v>
      </c>
      <c r="G136" s="372">
        <v>0.41967764787445067</v>
      </c>
      <c r="H136" s="372">
        <v>0.70513268560790598</v>
      </c>
      <c r="I136" s="372">
        <v>0.43283548650092607</v>
      </c>
      <c r="J136" s="372">
        <v>0</v>
      </c>
      <c r="K136" s="372">
        <v>0</v>
      </c>
      <c r="L136" s="373">
        <v>0.69235782898764331</v>
      </c>
    </row>
    <row r="137" spans="1:12" ht="18.95" hidden="1" customHeight="1">
      <c r="A137" s="235" t="s">
        <v>413</v>
      </c>
      <c r="B137" s="236" t="s">
        <v>47</v>
      </c>
      <c r="C137" s="237" t="s">
        <v>755</v>
      </c>
      <c r="D137" s="238" t="s">
        <v>41</v>
      </c>
      <c r="E137" s="857">
        <v>0</v>
      </c>
      <c r="F137" s="858">
        <v>0</v>
      </c>
      <c r="G137" s="858">
        <v>0</v>
      </c>
      <c r="H137" s="858">
        <v>0</v>
      </c>
      <c r="I137" s="858">
        <v>0</v>
      </c>
      <c r="J137" s="859">
        <v>0</v>
      </c>
      <c r="K137" s="859">
        <v>0</v>
      </c>
      <c r="L137" s="870">
        <v>0</v>
      </c>
    </row>
    <row r="138" spans="1:12" ht="18.95" hidden="1" customHeight="1">
      <c r="A138" s="235"/>
      <c r="B138" s="236"/>
      <c r="C138" s="237"/>
      <c r="D138" s="240" t="s">
        <v>42</v>
      </c>
      <c r="E138" s="860">
        <v>0</v>
      </c>
      <c r="F138" s="852">
        <v>0</v>
      </c>
      <c r="G138" s="852">
        <v>0</v>
      </c>
      <c r="H138" s="852">
        <v>0</v>
      </c>
      <c r="I138" s="852">
        <v>0</v>
      </c>
      <c r="J138" s="852">
        <v>0</v>
      </c>
      <c r="K138" s="852">
        <v>0</v>
      </c>
      <c r="L138" s="861">
        <v>0</v>
      </c>
    </row>
    <row r="139" spans="1:12" ht="18.95" hidden="1" customHeight="1">
      <c r="A139" s="235"/>
      <c r="B139" s="236"/>
      <c r="C139" s="237"/>
      <c r="D139" s="240" t="s">
        <v>43</v>
      </c>
      <c r="E139" s="860" t="s">
        <v>4</v>
      </c>
      <c r="F139" s="852"/>
      <c r="G139" s="852"/>
      <c r="H139" s="852">
        <v>0</v>
      </c>
      <c r="I139" s="852">
        <v>0</v>
      </c>
      <c r="J139" s="852">
        <v>0</v>
      </c>
      <c r="K139" s="852">
        <v>0</v>
      </c>
      <c r="L139" s="861"/>
    </row>
    <row r="140" spans="1:12" ht="18.95" hidden="1" customHeight="1">
      <c r="A140" s="239"/>
      <c r="B140" s="237"/>
      <c r="C140" s="237"/>
      <c r="D140" s="240" t="s">
        <v>44</v>
      </c>
      <c r="E140" s="369">
        <v>0</v>
      </c>
      <c r="F140" s="196"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370">
        <v>0</v>
      </c>
    </row>
    <row r="141" spans="1:12" ht="18.95" hidden="1" customHeight="1">
      <c r="A141" s="241"/>
      <c r="B141" s="242"/>
      <c r="C141" s="242"/>
      <c r="D141" s="246" t="s">
        <v>45</v>
      </c>
      <c r="E141" s="371">
        <v>0</v>
      </c>
      <c r="F141" s="372">
        <v>0</v>
      </c>
      <c r="G141" s="372">
        <v>0</v>
      </c>
      <c r="H141" s="372">
        <v>0</v>
      </c>
      <c r="I141" s="372">
        <v>0</v>
      </c>
      <c r="J141" s="372">
        <v>0</v>
      </c>
      <c r="K141" s="372">
        <v>0</v>
      </c>
      <c r="L141" s="373">
        <v>0</v>
      </c>
    </row>
    <row r="142" spans="1:12" ht="18.95" customHeight="1">
      <c r="A142" s="235" t="s">
        <v>414</v>
      </c>
      <c r="B142" s="236" t="s">
        <v>47</v>
      </c>
      <c r="C142" s="237" t="s">
        <v>415</v>
      </c>
      <c r="D142" s="251" t="s">
        <v>41</v>
      </c>
      <c r="E142" s="857">
        <v>8248570000</v>
      </c>
      <c r="F142" s="858">
        <v>4326004000</v>
      </c>
      <c r="G142" s="858">
        <v>11516000</v>
      </c>
      <c r="H142" s="858">
        <v>2791181000</v>
      </c>
      <c r="I142" s="858">
        <v>1034187000</v>
      </c>
      <c r="J142" s="859">
        <v>0</v>
      </c>
      <c r="K142" s="859">
        <v>0</v>
      </c>
      <c r="L142" s="870">
        <v>85682000</v>
      </c>
    </row>
    <row r="143" spans="1:12" ht="18.95" customHeight="1">
      <c r="A143" s="235"/>
      <c r="B143" s="236"/>
      <c r="C143" s="237"/>
      <c r="D143" s="240" t="s">
        <v>42</v>
      </c>
      <c r="E143" s="860">
        <v>8452028664.4499998</v>
      </c>
      <c r="F143" s="852">
        <v>4379915010.4500008</v>
      </c>
      <c r="G143" s="852">
        <v>13182453.879999999</v>
      </c>
      <c r="H143" s="852">
        <v>2762979848.1699991</v>
      </c>
      <c r="I143" s="852">
        <v>1206647668.9499996</v>
      </c>
      <c r="J143" s="852">
        <v>0</v>
      </c>
      <c r="K143" s="852">
        <v>0</v>
      </c>
      <c r="L143" s="861">
        <v>89303683</v>
      </c>
    </row>
    <row r="144" spans="1:12" ht="18.95" customHeight="1">
      <c r="A144" s="235"/>
      <c r="B144" s="236"/>
      <c r="C144" s="237"/>
      <c r="D144" s="240" t="s">
        <v>43</v>
      </c>
      <c r="E144" s="860">
        <v>4980984422.8400011</v>
      </c>
      <c r="F144" s="852">
        <v>2869711688.0700006</v>
      </c>
      <c r="G144" s="852">
        <v>9372811.660000002</v>
      </c>
      <c r="H144" s="852">
        <v>1625962624.210001</v>
      </c>
      <c r="I144" s="852">
        <v>415820864.90999991</v>
      </c>
      <c r="J144" s="852">
        <v>0</v>
      </c>
      <c r="K144" s="852">
        <v>0</v>
      </c>
      <c r="L144" s="861">
        <v>60116433.990000002</v>
      </c>
    </row>
    <row r="145" spans="1:12" ht="18.95" customHeight="1">
      <c r="A145" s="235"/>
      <c r="B145" s="237"/>
      <c r="C145" s="237"/>
      <c r="D145" s="240" t="s">
        <v>44</v>
      </c>
      <c r="E145" s="369">
        <v>0.60386035674547234</v>
      </c>
      <c r="F145" s="196">
        <v>0.66336316103036441</v>
      </c>
      <c r="G145" s="196">
        <v>0.81389472559916654</v>
      </c>
      <c r="H145" s="196">
        <v>0.5825357166769195</v>
      </c>
      <c r="I145" s="196">
        <v>0.40207512269057716</v>
      </c>
      <c r="J145" s="196">
        <v>0</v>
      </c>
      <c r="K145" s="196">
        <v>0</v>
      </c>
      <c r="L145" s="370">
        <v>0.70162267442403303</v>
      </c>
    </row>
    <row r="146" spans="1:12" ht="18.95" customHeight="1">
      <c r="A146" s="241"/>
      <c r="B146" s="242"/>
      <c r="C146" s="242"/>
      <c r="D146" s="243" t="s">
        <v>45</v>
      </c>
      <c r="E146" s="371">
        <v>0.58932412803928058</v>
      </c>
      <c r="F146" s="372">
        <v>0.65519803037802804</v>
      </c>
      <c r="G146" s="372">
        <v>0.71100659598894067</v>
      </c>
      <c r="H146" s="372">
        <v>0.58848153571837403</v>
      </c>
      <c r="I146" s="372">
        <v>0.34460835222251646</v>
      </c>
      <c r="J146" s="372">
        <v>0</v>
      </c>
      <c r="K146" s="372">
        <v>0</v>
      </c>
      <c r="L146" s="373">
        <v>0.67316858577937932</v>
      </c>
    </row>
    <row r="147" spans="1:12" ht="18.95" customHeight="1">
      <c r="A147" s="235" t="s">
        <v>416</v>
      </c>
      <c r="B147" s="236" t="s">
        <v>47</v>
      </c>
      <c r="C147" s="237" t="s">
        <v>417</v>
      </c>
      <c r="D147" s="250" t="s">
        <v>41</v>
      </c>
      <c r="E147" s="857">
        <v>3903045000</v>
      </c>
      <c r="F147" s="858">
        <v>3825830000</v>
      </c>
      <c r="G147" s="858">
        <v>17010000</v>
      </c>
      <c r="H147" s="858">
        <v>59100000</v>
      </c>
      <c r="I147" s="858">
        <v>793000</v>
      </c>
      <c r="J147" s="859">
        <v>0</v>
      </c>
      <c r="K147" s="859">
        <v>0</v>
      </c>
      <c r="L147" s="870">
        <v>312000</v>
      </c>
    </row>
    <row r="148" spans="1:12" ht="18.95" customHeight="1">
      <c r="A148" s="235"/>
      <c r="B148" s="236"/>
      <c r="C148" s="237"/>
      <c r="D148" s="240" t="s">
        <v>42</v>
      </c>
      <c r="E148" s="860">
        <v>4548815355.6100006</v>
      </c>
      <c r="F148" s="852">
        <v>4361384103.9300003</v>
      </c>
      <c r="G148" s="852">
        <v>16854000</v>
      </c>
      <c r="H148" s="852">
        <v>63999702</v>
      </c>
      <c r="I148" s="852">
        <v>98889719</v>
      </c>
      <c r="J148" s="852">
        <v>0</v>
      </c>
      <c r="K148" s="852">
        <v>0</v>
      </c>
      <c r="L148" s="861">
        <v>7687830.6800000006</v>
      </c>
    </row>
    <row r="149" spans="1:12" ht="18.95" customHeight="1">
      <c r="A149" s="235"/>
      <c r="B149" s="236"/>
      <c r="C149" s="237"/>
      <c r="D149" s="240" t="s">
        <v>43</v>
      </c>
      <c r="E149" s="860">
        <v>3315440056.2500005</v>
      </c>
      <c r="F149" s="852">
        <v>3236664584.8800006</v>
      </c>
      <c r="G149" s="852">
        <v>10351628.140000001</v>
      </c>
      <c r="H149" s="852">
        <v>42292671.379999988</v>
      </c>
      <c r="I149" s="852">
        <v>20524813.73</v>
      </c>
      <c r="J149" s="852">
        <v>0</v>
      </c>
      <c r="K149" s="852">
        <v>0</v>
      </c>
      <c r="L149" s="861">
        <v>5606358.120000001</v>
      </c>
    </row>
    <row r="150" spans="1:12" ht="18.95" customHeight="1">
      <c r="A150" s="235"/>
      <c r="B150" s="237"/>
      <c r="C150" s="237"/>
      <c r="D150" s="240" t="s">
        <v>44</v>
      </c>
      <c r="E150" s="369">
        <v>0.84944961081668302</v>
      </c>
      <c r="F150" s="196">
        <v>0.8460032424023024</v>
      </c>
      <c r="G150" s="196">
        <v>0.60856132510288075</v>
      </c>
      <c r="H150" s="196">
        <v>0.71561203688663266</v>
      </c>
      <c r="I150" s="196" t="s">
        <v>762</v>
      </c>
      <c r="J150" s="196">
        <v>0</v>
      </c>
      <c r="K150" s="196">
        <v>0</v>
      </c>
      <c r="L150" s="851" t="s">
        <v>762</v>
      </c>
    </row>
    <row r="151" spans="1:12" ht="18.95" customHeight="1">
      <c r="A151" s="241"/>
      <c r="B151" s="242"/>
      <c r="C151" s="242"/>
      <c r="D151" s="240" t="s">
        <v>45</v>
      </c>
      <c r="E151" s="371">
        <v>0.72885791070000394</v>
      </c>
      <c r="F151" s="372">
        <v>0.74211867328160208</v>
      </c>
      <c r="G151" s="372">
        <v>0.61419414619674861</v>
      </c>
      <c r="H151" s="372">
        <v>0.66082606728387561</v>
      </c>
      <c r="I151" s="372">
        <v>0.20755255387064048</v>
      </c>
      <c r="J151" s="372">
        <v>0</v>
      </c>
      <c r="K151" s="372">
        <v>0</v>
      </c>
      <c r="L151" s="373">
        <v>0.72925098813440581</v>
      </c>
    </row>
    <row r="152" spans="1:12" ht="18.75" customHeight="1">
      <c r="A152" s="235" t="s">
        <v>418</v>
      </c>
      <c r="B152" s="236" t="s">
        <v>47</v>
      </c>
      <c r="C152" s="237" t="s">
        <v>419</v>
      </c>
      <c r="D152" s="238" t="s">
        <v>41</v>
      </c>
      <c r="E152" s="857">
        <v>5003094000</v>
      </c>
      <c r="F152" s="858">
        <v>963696000</v>
      </c>
      <c r="G152" s="858">
        <v>3663871000</v>
      </c>
      <c r="H152" s="858">
        <v>267534000</v>
      </c>
      <c r="I152" s="858">
        <v>4387000</v>
      </c>
      <c r="J152" s="859">
        <v>0</v>
      </c>
      <c r="K152" s="859">
        <v>0</v>
      </c>
      <c r="L152" s="870">
        <v>103606000</v>
      </c>
    </row>
    <row r="153" spans="1:12" ht="18.95" customHeight="1">
      <c r="A153" s="235"/>
      <c r="B153" s="236"/>
      <c r="C153" s="237" t="s">
        <v>420</v>
      </c>
      <c r="D153" s="240" t="s">
        <v>42</v>
      </c>
      <c r="E153" s="860">
        <v>5222900076.7600002</v>
      </c>
      <c r="F153" s="852">
        <v>1087511112.7599998</v>
      </c>
      <c r="G153" s="852">
        <v>3739230703</v>
      </c>
      <c r="H153" s="852">
        <v>287156048</v>
      </c>
      <c r="I153" s="852">
        <v>7565812</v>
      </c>
      <c r="J153" s="852">
        <v>0</v>
      </c>
      <c r="K153" s="852">
        <v>0</v>
      </c>
      <c r="L153" s="861">
        <v>101436401</v>
      </c>
    </row>
    <row r="154" spans="1:12" ht="18.95" customHeight="1">
      <c r="A154" s="235"/>
      <c r="B154" s="236"/>
      <c r="C154" s="237"/>
      <c r="D154" s="240" t="s">
        <v>43</v>
      </c>
      <c r="E154" s="860">
        <v>4158453504.8499999</v>
      </c>
      <c r="F154" s="852">
        <v>799837203.92999959</v>
      </c>
      <c r="G154" s="852">
        <v>3083627549.0599999</v>
      </c>
      <c r="H154" s="852">
        <v>192909454.17000005</v>
      </c>
      <c r="I154" s="852">
        <v>4985153.87</v>
      </c>
      <c r="J154" s="852">
        <v>0</v>
      </c>
      <c r="K154" s="852">
        <v>0</v>
      </c>
      <c r="L154" s="861">
        <v>77094143.819999993</v>
      </c>
    </row>
    <row r="155" spans="1:12" ht="18.95" customHeight="1">
      <c r="A155" s="235"/>
      <c r="B155" s="237"/>
      <c r="C155" s="237"/>
      <c r="D155" s="240" t="s">
        <v>44</v>
      </c>
      <c r="E155" s="369">
        <v>0.83117636903284242</v>
      </c>
      <c r="F155" s="196">
        <v>0.82996837584673966</v>
      </c>
      <c r="G155" s="196">
        <v>0.84163103697155273</v>
      </c>
      <c r="H155" s="196">
        <v>0.72106518861154112</v>
      </c>
      <c r="I155" s="196">
        <v>1.1363469044905403</v>
      </c>
      <c r="J155" s="196">
        <v>0</v>
      </c>
      <c r="K155" s="196">
        <v>0</v>
      </c>
      <c r="L155" s="370">
        <v>0.74410887226608491</v>
      </c>
    </row>
    <row r="156" spans="1:12" ht="18.95" customHeight="1">
      <c r="A156" s="241"/>
      <c r="B156" s="242"/>
      <c r="C156" s="242"/>
      <c r="D156" s="245" t="s">
        <v>45</v>
      </c>
      <c r="E156" s="371">
        <v>0.79619625949835815</v>
      </c>
      <c r="F156" s="372">
        <v>0.73547497082589697</v>
      </c>
      <c r="G156" s="372">
        <v>0.82466897444599851</v>
      </c>
      <c r="H156" s="372">
        <v>0.67179310870722131</v>
      </c>
      <c r="I156" s="372">
        <v>0.6589053323027324</v>
      </c>
      <c r="J156" s="372">
        <v>0</v>
      </c>
      <c r="K156" s="372">
        <v>0</v>
      </c>
      <c r="L156" s="373">
        <v>0.76002443955005849</v>
      </c>
    </row>
    <row r="157" spans="1:12" ht="18.95" customHeight="1">
      <c r="A157" s="235" t="s">
        <v>421</v>
      </c>
      <c r="B157" s="236" t="s">
        <v>47</v>
      </c>
      <c r="C157" s="237" t="s">
        <v>422</v>
      </c>
      <c r="D157" s="238" t="s">
        <v>41</v>
      </c>
      <c r="E157" s="857">
        <v>125019000</v>
      </c>
      <c r="F157" s="858">
        <v>19220000</v>
      </c>
      <c r="G157" s="858">
        <v>3383000</v>
      </c>
      <c r="H157" s="858">
        <v>96095000</v>
      </c>
      <c r="I157" s="858">
        <v>6321000</v>
      </c>
      <c r="J157" s="859">
        <v>0</v>
      </c>
      <c r="K157" s="859">
        <v>0</v>
      </c>
      <c r="L157" s="870">
        <v>0</v>
      </c>
    </row>
    <row r="158" spans="1:12" ht="18.95" customHeight="1">
      <c r="A158" s="235"/>
      <c r="B158" s="236"/>
      <c r="C158" s="237" t="s">
        <v>423</v>
      </c>
      <c r="D158" s="240" t="s">
        <v>42</v>
      </c>
      <c r="E158" s="860">
        <v>314181265.04000002</v>
      </c>
      <c r="F158" s="852">
        <v>201460054</v>
      </c>
      <c r="G158" s="852">
        <v>9310720.4900000002</v>
      </c>
      <c r="H158" s="852">
        <v>96733908.550000012</v>
      </c>
      <c r="I158" s="852">
        <v>6676582</v>
      </c>
      <c r="J158" s="852">
        <v>0</v>
      </c>
      <c r="K158" s="852">
        <v>0</v>
      </c>
      <c r="L158" s="861">
        <v>0</v>
      </c>
    </row>
    <row r="159" spans="1:12" ht="18.95" customHeight="1">
      <c r="A159" s="235"/>
      <c r="B159" s="236"/>
      <c r="C159" s="237"/>
      <c r="D159" s="240" t="s">
        <v>43</v>
      </c>
      <c r="E159" s="860">
        <v>274880687.28999996</v>
      </c>
      <c r="F159" s="852">
        <v>196832798.75</v>
      </c>
      <c r="G159" s="852">
        <v>7111004.2799999993</v>
      </c>
      <c r="H159" s="852">
        <v>67649016.799999997</v>
      </c>
      <c r="I159" s="852">
        <v>3287867.46</v>
      </c>
      <c r="J159" s="852">
        <v>0</v>
      </c>
      <c r="K159" s="852">
        <v>0</v>
      </c>
      <c r="L159" s="861">
        <v>0</v>
      </c>
    </row>
    <row r="160" spans="1:12" ht="18.95" customHeight="1">
      <c r="A160" s="235"/>
      <c r="B160" s="237"/>
      <c r="C160" s="237"/>
      <c r="D160" s="240" t="s">
        <v>44</v>
      </c>
      <c r="E160" s="369">
        <v>2.1987112942032807</v>
      </c>
      <c r="F160" s="196" t="s">
        <v>762</v>
      </c>
      <c r="G160" s="196">
        <v>2.1019817558380134</v>
      </c>
      <c r="H160" s="196">
        <v>0.70398061085384256</v>
      </c>
      <c r="I160" s="196">
        <v>0.52014989084005692</v>
      </c>
      <c r="J160" s="196">
        <v>0</v>
      </c>
      <c r="K160" s="196">
        <v>0</v>
      </c>
      <c r="L160" s="370">
        <v>0</v>
      </c>
    </row>
    <row r="161" spans="1:12" ht="18.95" customHeight="1">
      <c r="A161" s="241"/>
      <c r="B161" s="242"/>
      <c r="C161" s="242"/>
      <c r="D161" s="245" t="s">
        <v>45</v>
      </c>
      <c r="E161" s="371">
        <v>0.87491113531229658</v>
      </c>
      <c r="F161" s="372">
        <v>0.97703140072622041</v>
      </c>
      <c r="G161" s="372">
        <v>0.76374371753909231</v>
      </c>
      <c r="H161" s="372">
        <v>0.69933095658006461</v>
      </c>
      <c r="I161" s="372">
        <v>0.4924477015335092</v>
      </c>
      <c r="J161" s="372">
        <v>0</v>
      </c>
      <c r="K161" s="372">
        <v>0</v>
      </c>
      <c r="L161" s="373">
        <v>0</v>
      </c>
    </row>
    <row r="162" spans="1:12" ht="18.95" customHeight="1">
      <c r="A162" s="235" t="s">
        <v>440</v>
      </c>
      <c r="B162" s="236" t="s">
        <v>47</v>
      </c>
      <c r="C162" s="237" t="s">
        <v>180</v>
      </c>
      <c r="D162" s="240" t="s">
        <v>41</v>
      </c>
      <c r="E162" s="857">
        <v>37794820000</v>
      </c>
      <c r="F162" s="858">
        <v>34080768000</v>
      </c>
      <c r="G162" s="858">
        <v>24000</v>
      </c>
      <c r="H162" s="858">
        <v>3714028000</v>
      </c>
      <c r="I162" s="858">
        <v>0</v>
      </c>
      <c r="J162" s="859">
        <v>0</v>
      </c>
      <c r="K162" s="859">
        <v>0</v>
      </c>
      <c r="L162" s="870">
        <v>0</v>
      </c>
    </row>
    <row r="163" spans="1:12" ht="18.95" customHeight="1">
      <c r="A163" s="235"/>
      <c r="B163" s="236"/>
      <c r="C163" s="237"/>
      <c r="D163" s="240" t="s">
        <v>42</v>
      </c>
      <c r="E163" s="860">
        <v>40895783038.999992</v>
      </c>
      <c r="F163" s="852">
        <v>37108954052.009995</v>
      </c>
      <c r="G163" s="852">
        <v>20600</v>
      </c>
      <c r="H163" s="852">
        <v>3734624184</v>
      </c>
      <c r="I163" s="852">
        <v>52158232.989999995</v>
      </c>
      <c r="J163" s="852">
        <v>0</v>
      </c>
      <c r="K163" s="852">
        <v>0</v>
      </c>
      <c r="L163" s="861">
        <v>25970</v>
      </c>
    </row>
    <row r="164" spans="1:12" ht="18.95" customHeight="1">
      <c r="A164" s="235"/>
      <c r="B164" s="236"/>
      <c r="C164" s="237"/>
      <c r="D164" s="240" t="s">
        <v>43</v>
      </c>
      <c r="E164" s="860">
        <v>35174860002.449997</v>
      </c>
      <c r="F164" s="852">
        <v>32642657365.409996</v>
      </c>
      <c r="G164" s="852">
        <v>5071.43</v>
      </c>
      <c r="H164" s="852">
        <v>2516519822.2200017</v>
      </c>
      <c r="I164" s="852">
        <v>15655743.390000002</v>
      </c>
      <c r="J164" s="852">
        <v>0</v>
      </c>
      <c r="K164" s="852">
        <v>0</v>
      </c>
      <c r="L164" s="861">
        <v>22000</v>
      </c>
    </row>
    <row r="165" spans="1:12" ht="18.95" customHeight="1">
      <c r="A165" s="239"/>
      <c r="B165" s="237"/>
      <c r="C165" s="237"/>
      <c r="D165" s="240" t="s">
        <v>44</v>
      </c>
      <c r="E165" s="369">
        <v>0.93067938946262996</v>
      </c>
      <c r="F165" s="196">
        <v>0.95780286892038335</v>
      </c>
      <c r="G165" s="196">
        <v>0.21130958333333336</v>
      </c>
      <c r="H165" s="196">
        <v>0.67757158056428268</v>
      </c>
      <c r="I165" s="196">
        <v>0</v>
      </c>
      <c r="J165" s="196">
        <v>0</v>
      </c>
      <c r="K165" s="196">
        <v>0</v>
      </c>
      <c r="L165" s="370">
        <v>0</v>
      </c>
    </row>
    <row r="166" spans="1:12" ht="18.75" customHeight="1">
      <c r="A166" s="241"/>
      <c r="B166" s="242"/>
      <c r="C166" s="242"/>
      <c r="D166" s="246" t="s">
        <v>45</v>
      </c>
      <c r="E166" s="371">
        <v>0.86010970786170604</v>
      </c>
      <c r="F166" s="372">
        <v>0.879643692453841</v>
      </c>
      <c r="G166" s="372">
        <v>0.24618592233009709</v>
      </c>
      <c r="H166" s="372">
        <v>0.673834821988611</v>
      </c>
      <c r="I166" s="372">
        <v>0.3001586229541478</v>
      </c>
      <c r="J166" s="372">
        <v>0</v>
      </c>
      <c r="K166" s="372">
        <v>0</v>
      </c>
      <c r="L166" s="373">
        <v>0.84713130535232961</v>
      </c>
    </row>
    <row r="167" spans="1:12" ht="18.95" customHeight="1">
      <c r="A167" s="252" t="s">
        <v>424</v>
      </c>
      <c r="B167" s="248" t="s">
        <v>47</v>
      </c>
      <c r="C167" s="253" t="s">
        <v>425</v>
      </c>
      <c r="D167" s="250" t="s">
        <v>41</v>
      </c>
      <c r="E167" s="857">
        <v>1505117000</v>
      </c>
      <c r="F167" s="858">
        <v>908499000</v>
      </c>
      <c r="G167" s="858">
        <v>596000</v>
      </c>
      <c r="H167" s="858">
        <v>306213000</v>
      </c>
      <c r="I167" s="858">
        <v>84545000</v>
      </c>
      <c r="J167" s="859">
        <v>0</v>
      </c>
      <c r="K167" s="859">
        <v>0</v>
      </c>
      <c r="L167" s="870">
        <v>205264000</v>
      </c>
    </row>
    <row r="168" spans="1:12" ht="18.95" customHeight="1">
      <c r="A168" s="235"/>
      <c r="B168" s="236"/>
      <c r="C168" s="237" t="s">
        <v>426</v>
      </c>
      <c r="D168" s="240" t="s">
        <v>42</v>
      </c>
      <c r="E168" s="860">
        <v>1868321714.9300001</v>
      </c>
      <c r="F168" s="852">
        <v>908845799</v>
      </c>
      <c r="G168" s="852">
        <v>1059045.58</v>
      </c>
      <c r="H168" s="852">
        <v>449180149.65000004</v>
      </c>
      <c r="I168" s="852">
        <v>297828176.28000003</v>
      </c>
      <c r="J168" s="852">
        <v>0</v>
      </c>
      <c r="K168" s="852">
        <v>0</v>
      </c>
      <c r="L168" s="861">
        <v>211408544.42000002</v>
      </c>
    </row>
    <row r="169" spans="1:12" ht="18.95" customHeight="1">
      <c r="A169" s="235"/>
      <c r="B169" s="236"/>
      <c r="C169" s="237"/>
      <c r="D169" s="240" t="s">
        <v>43</v>
      </c>
      <c r="E169" s="860">
        <v>1225879786.3900001</v>
      </c>
      <c r="F169" s="852">
        <v>596281961.79000008</v>
      </c>
      <c r="G169" s="852">
        <v>475161.88000000006</v>
      </c>
      <c r="H169" s="852">
        <v>287880306.87000012</v>
      </c>
      <c r="I169" s="852">
        <v>153181214.05999997</v>
      </c>
      <c r="J169" s="852">
        <v>0</v>
      </c>
      <c r="K169" s="852">
        <v>0</v>
      </c>
      <c r="L169" s="861">
        <v>188061141.7899999</v>
      </c>
    </row>
    <row r="170" spans="1:12" ht="18.95" customHeight="1">
      <c r="A170" s="235"/>
      <c r="B170" s="237"/>
      <c r="C170" s="237"/>
      <c r="D170" s="240" t="s">
        <v>44</v>
      </c>
      <c r="E170" s="369">
        <v>0.81447474607621873</v>
      </c>
      <c r="F170" s="196">
        <v>0.65633749931480401</v>
      </c>
      <c r="G170" s="196">
        <v>0.79725147651006723</v>
      </c>
      <c r="H170" s="196">
        <v>0.94013091171831409</v>
      </c>
      <c r="I170" s="196">
        <v>1.811830552486841</v>
      </c>
      <c r="J170" s="196">
        <v>0</v>
      </c>
      <c r="K170" s="196">
        <v>0</v>
      </c>
      <c r="L170" s="370">
        <v>0.91619154742185627</v>
      </c>
    </row>
    <row r="171" spans="1:12" ht="18.95" customHeight="1">
      <c r="A171" s="241"/>
      <c r="B171" s="242"/>
      <c r="C171" s="242"/>
      <c r="D171" s="245" t="s">
        <v>45</v>
      </c>
      <c r="E171" s="371">
        <v>0.65613955915292133</v>
      </c>
      <c r="F171" s="372">
        <v>0.65608705288189384</v>
      </c>
      <c r="G171" s="372">
        <v>0.44866990521786609</v>
      </c>
      <c r="H171" s="372">
        <v>0.64090166739183752</v>
      </c>
      <c r="I171" s="372">
        <v>0.51432747557097569</v>
      </c>
      <c r="J171" s="372">
        <v>0</v>
      </c>
      <c r="K171" s="372">
        <v>0</v>
      </c>
      <c r="L171" s="373">
        <v>0.88956263478350039</v>
      </c>
    </row>
    <row r="172" spans="1:12" ht="18.95" customHeight="1">
      <c r="A172" s="235" t="s">
        <v>427</v>
      </c>
      <c r="B172" s="236" t="s">
        <v>47</v>
      </c>
      <c r="C172" s="237" t="s">
        <v>428</v>
      </c>
      <c r="D172" s="240" t="s">
        <v>41</v>
      </c>
      <c r="E172" s="857">
        <v>2501951000</v>
      </c>
      <c r="F172" s="858">
        <v>1559510000</v>
      </c>
      <c r="G172" s="858">
        <v>8302000</v>
      </c>
      <c r="H172" s="858">
        <v>314445000</v>
      </c>
      <c r="I172" s="858">
        <v>600278000</v>
      </c>
      <c r="J172" s="859">
        <v>0</v>
      </c>
      <c r="K172" s="859">
        <v>0</v>
      </c>
      <c r="L172" s="870">
        <v>19416000</v>
      </c>
    </row>
    <row r="173" spans="1:12" ht="18.95" customHeight="1">
      <c r="A173" s="235"/>
      <c r="B173" s="236"/>
      <c r="C173" s="237" t="s">
        <v>429</v>
      </c>
      <c r="D173" s="240" t="s">
        <v>42</v>
      </c>
      <c r="E173" s="860">
        <v>2794836452.25</v>
      </c>
      <c r="F173" s="852">
        <v>1757553584</v>
      </c>
      <c r="G173" s="852">
        <v>8300722</v>
      </c>
      <c r="H173" s="852">
        <v>320457743</v>
      </c>
      <c r="I173" s="852">
        <v>671787872.25</v>
      </c>
      <c r="J173" s="852">
        <v>0</v>
      </c>
      <c r="K173" s="852">
        <v>0</v>
      </c>
      <c r="L173" s="861">
        <v>36736531</v>
      </c>
    </row>
    <row r="174" spans="1:12" ht="18.95" customHeight="1">
      <c r="A174" s="235"/>
      <c r="B174" s="236"/>
      <c r="C174" s="237"/>
      <c r="D174" s="240" t="s">
        <v>43</v>
      </c>
      <c r="E174" s="860">
        <v>1754218698.98</v>
      </c>
      <c r="F174" s="852">
        <v>1272092701.6800001</v>
      </c>
      <c r="G174" s="852">
        <v>5954470.7199999997</v>
      </c>
      <c r="H174" s="852">
        <v>190011241.66000006</v>
      </c>
      <c r="I174" s="852">
        <v>266185413.32999998</v>
      </c>
      <c r="J174" s="852">
        <v>0</v>
      </c>
      <c r="K174" s="852">
        <v>0</v>
      </c>
      <c r="L174" s="861">
        <v>19974871.59</v>
      </c>
    </row>
    <row r="175" spans="1:12" ht="18.95" customHeight="1">
      <c r="A175" s="239"/>
      <c r="B175" s="237"/>
      <c r="C175" s="237"/>
      <c r="D175" s="240" t="s">
        <v>44</v>
      </c>
      <c r="E175" s="369">
        <v>0.70114030969431451</v>
      </c>
      <c r="F175" s="196">
        <v>0.81570025307949301</v>
      </c>
      <c r="G175" s="196">
        <v>0.71723328354613347</v>
      </c>
      <c r="H175" s="196">
        <v>0.60427496592408869</v>
      </c>
      <c r="I175" s="196">
        <v>0.44343689645464268</v>
      </c>
      <c r="J175" s="196">
        <v>0</v>
      </c>
      <c r="K175" s="196">
        <v>0</v>
      </c>
      <c r="L175" s="370">
        <v>1.0287840744746601</v>
      </c>
    </row>
    <row r="176" spans="1:12" ht="18.95" customHeight="1">
      <c r="A176" s="241"/>
      <c r="B176" s="242"/>
      <c r="C176" s="242"/>
      <c r="D176" s="246" t="s">
        <v>45</v>
      </c>
      <c r="E176" s="371">
        <v>0.62766416888822085</v>
      </c>
      <c r="F176" s="372">
        <v>0.72378601327468839</v>
      </c>
      <c r="G176" s="372">
        <v>0.71734371058324797</v>
      </c>
      <c r="H176" s="372">
        <v>0.5929369653583314</v>
      </c>
      <c r="I176" s="372">
        <v>0.39623432384760499</v>
      </c>
      <c r="J176" s="372">
        <v>0</v>
      </c>
      <c r="K176" s="372">
        <v>0</v>
      </c>
      <c r="L176" s="373">
        <v>0.54373320088388311</v>
      </c>
    </row>
    <row r="177" spans="1:12" ht="18.95" customHeight="1">
      <c r="A177" s="235" t="s">
        <v>430</v>
      </c>
      <c r="B177" s="236" t="s">
        <v>47</v>
      </c>
      <c r="C177" s="237" t="s">
        <v>431</v>
      </c>
      <c r="D177" s="251" t="s">
        <v>41</v>
      </c>
      <c r="E177" s="857">
        <v>112172000</v>
      </c>
      <c r="F177" s="858">
        <v>106443000</v>
      </c>
      <c r="G177" s="858">
        <v>56000</v>
      </c>
      <c r="H177" s="858">
        <v>16000</v>
      </c>
      <c r="I177" s="858">
        <v>645000</v>
      </c>
      <c r="J177" s="859">
        <v>0</v>
      </c>
      <c r="K177" s="859">
        <v>0</v>
      </c>
      <c r="L177" s="870">
        <v>5012000</v>
      </c>
    </row>
    <row r="178" spans="1:12" ht="18.95" customHeight="1">
      <c r="A178" s="239"/>
      <c r="B178" s="237"/>
      <c r="C178" s="237" t="s">
        <v>432</v>
      </c>
      <c r="D178" s="240" t="s">
        <v>42</v>
      </c>
      <c r="E178" s="860">
        <v>113064801.13</v>
      </c>
      <c r="F178" s="852">
        <v>107262001.13</v>
      </c>
      <c r="G178" s="852">
        <v>36000</v>
      </c>
      <c r="H178" s="852">
        <v>165000</v>
      </c>
      <c r="I178" s="852">
        <v>589800</v>
      </c>
      <c r="J178" s="852">
        <v>0</v>
      </c>
      <c r="K178" s="852">
        <v>0</v>
      </c>
      <c r="L178" s="861">
        <v>5012000</v>
      </c>
    </row>
    <row r="179" spans="1:12" ht="18.95" customHeight="1">
      <c r="A179" s="239"/>
      <c r="B179" s="237"/>
      <c r="C179" s="237" t="s">
        <v>433</v>
      </c>
      <c r="D179" s="240" t="s">
        <v>43</v>
      </c>
      <c r="E179" s="860">
        <v>92189268.709999993</v>
      </c>
      <c r="F179" s="852">
        <v>88752191.129999995</v>
      </c>
      <c r="G179" s="852">
        <v>13249.470000000001</v>
      </c>
      <c r="H179" s="852">
        <v>38253.11</v>
      </c>
      <c r="I179" s="852">
        <v>319800</v>
      </c>
      <c r="J179" s="852">
        <v>0</v>
      </c>
      <c r="K179" s="852">
        <v>0</v>
      </c>
      <c r="L179" s="861">
        <v>3065775</v>
      </c>
    </row>
    <row r="180" spans="1:12" ht="18.95" customHeight="1">
      <c r="A180" s="239"/>
      <c r="B180" s="237"/>
      <c r="C180" s="237" t="s">
        <v>434</v>
      </c>
      <c r="D180" s="240" t="s">
        <v>44</v>
      </c>
      <c r="E180" s="369">
        <v>0.82185633411189951</v>
      </c>
      <c r="F180" s="196">
        <v>0.83380016656802225</v>
      </c>
      <c r="G180" s="196">
        <v>0.2365976785714286</v>
      </c>
      <c r="H180" s="850">
        <v>2.390819375</v>
      </c>
      <c r="I180" s="196">
        <v>0.49581395348837209</v>
      </c>
      <c r="J180" s="196">
        <v>0</v>
      </c>
      <c r="K180" s="196">
        <v>0</v>
      </c>
      <c r="L180" s="370">
        <v>0.61168695131683959</v>
      </c>
    </row>
    <row r="181" spans="1:12" ht="18.95" customHeight="1">
      <c r="A181" s="241"/>
      <c r="B181" s="242"/>
      <c r="C181" s="242"/>
      <c r="D181" s="245" t="s">
        <v>45</v>
      </c>
      <c r="E181" s="371">
        <v>0.81536665512728701</v>
      </c>
      <c r="F181" s="372">
        <v>0.82743366891350112</v>
      </c>
      <c r="G181" s="372">
        <v>0.36804083333333337</v>
      </c>
      <c r="H181" s="372">
        <v>0.23183703030303029</v>
      </c>
      <c r="I181" s="372">
        <v>0.54221770091556465</v>
      </c>
      <c r="J181" s="372">
        <v>0</v>
      </c>
      <c r="K181" s="372">
        <v>0</v>
      </c>
      <c r="L181" s="373">
        <v>0.61168695131683959</v>
      </c>
    </row>
    <row r="182" spans="1:12" ht="18.95" customHeight="1">
      <c r="A182" s="235" t="s">
        <v>435</v>
      </c>
      <c r="B182" s="236" t="s">
        <v>47</v>
      </c>
      <c r="C182" s="237" t="s">
        <v>436</v>
      </c>
      <c r="D182" s="238" t="s">
        <v>41</v>
      </c>
      <c r="E182" s="857">
        <v>258313000</v>
      </c>
      <c r="F182" s="858">
        <v>212937000</v>
      </c>
      <c r="G182" s="858">
        <v>26128000</v>
      </c>
      <c r="H182" s="858">
        <v>19248000</v>
      </c>
      <c r="I182" s="858">
        <v>0</v>
      </c>
      <c r="J182" s="859">
        <v>0</v>
      </c>
      <c r="K182" s="859">
        <v>0</v>
      </c>
      <c r="L182" s="870">
        <v>0</v>
      </c>
    </row>
    <row r="183" spans="1:12" ht="18.95" customHeight="1">
      <c r="A183" s="239"/>
      <c r="B183" s="237"/>
      <c r="C183" s="237"/>
      <c r="D183" s="240" t="s">
        <v>42</v>
      </c>
      <c r="E183" s="860">
        <v>269629793.06</v>
      </c>
      <c r="F183" s="852">
        <v>223662130</v>
      </c>
      <c r="G183" s="852">
        <v>26128278</v>
      </c>
      <c r="H183" s="852">
        <v>18897186.079999998</v>
      </c>
      <c r="I183" s="852">
        <v>0</v>
      </c>
      <c r="J183" s="852">
        <v>0</v>
      </c>
      <c r="K183" s="852">
        <v>0</v>
      </c>
      <c r="L183" s="861">
        <v>942198.98</v>
      </c>
    </row>
    <row r="184" spans="1:12" ht="18.95" customHeight="1">
      <c r="A184" s="239"/>
      <c r="B184" s="237"/>
      <c r="C184" s="237"/>
      <c r="D184" s="240" t="s">
        <v>43</v>
      </c>
      <c r="E184" s="860">
        <v>218605810.36000004</v>
      </c>
      <c r="F184" s="852">
        <v>191980166.67000002</v>
      </c>
      <c r="G184" s="852">
        <v>15623039.02</v>
      </c>
      <c r="H184" s="852">
        <v>10472239.369999999</v>
      </c>
      <c r="I184" s="852">
        <v>0</v>
      </c>
      <c r="J184" s="852">
        <v>0</v>
      </c>
      <c r="K184" s="852">
        <v>0</v>
      </c>
      <c r="L184" s="861">
        <v>530365.29999999993</v>
      </c>
    </row>
    <row r="185" spans="1:12" ht="19.5" customHeight="1">
      <c r="A185" s="239"/>
      <c r="B185" s="237"/>
      <c r="C185" s="237"/>
      <c r="D185" s="240" t="s">
        <v>44</v>
      </c>
      <c r="E185" s="369">
        <v>0.84628265073767117</v>
      </c>
      <c r="F185" s="196">
        <v>0.90158200157793156</v>
      </c>
      <c r="G185" s="196">
        <v>0.59794239972443353</v>
      </c>
      <c r="H185" s="196">
        <v>0.54406896145054029</v>
      </c>
      <c r="I185" s="196">
        <v>0</v>
      </c>
      <c r="J185" s="196">
        <v>0</v>
      </c>
      <c r="K185" s="196">
        <v>0</v>
      </c>
      <c r="L185" s="370">
        <v>0</v>
      </c>
    </row>
    <row r="186" spans="1:12" ht="18.75" customHeight="1">
      <c r="A186" s="241"/>
      <c r="B186" s="242"/>
      <c r="C186" s="242"/>
      <c r="D186" s="245" t="s">
        <v>45</v>
      </c>
      <c r="E186" s="371">
        <v>0.81076281622689328</v>
      </c>
      <c r="F186" s="372">
        <v>0.85834900467951381</v>
      </c>
      <c r="G186" s="372">
        <v>0.59793603772893111</v>
      </c>
      <c r="H186" s="372">
        <v>0.55416924645110976</v>
      </c>
      <c r="I186" s="372">
        <v>0</v>
      </c>
      <c r="J186" s="372">
        <v>0</v>
      </c>
      <c r="K186" s="372">
        <v>0</v>
      </c>
      <c r="L186" s="373">
        <v>0.56290158582001426</v>
      </c>
    </row>
    <row r="187" spans="1:12" s="94" customFormat="1" ht="8.25" customHeight="1">
      <c r="A187" s="1615"/>
      <c r="B187" s="1616"/>
      <c r="C187" s="1616"/>
      <c r="D187" s="1617"/>
      <c r="E187" s="1617"/>
      <c r="F187" s="1617"/>
      <c r="G187" s="1618"/>
      <c r="H187" s="1618"/>
      <c r="I187" s="1618"/>
      <c r="J187" s="1618"/>
      <c r="K187" s="1618"/>
      <c r="L187" s="1618"/>
    </row>
    <row r="188" spans="1:12" s="94" customFormat="1" ht="15.75" customHeight="1">
      <c r="A188" s="1615" t="s">
        <v>777</v>
      </c>
      <c r="B188" s="1616"/>
      <c r="C188" s="1616"/>
      <c r="D188" s="1617"/>
      <c r="E188" s="1617"/>
      <c r="F188" s="1617"/>
      <c r="G188" s="1618"/>
      <c r="H188" s="1618"/>
      <c r="I188" s="1618"/>
      <c r="J188" s="1618"/>
      <c r="K188" s="1618"/>
      <c r="L188" s="1618"/>
    </row>
    <row r="189" spans="1:12" s="94" customFormat="1" ht="18.75" customHeight="1">
      <c r="A189" s="1615"/>
      <c r="B189" s="1616"/>
      <c r="C189" s="1616"/>
      <c r="D189" s="1617"/>
      <c r="E189" s="1617"/>
      <c r="F189" s="1617"/>
      <c r="G189" s="1618"/>
      <c r="H189" s="1618"/>
      <c r="I189" s="1618"/>
      <c r="J189" s="1618"/>
      <c r="K189" s="1618"/>
      <c r="L189" s="1618"/>
    </row>
    <row r="190" spans="1:12">
      <c r="E190" s="255"/>
      <c r="F190" s="255"/>
      <c r="G190" s="255"/>
      <c r="H190" s="255"/>
      <c r="I190" s="255"/>
      <c r="J190" s="255"/>
      <c r="K190" s="255"/>
      <c r="L190" s="255"/>
    </row>
    <row r="194" spans="8:10">
      <c r="H194" s="244"/>
      <c r="I194" s="244"/>
      <c r="J194" s="244"/>
    </row>
    <row r="195" spans="8:10">
      <c r="H195" s="374"/>
      <c r="I195" s="375"/>
      <c r="J195" s="244"/>
    </row>
  </sheetData>
  <mergeCells count="3">
    <mergeCell ref="A187:L187"/>
    <mergeCell ref="A188:L188"/>
    <mergeCell ref="A189:L189"/>
  </mergeCells>
  <phoneticPr fontId="49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5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1" max="11" man="1"/>
    <brk id="101" max="11" man="1"/>
    <brk id="131" max="11" man="1"/>
    <brk id="16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6"/>
  <sheetViews>
    <sheetView showGridLines="0" zoomScale="75" zoomScaleNormal="75" workbookViewId="0">
      <selection activeCell="T66" sqref="T66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5" ht="15.75" customHeight="1">
      <c r="A1" s="1" t="s">
        <v>0</v>
      </c>
    </row>
    <row r="2" spans="1:15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5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5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15" ht="15.95" customHeight="1">
      <c r="A6" s="22"/>
      <c r="B6" s="23"/>
      <c r="C6" s="24" t="s">
        <v>438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15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15" ht="15.95" customHeight="1">
      <c r="A8" s="22"/>
      <c r="B8" s="23"/>
      <c r="C8" s="34" t="s">
        <v>730</v>
      </c>
      <c r="D8" s="35"/>
      <c r="E8" s="36" t="s">
        <v>4</v>
      </c>
      <c r="F8" s="27" t="s">
        <v>20</v>
      </c>
      <c r="G8" s="28"/>
      <c r="H8" s="37" t="s">
        <v>21</v>
      </c>
      <c r="I8" s="30" t="s">
        <v>22</v>
      </c>
      <c r="J8" s="31" t="s">
        <v>4</v>
      </c>
      <c r="K8" s="30" t="s">
        <v>23</v>
      </c>
      <c r="L8" s="31" t="s">
        <v>24</v>
      </c>
      <c r="M8" s="31" t="s">
        <v>25</v>
      </c>
    </row>
    <row r="9" spans="1:15" ht="15.95" customHeight="1">
      <c r="A9" s="22"/>
      <c r="B9" s="23"/>
      <c r="C9" s="34" t="s">
        <v>26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27</v>
      </c>
      <c r="J9" s="31"/>
      <c r="K9" s="30" t="s">
        <v>28</v>
      </c>
      <c r="L9" s="31" t="s">
        <v>4</v>
      </c>
      <c r="M9" s="31" t="s">
        <v>29</v>
      </c>
    </row>
    <row r="10" spans="1:15" ht="15.95" customHeight="1">
      <c r="A10" s="22"/>
      <c r="B10" s="23"/>
      <c r="C10" s="34" t="s">
        <v>30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15" ht="9.9499999999999993" customHeight="1">
      <c r="A11" s="49"/>
      <c r="B11" s="50"/>
      <c r="C11" s="51" t="s">
        <v>31</v>
      </c>
      <c r="D11" s="52"/>
      <c r="E11" s="53" t="s">
        <v>32</v>
      </c>
      <c r="F11" s="1625" t="s">
        <v>33</v>
      </c>
      <c r="G11" s="1626"/>
      <c r="H11" s="54" t="s">
        <v>34</v>
      </c>
      <c r="I11" s="55" t="s">
        <v>35</v>
      </c>
      <c r="J11" s="56" t="s">
        <v>36</v>
      </c>
      <c r="K11" s="57" t="s">
        <v>37</v>
      </c>
      <c r="L11" s="58" t="s">
        <v>38</v>
      </c>
      <c r="M11" s="58" t="s">
        <v>39</v>
      </c>
    </row>
    <row r="12" spans="1:15" ht="18.399999999999999" customHeight="1">
      <c r="A12" s="22"/>
      <c r="B12" s="23"/>
      <c r="C12" s="59" t="s">
        <v>40</v>
      </c>
      <c r="D12" s="60" t="s">
        <v>41</v>
      </c>
      <c r="E12" s="862">
        <v>416234520000</v>
      </c>
      <c r="F12" s="863">
        <v>222579619000</v>
      </c>
      <c r="G12" s="864" t="s">
        <v>4</v>
      </c>
      <c r="H12" s="863">
        <v>28476092000</v>
      </c>
      <c r="I12" s="863">
        <v>81440065000</v>
      </c>
      <c r="J12" s="863">
        <v>21783880000</v>
      </c>
      <c r="K12" s="863">
        <v>29199900000</v>
      </c>
      <c r="L12" s="863">
        <v>22207223000</v>
      </c>
      <c r="M12" s="865">
        <v>10547741000</v>
      </c>
      <c r="N12" s="62"/>
      <c r="O12" s="62"/>
    </row>
    <row r="13" spans="1:15" ht="18.399999999999999" customHeight="1">
      <c r="A13" s="22"/>
      <c r="B13" s="23"/>
      <c r="C13" s="63"/>
      <c r="D13" s="64" t="s">
        <v>42</v>
      </c>
      <c r="E13" s="866">
        <v>416234520000</v>
      </c>
      <c r="F13" s="863">
        <v>225068526432.86002</v>
      </c>
      <c r="G13" s="864" t="s">
        <v>4</v>
      </c>
      <c r="H13" s="863">
        <v>28173496763.590004</v>
      </c>
      <c r="I13" s="863">
        <v>80864182950.299988</v>
      </c>
      <c r="J13" s="863">
        <v>20473128079.319996</v>
      </c>
      <c r="K13" s="863">
        <v>29199900000</v>
      </c>
      <c r="L13" s="863">
        <v>22207223000</v>
      </c>
      <c r="M13" s="867">
        <v>10248062773.93</v>
      </c>
      <c r="N13" s="62"/>
      <c r="O13" s="62"/>
    </row>
    <row r="14" spans="1:15" ht="18.399999999999999" customHeight="1">
      <c r="A14" s="22"/>
      <c r="B14" s="23"/>
      <c r="C14" s="65" t="s">
        <v>4</v>
      </c>
      <c r="D14" s="64" t="s">
        <v>43</v>
      </c>
      <c r="E14" s="866">
        <v>297814202620.22998</v>
      </c>
      <c r="F14" s="863">
        <v>171007846987.82999</v>
      </c>
      <c r="G14" s="864" t="s">
        <v>4</v>
      </c>
      <c r="H14" s="863">
        <v>21614869684.829998</v>
      </c>
      <c r="I14" s="863">
        <v>53636971925.329987</v>
      </c>
      <c r="J14" s="863">
        <v>7319321898.2600002</v>
      </c>
      <c r="K14" s="863">
        <v>21815392827.780003</v>
      </c>
      <c r="L14" s="863">
        <v>17894877799.139999</v>
      </c>
      <c r="M14" s="867">
        <v>4524921497.0599985</v>
      </c>
      <c r="N14" s="62"/>
      <c r="O14" s="62"/>
    </row>
    <row r="15" spans="1:15" ht="18.399999999999999" customHeight="1">
      <c r="A15" s="22"/>
      <c r="B15" s="23"/>
      <c r="C15" s="63"/>
      <c r="D15" s="64" t="s">
        <v>44</v>
      </c>
      <c r="E15" s="356">
        <v>0.71549616456662457</v>
      </c>
      <c r="F15" s="356">
        <v>0.76829966623237855</v>
      </c>
      <c r="G15" s="260"/>
      <c r="H15" s="356">
        <v>0.75905323261457358</v>
      </c>
      <c r="I15" s="356">
        <v>0.65860669346629308</v>
      </c>
      <c r="J15" s="356">
        <v>0.33599716387806028</v>
      </c>
      <c r="K15" s="356">
        <v>0.74710505268100247</v>
      </c>
      <c r="L15" s="356">
        <v>0.80581339680067154</v>
      </c>
      <c r="M15" s="357">
        <v>0.42899436922654799</v>
      </c>
      <c r="N15" s="62"/>
      <c r="O15" s="62"/>
    </row>
    <row r="16" spans="1:15" ht="18.399999999999999" customHeight="1">
      <c r="A16" s="66"/>
      <c r="B16" s="67"/>
      <c r="C16" s="68"/>
      <c r="D16" s="64" t="s">
        <v>45</v>
      </c>
      <c r="E16" s="358">
        <v>0.71549616456662457</v>
      </c>
      <c r="F16" s="358">
        <v>0.75980346829543566</v>
      </c>
      <c r="G16" s="260"/>
      <c r="H16" s="358">
        <v>0.76720578443652609</v>
      </c>
      <c r="I16" s="358">
        <v>0.66329702432405524</v>
      </c>
      <c r="J16" s="358">
        <v>0.35750872411399026</v>
      </c>
      <c r="K16" s="358">
        <v>0.74710505268100247</v>
      </c>
      <c r="L16" s="358">
        <v>0.80581339680067154</v>
      </c>
      <c r="M16" s="359">
        <v>0.44153920568977439</v>
      </c>
      <c r="N16" s="62"/>
      <c r="O16" s="62"/>
    </row>
    <row r="17" spans="1:15" ht="18.399999999999999" customHeight="1">
      <c r="A17" s="69" t="s">
        <v>46</v>
      </c>
      <c r="B17" s="70" t="s">
        <v>47</v>
      </c>
      <c r="C17" s="71" t="s">
        <v>48</v>
      </c>
      <c r="D17" s="72" t="s">
        <v>41</v>
      </c>
      <c r="E17" s="868">
        <v>199882000</v>
      </c>
      <c r="F17" s="858">
        <v>30000000</v>
      </c>
      <c r="G17" s="869"/>
      <c r="H17" s="858">
        <v>857000</v>
      </c>
      <c r="I17" s="858">
        <v>155004000</v>
      </c>
      <c r="J17" s="858">
        <v>14021000</v>
      </c>
      <c r="K17" s="858">
        <v>0</v>
      </c>
      <c r="L17" s="858">
        <v>0</v>
      </c>
      <c r="M17" s="870">
        <v>0</v>
      </c>
      <c r="N17" s="62"/>
      <c r="O17" s="62"/>
    </row>
    <row r="18" spans="1:15" ht="18.399999999999999" customHeight="1">
      <c r="A18" s="74"/>
      <c r="B18" s="70"/>
      <c r="C18" s="71" t="s">
        <v>4</v>
      </c>
      <c r="D18" s="75" t="s">
        <v>42</v>
      </c>
      <c r="E18" s="868">
        <v>199882000</v>
      </c>
      <c r="F18" s="868">
        <v>30000000</v>
      </c>
      <c r="G18" s="868"/>
      <c r="H18" s="868">
        <v>857000</v>
      </c>
      <c r="I18" s="868">
        <v>160465000</v>
      </c>
      <c r="J18" s="868">
        <v>8560000</v>
      </c>
      <c r="K18" s="868">
        <v>0</v>
      </c>
      <c r="L18" s="868">
        <v>0</v>
      </c>
      <c r="M18" s="871">
        <v>0</v>
      </c>
      <c r="N18" s="62"/>
      <c r="O18" s="62"/>
    </row>
    <row r="19" spans="1:15" ht="18.399999999999999" customHeight="1">
      <c r="A19" s="74"/>
      <c r="B19" s="70"/>
      <c r="C19" s="71" t="s">
        <v>4</v>
      </c>
      <c r="D19" s="75" t="s">
        <v>43</v>
      </c>
      <c r="E19" s="868">
        <v>128224853.31999999</v>
      </c>
      <c r="F19" s="868">
        <v>15960000</v>
      </c>
      <c r="G19" s="868"/>
      <c r="H19" s="868">
        <v>502650.63</v>
      </c>
      <c r="I19" s="868">
        <v>109456974.17999999</v>
      </c>
      <c r="J19" s="868">
        <v>2305228.5099999998</v>
      </c>
      <c r="K19" s="868">
        <v>0</v>
      </c>
      <c r="L19" s="868">
        <v>0</v>
      </c>
      <c r="M19" s="871">
        <v>0</v>
      </c>
      <c r="N19" s="62"/>
      <c r="O19" s="62"/>
    </row>
    <row r="20" spans="1:15" ht="18.399999999999999" customHeight="1">
      <c r="A20" s="74"/>
      <c r="B20" s="70"/>
      <c r="C20" s="71" t="s">
        <v>4</v>
      </c>
      <c r="D20" s="75" t="s">
        <v>44</v>
      </c>
      <c r="E20" s="260">
        <v>0.64150275322440231</v>
      </c>
      <c r="F20" s="260">
        <v>0.53200000000000003</v>
      </c>
      <c r="G20" s="260"/>
      <c r="H20" s="260">
        <v>0.58652348891481909</v>
      </c>
      <c r="I20" s="260">
        <v>0.70615580359216534</v>
      </c>
      <c r="J20" s="260">
        <v>0.16441256044504671</v>
      </c>
      <c r="K20" s="260">
        <v>0</v>
      </c>
      <c r="L20" s="260">
        <v>0</v>
      </c>
      <c r="M20" s="360">
        <v>0</v>
      </c>
      <c r="N20" s="62"/>
      <c r="O20" s="62"/>
    </row>
    <row r="21" spans="1:15" s="23" customFormat="1" ht="18.399999999999999" customHeight="1">
      <c r="A21" s="76"/>
      <c r="B21" s="77"/>
      <c r="C21" s="78" t="s">
        <v>4</v>
      </c>
      <c r="D21" s="79" t="s">
        <v>45</v>
      </c>
      <c r="E21" s="261">
        <v>0.64150275322440231</v>
      </c>
      <c r="F21" s="261">
        <v>0.53200000000000003</v>
      </c>
      <c r="G21" s="261"/>
      <c r="H21" s="261">
        <v>0.58652348891481909</v>
      </c>
      <c r="I21" s="261">
        <v>0.68212366671859903</v>
      </c>
      <c r="J21" s="261">
        <v>0.26930239602803735</v>
      </c>
      <c r="K21" s="261">
        <v>0</v>
      </c>
      <c r="L21" s="261">
        <v>0</v>
      </c>
      <c r="M21" s="361">
        <v>0</v>
      </c>
      <c r="N21" s="62"/>
      <c r="O21" s="62"/>
    </row>
    <row r="22" spans="1:15" ht="18.399999999999999" customHeight="1">
      <c r="A22" s="69" t="s">
        <v>49</v>
      </c>
      <c r="B22" s="70" t="s">
        <v>47</v>
      </c>
      <c r="C22" s="71" t="s">
        <v>50</v>
      </c>
      <c r="D22" s="80" t="s">
        <v>41</v>
      </c>
      <c r="E22" s="868">
        <v>575563000</v>
      </c>
      <c r="F22" s="858">
        <v>0</v>
      </c>
      <c r="G22" s="869"/>
      <c r="H22" s="858">
        <v>101951000</v>
      </c>
      <c r="I22" s="858">
        <v>399320000</v>
      </c>
      <c r="J22" s="858">
        <v>74292000</v>
      </c>
      <c r="K22" s="858">
        <v>0</v>
      </c>
      <c r="L22" s="858">
        <v>0</v>
      </c>
      <c r="M22" s="870">
        <v>0</v>
      </c>
      <c r="N22" s="62"/>
      <c r="O22" s="62"/>
    </row>
    <row r="23" spans="1:15" ht="18.399999999999999" customHeight="1">
      <c r="A23" s="74"/>
      <c r="B23" s="70"/>
      <c r="C23" s="71" t="s">
        <v>4</v>
      </c>
      <c r="D23" s="80" t="s">
        <v>42</v>
      </c>
      <c r="E23" s="868">
        <v>575563000</v>
      </c>
      <c r="F23" s="868">
        <v>0</v>
      </c>
      <c r="G23" s="868"/>
      <c r="H23" s="868">
        <v>101951000</v>
      </c>
      <c r="I23" s="868">
        <v>399320000</v>
      </c>
      <c r="J23" s="868">
        <v>74292000</v>
      </c>
      <c r="K23" s="868">
        <v>0</v>
      </c>
      <c r="L23" s="868">
        <v>0</v>
      </c>
      <c r="M23" s="871">
        <v>0</v>
      </c>
      <c r="N23" s="62"/>
      <c r="O23" s="62"/>
    </row>
    <row r="24" spans="1:15" ht="18.399999999999999" customHeight="1">
      <c r="A24" s="74"/>
      <c r="B24" s="70"/>
      <c r="C24" s="71" t="s">
        <v>4</v>
      </c>
      <c r="D24" s="80" t="s">
        <v>43</v>
      </c>
      <c r="E24" s="868">
        <v>331549721.49000007</v>
      </c>
      <c r="F24" s="868">
        <v>0</v>
      </c>
      <c r="G24" s="868"/>
      <c r="H24" s="868">
        <v>77635812.550000012</v>
      </c>
      <c r="I24" s="868">
        <v>229916832.87000006</v>
      </c>
      <c r="J24" s="868">
        <v>23997076.07</v>
      </c>
      <c r="K24" s="868">
        <v>0</v>
      </c>
      <c r="L24" s="868">
        <v>0</v>
      </c>
      <c r="M24" s="871">
        <v>0</v>
      </c>
      <c r="N24" s="62"/>
      <c r="O24" s="62"/>
    </row>
    <row r="25" spans="1:15" ht="18.399999999999999" customHeight="1">
      <c r="A25" s="74"/>
      <c r="B25" s="70"/>
      <c r="C25" s="71" t="s">
        <v>4</v>
      </c>
      <c r="D25" s="80" t="s">
        <v>44</v>
      </c>
      <c r="E25" s="260">
        <v>0.576044188889835</v>
      </c>
      <c r="F25" s="260">
        <v>0</v>
      </c>
      <c r="G25" s="260"/>
      <c r="H25" s="260">
        <v>0.76150123637826028</v>
      </c>
      <c r="I25" s="260">
        <v>0.57577089269257753</v>
      </c>
      <c r="J25" s="260">
        <v>0.32301023084585151</v>
      </c>
      <c r="K25" s="260">
        <v>0</v>
      </c>
      <c r="L25" s="260">
        <v>0</v>
      </c>
      <c r="M25" s="360">
        <v>0</v>
      </c>
      <c r="N25" s="62"/>
      <c r="O25" s="62"/>
    </row>
    <row r="26" spans="1:15" ht="18.399999999999999" customHeight="1">
      <c r="A26" s="76"/>
      <c r="B26" s="77"/>
      <c r="C26" s="78" t="s">
        <v>4</v>
      </c>
      <c r="D26" s="80" t="s">
        <v>45</v>
      </c>
      <c r="E26" s="261">
        <v>0.576044188889835</v>
      </c>
      <c r="F26" s="261">
        <v>0</v>
      </c>
      <c r="G26" s="261"/>
      <c r="H26" s="261">
        <v>0.76150123637826028</v>
      </c>
      <c r="I26" s="261">
        <v>0.57577089269257753</v>
      </c>
      <c r="J26" s="261">
        <v>0.32301023084585151</v>
      </c>
      <c r="K26" s="261">
        <v>0</v>
      </c>
      <c r="L26" s="261">
        <v>0</v>
      </c>
      <c r="M26" s="361">
        <v>0</v>
      </c>
      <c r="N26" s="62"/>
      <c r="O26" s="62"/>
    </row>
    <row r="27" spans="1:15" ht="18.399999999999999" customHeight="1">
      <c r="A27" s="69" t="s">
        <v>51</v>
      </c>
      <c r="B27" s="70" t="s">
        <v>47</v>
      </c>
      <c r="C27" s="71" t="s">
        <v>52</v>
      </c>
      <c r="D27" s="81" t="s">
        <v>41</v>
      </c>
      <c r="E27" s="868">
        <v>220232000</v>
      </c>
      <c r="F27" s="858">
        <v>100500000</v>
      </c>
      <c r="G27" s="869"/>
      <c r="H27" s="858">
        <v>23251000</v>
      </c>
      <c r="I27" s="858">
        <v>94381000</v>
      </c>
      <c r="J27" s="858">
        <v>2100000</v>
      </c>
      <c r="K27" s="858">
        <v>0</v>
      </c>
      <c r="L27" s="858">
        <v>0</v>
      </c>
      <c r="M27" s="870">
        <v>0</v>
      </c>
      <c r="N27" s="62"/>
      <c r="O27" s="62"/>
    </row>
    <row r="28" spans="1:15" ht="18.399999999999999" customHeight="1">
      <c r="A28" s="74"/>
      <c r="B28" s="70"/>
      <c r="C28" s="71" t="s">
        <v>4</v>
      </c>
      <c r="D28" s="80" t="s">
        <v>42</v>
      </c>
      <c r="E28" s="868">
        <v>220232000</v>
      </c>
      <c r="F28" s="868">
        <v>101361512.97</v>
      </c>
      <c r="G28" s="868"/>
      <c r="H28" s="868">
        <v>22490647</v>
      </c>
      <c r="I28" s="868">
        <v>93227487.030000001</v>
      </c>
      <c r="J28" s="868">
        <v>3152353</v>
      </c>
      <c r="K28" s="868">
        <v>0</v>
      </c>
      <c r="L28" s="868">
        <v>0</v>
      </c>
      <c r="M28" s="871">
        <v>0</v>
      </c>
      <c r="N28" s="62"/>
      <c r="O28" s="62"/>
    </row>
    <row r="29" spans="1:15" ht="18.399999999999999" customHeight="1">
      <c r="A29" s="74"/>
      <c r="B29" s="70"/>
      <c r="C29" s="71" t="s">
        <v>4</v>
      </c>
      <c r="D29" s="80" t="s">
        <v>43</v>
      </c>
      <c r="E29" s="868">
        <v>171392697.28</v>
      </c>
      <c r="F29" s="868">
        <v>100828257.97</v>
      </c>
      <c r="G29" s="868"/>
      <c r="H29" s="868">
        <v>15907824.43</v>
      </c>
      <c r="I29" s="868">
        <v>54014512.049999997</v>
      </c>
      <c r="J29" s="868">
        <v>642102.83000000007</v>
      </c>
      <c r="K29" s="868">
        <v>0</v>
      </c>
      <c r="L29" s="868">
        <v>0</v>
      </c>
      <c r="M29" s="871">
        <v>0</v>
      </c>
      <c r="N29" s="62"/>
      <c r="O29" s="62"/>
    </row>
    <row r="30" spans="1:15" ht="18.399999999999999" customHeight="1">
      <c r="A30" s="74"/>
      <c r="B30" s="70"/>
      <c r="C30" s="71" t="s">
        <v>4</v>
      </c>
      <c r="D30" s="80" t="s">
        <v>44</v>
      </c>
      <c r="E30" s="260">
        <v>0.77823702858803445</v>
      </c>
      <c r="F30" s="260">
        <v>1.0032662484577115</v>
      </c>
      <c r="G30" s="260"/>
      <c r="H30" s="260">
        <v>0.6841780753515978</v>
      </c>
      <c r="I30" s="260">
        <v>0.57230281571502739</v>
      </c>
      <c r="J30" s="260">
        <v>0.30576325238095242</v>
      </c>
      <c r="K30" s="260">
        <v>0</v>
      </c>
      <c r="L30" s="260">
        <v>0</v>
      </c>
      <c r="M30" s="360">
        <v>0</v>
      </c>
      <c r="N30" s="62"/>
      <c r="O30" s="62"/>
    </row>
    <row r="31" spans="1:15" ht="18.399999999999999" customHeight="1">
      <c r="A31" s="76"/>
      <c r="B31" s="77"/>
      <c r="C31" s="78" t="s">
        <v>4</v>
      </c>
      <c r="D31" s="82" t="s">
        <v>45</v>
      </c>
      <c r="E31" s="261">
        <v>0.77823702858803445</v>
      </c>
      <c r="F31" s="261">
        <v>0.99473907813355322</v>
      </c>
      <c r="G31" s="261"/>
      <c r="H31" s="261">
        <v>0.70730843937037469</v>
      </c>
      <c r="I31" s="261">
        <v>0.57938397537861852</v>
      </c>
      <c r="J31" s="261">
        <v>0.20369001504590384</v>
      </c>
      <c r="K31" s="261">
        <v>0</v>
      </c>
      <c r="L31" s="261">
        <v>0</v>
      </c>
      <c r="M31" s="361">
        <v>0</v>
      </c>
      <c r="N31" s="62"/>
      <c r="O31" s="62"/>
    </row>
    <row r="32" spans="1:15" ht="18.399999999999999" customHeight="1">
      <c r="A32" s="69" t="s">
        <v>53</v>
      </c>
      <c r="B32" s="70" t="s">
        <v>47</v>
      </c>
      <c r="C32" s="71" t="s">
        <v>54</v>
      </c>
      <c r="D32" s="80" t="s">
        <v>41</v>
      </c>
      <c r="E32" s="868">
        <v>158171000</v>
      </c>
      <c r="F32" s="858">
        <v>0</v>
      </c>
      <c r="G32" s="869"/>
      <c r="H32" s="858">
        <v>32980000</v>
      </c>
      <c r="I32" s="858">
        <v>119737000</v>
      </c>
      <c r="J32" s="858">
        <v>5454000</v>
      </c>
      <c r="K32" s="858">
        <v>0</v>
      </c>
      <c r="L32" s="858">
        <v>0</v>
      </c>
      <c r="M32" s="870">
        <v>0</v>
      </c>
      <c r="N32" s="62"/>
      <c r="O32" s="62"/>
    </row>
    <row r="33" spans="1:15" ht="18.399999999999999" customHeight="1">
      <c r="A33" s="74"/>
      <c r="B33" s="70"/>
      <c r="C33" s="71" t="s">
        <v>4</v>
      </c>
      <c r="D33" s="80" t="s">
        <v>42</v>
      </c>
      <c r="E33" s="868">
        <v>158171000</v>
      </c>
      <c r="F33" s="868">
        <v>0</v>
      </c>
      <c r="G33" s="868"/>
      <c r="H33" s="868">
        <v>32786000</v>
      </c>
      <c r="I33" s="868">
        <v>116599000</v>
      </c>
      <c r="J33" s="868">
        <v>8786000</v>
      </c>
      <c r="K33" s="868">
        <v>0</v>
      </c>
      <c r="L33" s="868">
        <v>0</v>
      </c>
      <c r="M33" s="871">
        <v>0</v>
      </c>
      <c r="N33" s="62"/>
      <c r="O33" s="62"/>
    </row>
    <row r="34" spans="1:15" ht="18.399999999999999" customHeight="1">
      <c r="A34" s="74"/>
      <c r="B34" s="70"/>
      <c r="C34" s="71" t="s">
        <v>4</v>
      </c>
      <c r="D34" s="80" t="s">
        <v>43</v>
      </c>
      <c r="E34" s="868">
        <v>98328510.220000058</v>
      </c>
      <c r="F34" s="868">
        <v>0</v>
      </c>
      <c r="G34" s="868"/>
      <c r="H34" s="868">
        <v>20763839.870000001</v>
      </c>
      <c r="I34" s="868">
        <v>76704586.270000055</v>
      </c>
      <c r="J34" s="868">
        <v>860084.08</v>
      </c>
      <c r="K34" s="868">
        <v>0</v>
      </c>
      <c r="L34" s="868">
        <v>0</v>
      </c>
      <c r="M34" s="871">
        <v>0</v>
      </c>
      <c r="N34" s="62"/>
      <c r="O34" s="62"/>
    </row>
    <row r="35" spans="1:15" ht="18.399999999999999" customHeight="1">
      <c r="A35" s="74"/>
      <c r="B35" s="70"/>
      <c r="C35" s="71" t="s">
        <v>4</v>
      </c>
      <c r="D35" s="80" t="s">
        <v>44</v>
      </c>
      <c r="E35" s="260">
        <v>0.62165953442792965</v>
      </c>
      <c r="F35" s="260">
        <v>0</v>
      </c>
      <c r="G35" s="260"/>
      <c r="H35" s="260">
        <v>0.62958883778047303</v>
      </c>
      <c r="I35" s="260">
        <v>0.64060888672674321</v>
      </c>
      <c r="J35" s="260">
        <v>0.15769785111844517</v>
      </c>
      <c r="K35" s="260">
        <v>0</v>
      </c>
      <c r="L35" s="260">
        <v>0</v>
      </c>
      <c r="M35" s="360">
        <v>0</v>
      </c>
      <c r="N35" s="62"/>
      <c r="O35" s="62"/>
    </row>
    <row r="36" spans="1:15" ht="18.399999999999999" customHeight="1">
      <c r="A36" s="76"/>
      <c r="B36" s="77"/>
      <c r="C36" s="78" t="s">
        <v>4</v>
      </c>
      <c r="D36" s="80" t="s">
        <v>45</v>
      </c>
      <c r="E36" s="261">
        <v>0.62165953442792965</v>
      </c>
      <c r="F36" s="261">
        <v>0</v>
      </c>
      <c r="G36" s="261"/>
      <c r="H36" s="261">
        <v>0.63331421551881906</v>
      </c>
      <c r="I36" s="261">
        <v>0.65784943498657844</v>
      </c>
      <c r="J36" s="261">
        <v>9.789256544502617E-2</v>
      </c>
      <c r="K36" s="261">
        <v>0</v>
      </c>
      <c r="L36" s="261">
        <v>0</v>
      </c>
      <c r="M36" s="361">
        <v>0</v>
      </c>
      <c r="N36" s="62"/>
      <c r="O36" s="62"/>
    </row>
    <row r="37" spans="1:15" ht="18.399999999999999" customHeight="1">
      <c r="A37" s="69" t="s">
        <v>55</v>
      </c>
      <c r="B37" s="70" t="s">
        <v>47</v>
      </c>
      <c r="C37" s="71" t="s">
        <v>56</v>
      </c>
      <c r="D37" s="81" t="s">
        <v>41</v>
      </c>
      <c r="E37" s="868">
        <v>524788000</v>
      </c>
      <c r="F37" s="858">
        <v>0</v>
      </c>
      <c r="G37" s="869"/>
      <c r="H37" s="858">
        <v>69059000</v>
      </c>
      <c r="I37" s="858">
        <v>442221000</v>
      </c>
      <c r="J37" s="858">
        <v>13508000</v>
      </c>
      <c r="K37" s="858">
        <v>0</v>
      </c>
      <c r="L37" s="858">
        <v>0</v>
      </c>
      <c r="M37" s="870">
        <v>0</v>
      </c>
      <c r="N37" s="62"/>
      <c r="O37" s="62"/>
    </row>
    <row r="38" spans="1:15" ht="18.399999999999999" customHeight="1">
      <c r="A38" s="74"/>
      <c r="B38" s="70"/>
      <c r="C38" s="71" t="s">
        <v>4</v>
      </c>
      <c r="D38" s="80" t="s">
        <v>42</v>
      </c>
      <c r="E38" s="868">
        <v>524788000</v>
      </c>
      <c r="F38" s="868">
        <v>0</v>
      </c>
      <c r="G38" s="868"/>
      <c r="H38" s="868">
        <v>69219000</v>
      </c>
      <c r="I38" s="868">
        <v>442061000</v>
      </c>
      <c r="J38" s="868">
        <v>13508000</v>
      </c>
      <c r="K38" s="868">
        <v>0</v>
      </c>
      <c r="L38" s="868">
        <v>0</v>
      </c>
      <c r="M38" s="871">
        <v>0</v>
      </c>
      <c r="N38" s="62"/>
      <c r="O38" s="62"/>
    </row>
    <row r="39" spans="1:15" ht="18.399999999999999" customHeight="1">
      <c r="A39" s="74"/>
      <c r="B39" s="70"/>
      <c r="C39" s="71" t="s">
        <v>4</v>
      </c>
      <c r="D39" s="80" t="s">
        <v>43</v>
      </c>
      <c r="E39" s="868">
        <v>340979654.19000012</v>
      </c>
      <c r="F39" s="868">
        <v>0</v>
      </c>
      <c r="G39" s="868"/>
      <c r="H39" s="868">
        <v>42554482.259999998</v>
      </c>
      <c r="I39" s="868">
        <v>292926602.07000011</v>
      </c>
      <c r="J39" s="868">
        <v>5498569.8599999994</v>
      </c>
      <c r="K39" s="868">
        <v>0</v>
      </c>
      <c r="L39" s="868">
        <v>0</v>
      </c>
      <c r="M39" s="871">
        <v>0</v>
      </c>
      <c r="N39" s="62"/>
      <c r="O39" s="62"/>
    </row>
    <row r="40" spans="1:15" ht="18.399999999999999" customHeight="1">
      <c r="A40" s="74"/>
      <c r="B40" s="70"/>
      <c r="C40" s="71" t="s">
        <v>4</v>
      </c>
      <c r="D40" s="80" t="s">
        <v>44</v>
      </c>
      <c r="E40" s="260">
        <v>0.64974742980022426</v>
      </c>
      <c r="F40" s="260">
        <v>0</v>
      </c>
      <c r="G40" s="260"/>
      <c r="H40" s="260">
        <v>0.61620472726219611</v>
      </c>
      <c r="I40" s="260">
        <v>0.6623986696018509</v>
      </c>
      <c r="J40" s="260">
        <v>0.40706025022209058</v>
      </c>
      <c r="K40" s="260">
        <v>0</v>
      </c>
      <c r="L40" s="260">
        <v>0</v>
      </c>
      <c r="M40" s="360">
        <v>0</v>
      </c>
      <c r="N40" s="62"/>
      <c r="O40" s="62"/>
    </row>
    <row r="41" spans="1:15" ht="18.399999999999999" customHeight="1">
      <c r="A41" s="76"/>
      <c r="B41" s="77"/>
      <c r="C41" s="78" t="s">
        <v>4</v>
      </c>
      <c r="D41" s="79" t="s">
        <v>45</v>
      </c>
      <c r="E41" s="362">
        <v>0.64974742980022426</v>
      </c>
      <c r="F41" s="261">
        <v>0</v>
      </c>
      <c r="G41" s="261"/>
      <c r="H41" s="261">
        <v>0.61478036752914655</v>
      </c>
      <c r="I41" s="261">
        <v>0.66263841883812435</v>
      </c>
      <c r="J41" s="261">
        <v>0.40706025022209058</v>
      </c>
      <c r="K41" s="261">
        <v>0</v>
      </c>
      <c r="L41" s="261">
        <v>0</v>
      </c>
      <c r="M41" s="361">
        <v>0</v>
      </c>
      <c r="N41" s="62"/>
      <c r="O41" s="62"/>
    </row>
    <row r="42" spans="1:15" ht="18.399999999999999" customHeight="1">
      <c r="A42" s="69" t="s">
        <v>57</v>
      </c>
      <c r="B42" s="70" t="s">
        <v>47</v>
      </c>
      <c r="C42" s="71" t="s">
        <v>58</v>
      </c>
      <c r="D42" s="72" t="s">
        <v>41</v>
      </c>
      <c r="E42" s="868">
        <v>37100000</v>
      </c>
      <c r="F42" s="858">
        <v>0</v>
      </c>
      <c r="G42" s="869"/>
      <c r="H42" s="858">
        <v>8841000</v>
      </c>
      <c r="I42" s="858">
        <v>27729000</v>
      </c>
      <c r="J42" s="858">
        <v>530000</v>
      </c>
      <c r="K42" s="858">
        <v>0</v>
      </c>
      <c r="L42" s="858">
        <v>0</v>
      </c>
      <c r="M42" s="870">
        <v>0</v>
      </c>
      <c r="N42" s="62"/>
      <c r="O42" s="62"/>
    </row>
    <row r="43" spans="1:15" ht="18.399999999999999" customHeight="1">
      <c r="A43" s="74"/>
      <c r="B43" s="70"/>
      <c r="C43" s="71" t="s">
        <v>4</v>
      </c>
      <c r="D43" s="80" t="s">
        <v>42</v>
      </c>
      <c r="E43" s="868">
        <v>37100000</v>
      </c>
      <c r="F43" s="868">
        <v>0</v>
      </c>
      <c r="G43" s="868"/>
      <c r="H43" s="868">
        <v>8867000</v>
      </c>
      <c r="I43" s="868">
        <v>27703000</v>
      </c>
      <c r="J43" s="868">
        <v>530000</v>
      </c>
      <c r="K43" s="868">
        <v>0</v>
      </c>
      <c r="L43" s="868">
        <v>0</v>
      </c>
      <c r="M43" s="871">
        <v>0</v>
      </c>
      <c r="N43" s="62"/>
      <c r="O43" s="62"/>
    </row>
    <row r="44" spans="1:15" ht="18.399999999999999" customHeight="1">
      <c r="A44" s="74"/>
      <c r="B44" s="70"/>
      <c r="C44" s="71" t="s">
        <v>4</v>
      </c>
      <c r="D44" s="80" t="s">
        <v>43</v>
      </c>
      <c r="E44" s="868">
        <v>25600810.940000001</v>
      </c>
      <c r="F44" s="868">
        <v>0</v>
      </c>
      <c r="G44" s="868"/>
      <c r="H44" s="868">
        <v>6523986.3999999994</v>
      </c>
      <c r="I44" s="868">
        <v>18965033.900000002</v>
      </c>
      <c r="J44" s="868">
        <v>111790.64</v>
      </c>
      <c r="K44" s="868">
        <v>0</v>
      </c>
      <c r="L44" s="868">
        <v>0</v>
      </c>
      <c r="M44" s="871">
        <v>0</v>
      </c>
      <c r="N44" s="62"/>
      <c r="O44" s="62"/>
    </row>
    <row r="45" spans="1:15" ht="18.399999999999999" customHeight="1">
      <c r="A45" s="74"/>
      <c r="B45" s="70"/>
      <c r="C45" s="71" t="s">
        <v>4</v>
      </c>
      <c r="D45" s="80" t="s">
        <v>44</v>
      </c>
      <c r="E45" s="260">
        <v>0.69004881239892191</v>
      </c>
      <c r="F45" s="260">
        <v>0</v>
      </c>
      <c r="G45" s="260"/>
      <c r="H45" s="260">
        <v>0.73792403574256304</v>
      </c>
      <c r="I45" s="260">
        <v>0.68394222294348883</v>
      </c>
      <c r="J45" s="260">
        <v>0.21092573584905661</v>
      </c>
      <c r="K45" s="260">
        <v>0</v>
      </c>
      <c r="L45" s="260">
        <v>0</v>
      </c>
      <c r="M45" s="360">
        <v>0</v>
      </c>
      <c r="N45" s="62"/>
      <c r="O45" s="62"/>
    </row>
    <row r="46" spans="1:15" ht="18.399999999999999" customHeight="1">
      <c r="A46" s="76"/>
      <c r="B46" s="77"/>
      <c r="C46" s="78" t="s">
        <v>4</v>
      </c>
      <c r="D46" s="82" t="s">
        <v>45</v>
      </c>
      <c r="E46" s="261">
        <v>0.69004881239892191</v>
      </c>
      <c r="F46" s="261">
        <v>0</v>
      </c>
      <c r="G46" s="261"/>
      <c r="H46" s="261">
        <v>0.73576027968873348</v>
      </c>
      <c r="I46" s="261">
        <v>0.68458412085333731</v>
      </c>
      <c r="J46" s="261">
        <v>0.21092573584905661</v>
      </c>
      <c r="K46" s="261">
        <v>0</v>
      </c>
      <c r="L46" s="261">
        <v>0</v>
      </c>
      <c r="M46" s="361">
        <v>0</v>
      </c>
      <c r="N46" s="62"/>
      <c r="O46" s="62"/>
    </row>
    <row r="47" spans="1:15" ht="18.399999999999999" customHeight="1">
      <c r="A47" s="69" t="s">
        <v>59</v>
      </c>
      <c r="B47" s="70" t="s">
        <v>47</v>
      </c>
      <c r="C47" s="71" t="s">
        <v>60</v>
      </c>
      <c r="D47" s="81" t="s">
        <v>41</v>
      </c>
      <c r="E47" s="868">
        <v>288676000</v>
      </c>
      <c r="F47" s="858">
        <v>0</v>
      </c>
      <c r="G47" s="869"/>
      <c r="H47" s="858">
        <v>357000</v>
      </c>
      <c r="I47" s="858">
        <v>277308000</v>
      </c>
      <c r="J47" s="858">
        <v>11011000</v>
      </c>
      <c r="K47" s="858">
        <v>0</v>
      </c>
      <c r="L47" s="858">
        <v>0</v>
      </c>
      <c r="M47" s="870">
        <v>0</v>
      </c>
      <c r="N47" s="62"/>
      <c r="O47" s="62"/>
    </row>
    <row r="48" spans="1:15" ht="18.399999999999999" customHeight="1">
      <c r="A48" s="74"/>
      <c r="B48" s="70"/>
      <c r="C48" s="71" t="s">
        <v>4</v>
      </c>
      <c r="D48" s="80" t="s">
        <v>42</v>
      </c>
      <c r="E48" s="868">
        <v>288676000</v>
      </c>
      <c r="F48" s="868">
        <v>0</v>
      </c>
      <c r="G48" s="868"/>
      <c r="H48" s="868">
        <v>380186</v>
      </c>
      <c r="I48" s="868">
        <v>276713734</v>
      </c>
      <c r="J48" s="868">
        <v>11582080</v>
      </c>
      <c r="K48" s="868">
        <v>0</v>
      </c>
      <c r="L48" s="868">
        <v>0</v>
      </c>
      <c r="M48" s="871">
        <v>0</v>
      </c>
      <c r="N48" s="62"/>
      <c r="O48" s="62"/>
    </row>
    <row r="49" spans="1:15" ht="18.399999999999999" customHeight="1">
      <c r="A49" s="74"/>
      <c r="B49" s="70"/>
      <c r="C49" s="71" t="s">
        <v>4</v>
      </c>
      <c r="D49" s="80" t="s">
        <v>43</v>
      </c>
      <c r="E49" s="868">
        <v>207563770.14999995</v>
      </c>
      <c r="F49" s="868">
        <v>0</v>
      </c>
      <c r="G49" s="868"/>
      <c r="H49" s="868">
        <v>244030</v>
      </c>
      <c r="I49" s="868">
        <v>206045663.09999993</v>
      </c>
      <c r="J49" s="868">
        <v>1274077.05</v>
      </c>
      <c r="K49" s="868">
        <v>0</v>
      </c>
      <c r="L49" s="868">
        <v>0</v>
      </c>
      <c r="M49" s="871">
        <v>0</v>
      </c>
      <c r="N49" s="62"/>
      <c r="O49" s="62"/>
    </row>
    <row r="50" spans="1:15" ht="18.399999999999999" customHeight="1">
      <c r="A50" s="74"/>
      <c r="B50" s="70"/>
      <c r="C50" s="71" t="s">
        <v>4</v>
      </c>
      <c r="D50" s="80" t="s">
        <v>44</v>
      </c>
      <c r="E50" s="260">
        <v>0.71901983590599827</v>
      </c>
      <c r="F50" s="260">
        <v>0</v>
      </c>
      <c r="G50" s="260"/>
      <c r="H50" s="260">
        <v>0.68355742296918764</v>
      </c>
      <c r="I50" s="260">
        <v>0.74302098424856089</v>
      </c>
      <c r="J50" s="260">
        <v>0.11570947688674962</v>
      </c>
      <c r="K50" s="260">
        <v>0</v>
      </c>
      <c r="L50" s="260">
        <v>0</v>
      </c>
      <c r="M50" s="360">
        <v>0</v>
      </c>
      <c r="N50" s="62"/>
      <c r="O50" s="62"/>
    </row>
    <row r="51" spans="1:15" ht="18.399999999999999" customHeight="1">
      <c r="A51" s="76"/>
      <c r="B51" s="77"/>
      <c r="C51" s="78" t="s">
        <v>4</v>
      </c>
      <c r="D51" s="82" t="s">
        <v>45</v>
      </c>
      <c r="E51" s="261">
        <v>0.71901983590599827</v>
      </c>
      <c r="F51" s="261">
        <v>0</v>
      </c>
      <c r="G51" s="261"/>
      <c r="H51" s="261">
        <v>0.64187003203695037</v>
      </c>
      <c r="I51" s="261">
        <v>0.74461668425897476</v>
      </c>
      <c r="J51" s="261">
        <v>0.11000416591838427</v>
      </c>
      <c r="K51" s="261">
        <v>0</v>
      </c>
      <c r="L51" s="261">
        <v>0</v>
      </c>
      <c r="M51" s="361">
        <v>0</v>
      </c>
      <c r="N51" s="62"/>
      <c r="O51" s="62"/>
    </row>
    <row r="52" spans="1:15" ht="18.399999999999999" customHeight="1">
      <c r="A52" s="69" t="s">
        <v>61</v>
      </c>
      <c r="B52" s="70" t="s">
        <v>47</v>
      </c>
      <c r="C52" s="71" t="s">
        <v>62</v>
      </c>
      <c r="D52" s="80" t="s">
        <v>41</v>
      </c>
      <c r="E52" s="868">
        <v>40883000</v>
      </c>
      <c r="F52" s="858">
        <v>0</v>
      </c>
      <c r="G52" s="869"/>
      <c r="H52" s="858">
        <v>105000</v>
      </c>
      <c r="I52" s="858">
        <v>35258000</v>
      </c>
      <c r="J52" s="858">
        <v>5520000</v>
      </c>
      <c r="K52" s="858">
        <v>0</v>
      </c>
      <c r="L52" s="858">
        <v>0</v>
      </c>
      <c r="M52" s="870">
        <v>0</v>
      </c>
      <c r="N52" s="62"/>
      <c r="O52" s="62"/>
    </row>
    <row r="53" spans="1:15" ht="18.399999999999999" customHeight="1">
      <c r="A53" s="74"/>
      <c r="B53" s="70"/>
      <c r="C53" s="71" t="s">
        <v>4</v>
      </c>
      <c r="D53" s="80" t="s">
        <v>42</v>
      </c>
      <c r="E53" s="868">
        <v>40883000</v>
      </c>
      <c r="F53" s="868">
        <v>0</v>
      </c>
      <c r="G53" s="868"/>
      <c r="H53" s="868">
        <v>105000</v>
      </c>
      <c r="I53" s="868">
        <v>35529000</v>
      </c>
      <c r="J53" s="868">
        <v>5249000</v>
      </c>
      <c r="K53" s="868">
        <v>0</v>
      </c>
      <c r="L53" s="868">
        <v>0</v>
      </c>
      <c r="M53" s="871">
        <v>0</v>
      </c>
      <c r="N53" s="62"/>
      <c r="O53" s="62"/>
    </row>
    <row r="54" spans="1:15" ht="18.399999999999999" customHeight="1">
      <c r="A54" s="74"/>
      <c r="B54" s="70"/>
      <c r="C54" s="71" t="s">
        <v>4</v>
      </c>
      <c r="D54" s="80" t="s">
        <v>43</v>
      </c>
      <c r="E54" s="868">
        <v>24879851.949999996</v>
      </c>
      <c r="F54" s="868">
        <v>0</v>
      </c>
      <c r="G54" s="868"/>
      <c r="H54" s="868">
        <v>62278.979999999996</v>
      </c>
      <c r="I54" s="868">
        <v>24814620.969999995</v>
      </c>
      <c r="J54" s="868">
        <v>2952</v>
      </c>
      <c r="K54" s="868">
        <v>0</v>
      </c>
      <c r="L54" s="868">
        <v>0</v>
      </c>
      <c r="M54" s="871">
        <v>0</v>
      </c>
      <c r="N54" s="62"/>
      <c r="O54" s="62"/>
    </row>
    <row r="55" spans="1:15" ht="18.399999999999999" customHeight="1">
      <c r="A55" s="74"/>
      <c r="B55" s="70"/>
      <c r="C55" s="71" t="s">
        <v>4</v>
      </c>
      <c r="D55" s="80" t="s">
        <v>44</v>
      </c>
      <c r="E55" s="260">
        <v>0.60856228628036091</v>
      </c>
      <c r="F55" s="260">
        <v>0</v>
      </c>
      <c r="G55" s="260"/>
      <c r="H55" s="260">
        <v>0.5931331428571428</v>
      </c>
      <c r="I55" s="260">
        <v>0.70380115066084281</v>
      </c>
      <c r="J55" s="260">
        <v>5.3478260869565218E-4</v>
      </c>
      <c r="K55" s="260">
        <v>0</v>
      </c>
      <c r="L55" s="260">
        <v>0</v>
      </c>
      <c r="M55" s="360">
        <v>0</v>
      </c>
      <c r="N55" s="62"/>
      <c r="O55" s="62"/>
    </row>
    <row r="56" spans="1:15" ht="18.399999999999999" customHeight="1">
      <c r="A56" s="76"/>
      <c r="B56" s="77"/>
      <c r="C56" s="78" t="s">
        <v>4</v>
      </c>
      <c r="D56" s="80" t="s">
        <v>45</v>
      </c>
      <c r="E56" s="261">
        <v>0.60856228628036091</v>
      </c>
      <c r="F56" s="261">
        <v>0</v>
      </c>
      <c r="G56" s="261"/>
      <c r="H56" s="261">
        <v>0.5931331428571428</v>
      </c>
      <c r="I56" s="261">
        <v>0.69843285682118816</v>
      </c>
      <c r="J56" s="261">
        <v>5.6239283673080584E-4</v>
      </c>
      <c r="K56" s="261">
        <v>0</v>
      </c>
      <c r="L56" s="261">
        <v>0</v>
      </c>
      <c r="M56" s="361">
        <v>0</v>
      </c>
      <c r="N56" s="62"/>
      <c r="O56" s="62"/>
    </row>
    <row r="57" spans="1:15" ht="18.399999999999999" customHeight="1">
      <c r="A57" s="69" t="s">
        <v>63</v>
      </c>
      <c r="B57" s="70" t="s">
        <v>47</v>
      </c>
      <c r="C57" s="71" t="s">
        <v>64</v>
      </c>
      <c r="D57" s="81" t="s">
        <v>41</v>
      </c>
      <c r="E57" s="868">
        <v>48069000</v>
      </c>
      <c r="F57" s="858">
        <v>0</v>
      </c>
      <c r="G57" s="869"/>
      <c r="H57" s="858">
        <v>15000</v>
      </c>
      <c r="I57" s="858">
        <v>47729000</v>
      </c>
      <c r="J57" s="858">
        <v>325000</v>
      </c>
      <c r="K57" s="858">
        <v>0</v>
      </c>
      <c r="L57" s="858">
        <v>0</v>
      </c>
      <c r="M57" s="870">
        <v>0</v>
      </c>
      <c r="N57" s="62"/>
      <c r="O57" s="62"/>
    </row>
    <row r="58" spans="1:15" ht="18.399999999999999" customHeight="1">
      <c r="A58" s="74"/>
      <c r="B58" s="70"/>
      <c r="C58" s="71" t="s">
        <v>65</v>
      </c>
      <c r="D58" s="80" t="s">
        <v>42</v>
      </c>
      <c r="E58" s="868">
        <v>48069000</v>
      </c>
      <c r="F58" s="868">
        <v>0</v>
      </c>
      <c r="G58" s="868"/>
      <c r="H58" s="868">
        <v>40000</v>
      </c>
      <c r="I58" s="868">
        <v>47704000</v>
      </c>
      <c r="J58" s="868">
        <v>325000</v>
      </c>
      <c r="K58" s="868">
        <v>0</v>
      </c>
      <c r="L58" s="868">
        <v>0</v>
      </c>
      <c r="M58" s="871">
        <v>0</v>
      </c>
      <c r="N58" s="62"/>
      <c r="O58" s="62"/>
    </row>
    <row r="59" spans="1:15" ht="18.399999999999999" customHeight="1">
      <c r="A59" s="74"/>
      <c r="B59" s="70"/>
      <c r="C59" s="71" t="s">
        <v>4</v>
      </c>
      <c r="D59" s="80" t="s">
        <v>43</v>
      </c>
      <c r="E59" s="868">
        <v>19462793.369999997</v>
      </c>
      <c r="F59" s="868">
        <v>0</v>
      </c>
      <c r="G59" s="868"/>
      <c r="H59" s="868">
        <v>30959.5</v>
      </c>
      <c r="I59" s="868">
        <v>19356567.529999997</v>
      </c>
      <c r="J59" s="868">
        <v>75266.34</v>
      </c>
      <c r="K59" s="868">
        <v>0</v>
      </c>
      <c r="L59" s="868">
        <v>0</v>
      </c>
      <c r="M59" s="871">
        <v>0</v>
      </c>
      <c r="N59" s="62"/>
      <c r="O59" s="62"/>
    </row>
    <row r="60" spans="1:15" ht="18.399999999999999" customHeight="1">
      <c r="A60" s="74"/>
      <c r="B60" s="70"/>
      <c r="C60" s="71" t="s">
        <v>4</v>
      </c>
      <c r="D60" s="80" t="s">
        <v>44</v>
      </c>
      <c r="E60" s="260">
        <v>0.40489282843412588</v>
      </c>
      <c r="F60" s="260">
        <v>0</v>
      </c>
      <c r="G60" s="260"/>
      <c r="H60" s="260">
        <v>2.0639666666666665</v>
      </c>
      <c r="I60" s="260">
        <v>0.40555149971715304</v>
      </c>
      <c r="J60" s="260">
        <v>0.23158873846153846</v>
      </c>
      <c r="K60" s="260">
        <v>0</v>
      </c>
      <c r="L60" s="260">
        <v>0</v>
      </c>
      <c r="M60" s="360">
        <v>0</v>
      </c>
      <c r="N60" s="62"/>
      <c r="O60" s="62"/>
    </row>
    <row r="61" spans="1:15" ht="18.399999999999999" customHeight="1">
      <c r="A61" s="76"/>
      <c r="B61" s="77"/>
      <c r="C61" s="78" t="s">
        <v>4</v>
      </c>
      <c r="D61" s="82" t="s">
        <v>45</v>
      </c>
      <c r="E61" s="261">
        <v>0.40489282843412588</v>
      </c>
      <c r="F61" s="261">
        <v>0</v>
      </c>
      <c r="G61" s="261"/>
      <c r="H61" s="261">
        <v>0.77398750000000005</v>
      </c>
      <c r="I61" s="261">
        <v>0.40576403509139691</v>
      </c>
      <c r="J61" s="261">
        <v>0.23158873846153846</v>
      </c>
      <c r="K61" s="261">
        <v>0</v>
      </c>
      <c r="L61" s="261">
        <v>0</v>
      </c>
      <c r="M61" s="361">
        <v>0</v>
      </c>
      <c r="N61" s="62"/>
      <c r="O61" s="62"/>
    </row>
    <row r="62" spans="1:15" ht="18.399999999999999" customHeight="1">
      <c r="A62" s="69" t="s">
        <v>66</v>
      </c>
      <c r="B62" s="70" t="s">
        <v>47</v>
      </c>
      <c r="C62" s="71" t="s">
        <v>745</v>
      </c>
      <c r="D62" s="80" t="s">
        <v>41</v>
      </c>
      <c r="E62" s="868">
        <v>31985000</v>
      </c>
      <c r="F62" s="858">
        <v>0</v>
      </c>
      <c r="G62" s="869"/>
      <c r="H62" s="858">
        <v>30000</v>
      </c>
      <c r="I62" s="858">
        <v>30995000</v>
      </c>
      <c r="J62" s="858">
        <v>960000</v>
      </c>
      <c r="K62" s="858">
        <v>0</v>
      </c>
      <c r="L62" s="858">
        <v>0</v>
      </c>
      <c r="M62" s="870">
        <v>0</v>
      </c>
      <c r="N62" s="62"/>
      <c r="O62" s="62"/>
    </row>
    <row r="63" spans="1:15" ht="18.399999999999999" customHeight="1">
      <c r="A63" s="74"/>
      <c r="B63" s="70"/>
      <c r="C63" s="71" t="s">
        <v>746</v>
      </c>
      <c r="D63" s="80" t="s">
        <v>42</v>
      </c>
      <c r="E63" s="868">
        <v>31985000</v>
      </c>
      <c r="F63" s="868">
        <v>0</v>
      </c>
      <c r="G63" s="868"/>
      <c r="H63" s="868">
        <v>40000</v>
      </c>
      <c r="I63" s="868">
        <v>30985000</v>
      </c>
      <c r="J63" s="868">
        <v>960000</v>
      </c>
      <c r="K63" s="868">
        <v>0</v>
      </c>
      <c r="L63" s="868">
        <v>0</v>
      </c>
      <c r="M63" s="871">
        <v>0</v>
      </c>
      <c r="N63" s="62"/>
      <c r="O63" s="62"/>
    </row>
    <row r="64" spans="1:15" ht="18.399999999999999" customHeight="1">
      <c r="A64" s="74"/>
      <c r="B64" s="70"/>
      <c r="C64" s="71" t="s">
        <v>4</v>
      </c>
      <c r="D64" s="80" t="s">
        <v>43</v>
      </c>
      <c r="E64" s="868">
        <v>22824564.190000005</v>
      </c>
      <c r="F64" s="868">
        <v>0</v>
      </c>
      <c r="G64" s="868"/>
      <c r="H64" s="868">
        <v>32042.28</v>
      </c>
      <c r="I64" s="868">
        <v>22727014.520000003</v>
      </c>
      <c r="J64" s="868">
        <v>65507.39</v>
      </c>
      <c r="K64" s="868">
        <v>0</v>
      </c>
      <c r="L64" s="868">
        <v>0</v>
      </c>
      <c r="M64" s="871">
        <v>0</v>
      </c>
      <c r="N64" s="62"/>
      <c r="O64" s="62"/>
    </row>
    <row r="65" spans="1:15" ht="18.399999999999999" customHeight="1">
      <c r="A65" s="74"/>
      <c r="B65" s="70"/>
      <c r="C65" s="71" t="s">
        <v>4</v>
      </c>
      <c r="D65" s="80" t="s">
        <v>44</v>
      </c>
      <c r="E65" s="260">
        <v>0.71360213193684552</v>
      </c>
      <c r="F65" s="260">
        <v>0</v>
      </c>
      <c r="G65" s="260"/>
      <c r="H65" s="260">
        <v>1.068076</v>
      </c>
      <c r="I65" s="260">
        <v>0.73324776641393785</v>
      </c>
      <c r="J65" s="260">
        <v>6.8236864583333334E-2</v>
      </c>
      <c r="K65" s="260">
        <v>0</v>
      </c>
      <c r="L65" s="260">
        <v>0</v>
      </c>
      <c r="M65" s="360">
        <v>0</v>
      </c>
      <c r="N65" s="62"/>
      <c r="O65" s="62"/>
    </row>
    <row r="66" spans="1:15" ht="18.399999999999999" customHeight="1">
      <c r="A66" s="76"/>
      <c r="B66" s="77"/>
      <c r="C66" s="78" t="s">
        <v>4</v>
      </c>
      <c r="D66" s="82" t="s">
        <v>45</v>
      </c>
      <c r="E66" s="261">
        <v>0.71360213193684552</v>
      </c>
      <c r="F66" s="261">
        <v>0</v>
      </c>
      <c r="G66" s="261"/>
      <c r="H66" s="261">
        <v>0.80105700000000002</v>
      </c>
      <c r="I66" s="261">
        <v>0.73348441245764096</v>
      </c>
      <c r="J66" s="261">
        <v>6.8236864583333334E-2</v>
      </c>
      <c r="K66" s="261">
        <v>0</v>
      </c>
      <c r="L66" s="261">
        <v>0</v>
      </c>
      <c r="M66" s="361">
        <v>0</v>
      </c>
      <c r="N66" s="62"/>
      <c r="O66" s="62"/>
    </row>
    <row r="67" spans="1:15" ht="18.399999999999999" customHeight="1">
      <c r="A67" s="69" t="s">
        <v>67</v>
      </c>
      <c r="B67" s="70" t="s">
        <v>47</v>
      </c>
      <c r="C67" s="71" t="s">
        <v>68</v>
      </c>
      <c r="D67" s="81" t="s">
        <v>41</v>
      </c>
      <c r="E67" s="868">
        <v>76579000</v>
      </c>
      <c r="F67" s="858">
        <v>7650000</v>
      </c>
      <c r="G67" s="869"/>
      <c r="H67" s="858">
        <v>77000</v>
      </c>
      <c r="I67" s="858">
        <v>64814000</v>
      </c>
      <c r="J67" s="858">
        <v>4038000</v>
      </c>
      <c r="K67" s="858">
        <v>0</v>
      </c>
      <c r="L67" s="858">
        <v>0</v>
      </c>
      <c r="M67" s="870">
        <v>0</v>
      </c>
      <c r="N67" s="62"/>
      <c r="O67" s="62"/>
    </row>
    <row r="68" spans="1:15" ht="18.399999999999999" customHeight="1">
      <c r="A68" s="74"/>
      <c r="B68" s="70"/>
      <c r="C68" s="71" t="s">
        <v>4</v>
      </c>
      <c r="D68" s="80" t="s">
        <v>42</v>
      </c>
      <c r="E68" s="868">
        <v>504631267</v>
      </c>
      <c r="F68" s="868">
        <v>299747413</v>
      </c>
      <c r="G68" s="868"/>
      <c r="H68" s="868">
        <v>936600</v>
      </c>
      <c r="I68" s="868">
        <v>197414254</v>
      </c>
      <c r="J68" s="868">
        <v>6533000</v>
      </c>
      <c r="K68" s="868">
        <v>0</v>
      </c>
      <c r="L68" s="868">
        <v>0</v>
      </c>
      <c r="M68" s="871">
        <v>0</v>
      </c>
      <c r="N68" s="62"/>
      <c r="O68" s="62"/>
    </row>
    <row r="69" spans="1:15" ht="18.399999999999999" customHeight="1">
      <c r="A69" s="74"/>
      <c r="B69" s="70"/>
      <c r="C69" s="71" t="s">
        <v>4</v>
      </c>
      <c r="D69" s="80" t="s">
        <v>43</v>
      </c>
      <c r="E69" s="868">
        <v>274190586.95999998</v>
      </c>
      <c r="F69" s="868">
        <v>199610240.45000002</v>
      </c>
      <c r="G69" s="868"/>
      <c r="H69" s="868">
        <v>211674.96</v>
      </c>
      <c r="I69" s="868">
        <v>71232067.519999996</v>
      </c>
      <c r="J69" s="868">
        <v>3136604.03</v>
      </c>
      <c r="K69" s="868">
        <v>0</v>
      </c>
      <c r="L69" s="868">
        <v>0</v>
      </c>
      <c r="M69" s="871">
        <v>0</v>
      </c>
      <c r="N69" s="62"/>
      <c r="O69" s="62"/>
    </row>
    <row r="70" spans="1:15" ht="18.399999999999999" customHeight="1">
      <c r="A70" s="74"/>
      <c r="B70" s="70"/>
      <c r="C70" s="71" t="s">
        <v>4</v>
      </c>
      <c r="D70" s="80" t="s">
        <v>44</v>
      </c>
      <c r="E70" s="260">
        <v>3.5804931764582979</v>
      </c>
      <c r="F70" s="260" t="s">
        <v>762</v>
      </c>
      <c r="G70" s="260"/>
      <c r="H70" s="260">
        <v>2.7490254545454547</v>
      </c>
      <c r="I70" s="260">
        <v>1.0990228580245007</v>
      </c>
      <c r="J70" s="260">
        <v>0.77677167657256063</v>
      </c>
      <c r="K70" s="260">
        <v>0</v>
      </c>
      <c r="L70" s="260">
        <v>0</v>
      </c>
      <c r="M70" s="360">
        <v>0</v>
      </c>
      <c r="N70" s="62"/>
      <c r="O70" s="62"/>
    </row>
    <row r="71" spans="1:15" ht="18" customHeight="1">
      <c r="A71" s="76"/>
      <c r="B71" s="77"/>
      <c r="C71" s="78" t="s">
        <v>4</v>
      </c>
      <c r="D71" s="79" t="s">
        <v>45</v>
      </c>
      <c r="E71" s="362">
        <v>0.54334839097475107</v>
      </c>
      <c r="F71" s="261">
        <v>0.66592815081276457</v>
      </c>
      <c r="G71" s="261"/>
      <c r="H71" s="261">
        <v>0.22600358744394619</v>
      </c>
      <c r="I71" s="261">
        <v>0.36082535114207098</v>
      </c>
      <c r="J71" s="261">
        <v>0.48011694933414967</v>
      </c>
      <c r="K71" s="261">
        <v>0</v>
      </c>
      <c r="L71" s="261">
        <v>0</v>
      </c>
      <c r="M71" s="361">
        <v>0</v>
      </c>
      <c r="N71" s="62"/>
      <c r="O71" s="62"/>
    </row>
    <row r="72" spans="1:15" ht="18.399999999999999" customHeight="1">
      <c r="A72" s="69" t="s">
        <v>69</v>
      </c>
      <c r="B72" s="70" t="s">
        <v>47</v>
      </c>
      <c r="C72" s="71" t="s">
        <v>70</v>
      </c>
      <c r="D72" s="72" t="s">
        <v>41</v>
      </c>
      <c r="E72" s="868">
        <v>338863000</v>
      </c>
      <c r="F72" s="858">
        <v>0</v>
      </c>
      <c r="G72" s="869"/>
      <c r="H72" s="858">
        <v>2513000</v>
      </c>
      <c r="I72" s="858">
        <v>331822000</v>
      </c>
      <c r="J72" s="858">
        <v>4513000</v>
      </c>
      <c r="K72" s="858">
        <v>0</v>
      </c>
      <c r="L72" s="858">
        <v>0</v>
      </c>
      <c r="M72" s="870">
        <v>15000</v>
      </c>
      <c r="N72" s="62"/>
      <c r="O72" s="62"/>
    </row>
    <row r="73" spans="1:15" ht="18.399999999999999" customHeight="1">
      <c r="A73" s="74"/>
      <c r="B73" s="70"/>
      <c r="C73" s="71" t="s">
        <v>4</v>
      </c>
      <c r="D73" s="80" t="s">
        <v>42</v>
      </c>
      <c r="E73" s="868">
        <v>338878674</v>
      </c>
      <c r="F73" s="868">
        <v>0</v>
      </c>
      <c r="G73" s="868"/>
      <c r="H73" s="868">
        <v>2699392</v>
      </c>
      <c r="I73" s="868">
        <v>331583608</v>
      </c>
      <c r="J73" s="868">
        <v>4565000</v>
      </c>
      <c r="K73" s="868">
        <v>0</v>
      </c>
      <c r="L73" s="868">
        <v>0</v>
      </c>
      <c r="M73" s="871">
        <v>30674</v>
      </c>
      <c r="N73" s="62"/>
      <c r="O73" s="62"/>
    </row>
    <row r="74" spans="1:15" ht="18.399999999999999" customHeight="1">
      <c r="A74" s="74"/>
      <c r="B74" s="70"/>
      <c r="C74" s="71" t="s">
        <v>4</v>
      </c>
      <c r="D74" s="80" t="s">
        <v>43</v>
      </c>
      <c r="E74" s="868">
        <v>248699774.91</v>
      </c>
      <c r="F74" s="868">
        <v>0</v>
      </c>
      <c r="G74" s="868"/>
      <c r="H74" s="868">
        <v>2472626.21</v>
      </c>
      <c r="I74" s="868">
        <v>245161239.22</v>
      </c>
      <c r="J74" s="868">
        <v>1063636.72</v>
      </c>
      <c r="K74" s="868">
        <v>0</v>
      </c>
      <c r="L74" s="868">
        <v>0</v>
      </c>
      <c r="M74" s="871">
        <v>2272.7600000000002</v>
      </c>
      <c r="N74" s="62"/>
      <c r="O74" s="62"/>
    </row>
    <row r="75" spans="1:15" ht="18.399999999999999" customHeight="1">
      <c r="A75" s="74"/>
      <c r="B75" s="70"/>
      <c r="C75" s="71" t="s">
        <v>4</v>
      </c>
      <c r="D75" s="80" t="s">
        <v>44</v>
      </c>
      <c r="E75" s="260">
        <v>0.73392425525950011</v>
      </c>
      <c r="F75" s="260">
        <v>0</v>
      </c>
      <c r="G75" s="260"/>
      <c r="H75" s="260">
        <v>0.98393402705929167</v>
      </c>
      <c r="I75" s="260">
        <v>0.73883358915322073</v>
      </c>
      <c r="J75" s="260">
        <v>0.23568285397739863</v>
      </c>
      <c r="K75" s="260">
        <v>0</v>
      </c>
      <c r="L75" s="260">
        <v>0</v>
      </c>
      <c r="M75" s="360">
        <v>0.15151733333333334</v>
      </c>
      <c r="N75" s="62"/>
      <c r="O75" s="62"/>
    </row>
    <row r="76" spans="1:15" ht="18.399999999999999" customHeight="1">
      <c r="A76" s="76"/>
      <c r="B76" s="77"/>
      <c r="C76" s="78" t="s">
        <v>4</v>
      </c>
      <c r="D76" s="83" t="s">
        <v>45</v>
      </c>
      <c r="E76" s="261">
        <v>0.73389030939728006</v>
      </c>
      <c r="F76" s="261">
        <v>0</v>
      </c>
      <c r="G76" s="261"/>
      <c r="H76" s="261">
        <v>0.9159937534081749</v>
      </c>
      <c r="I76" s="261">
        <v>0.73936477348421881</v>
      </c>
      <c r="J76" s="261">
        <v>0.23299818619934282</v>
      </c>
      <c r="K76" s="261">
        <v>0</v>
      </c>
      <c r="L76" s="261">
        <v>0</v>
      </c>
      <c r="M76" s="361">
        <v>7.409402099497947E-2</v>
      </c>
      <c r="N76" s="62"/>
      <c r="O76" s="62"/>
    </row>
    <row r="77" spans="1:15" ht="18.399999999999999" customHeight="1">
      <c r="A77" s="69" t="s">
        <v>71</v>
      </c>
      <c r="B77" s="70" t="s">
        <v>47</v>
      </c>
      <c r="C77" s="71" t="s">
        <v>72</v>
      </c>
      <c r="D77" s="81" t="s">
        <v>41</v>
      </c>
      <c r="E77" s="868">
        <v>342143000</v>
      </c>
      <c r="F77" s="858">
        <v>1970000</v>
      </c>
      <c r="G77" s="869"/>
      <c r="H77" s="858">
        <v>9539000</v>
      </c>
      <c r="I77" s="858">
        <v>309923000</v>
      </c>
      <c r="J77" s="858">
        <v>20711000</v>
      </c>
      <c r="K77" s="858">
        <v>0</v>
      </c>
      <c r="L77" s="858">
        <v>0</v>
      </c>
      <c r="M77" s="870">
        <v>0</v>
      </c>
      <c r="N77" s="62"/>
      <c r="O77" s="62"/>
    </row>
    <row r="78" spans="1:15" ht="18.399999999999999" customHeight="1">
      <c r="A78" s="74"/>
      <c r="B78" s="70"/>
      <c r="C78" s="71" t="s">
        <v>73</v>
      </c>
      <c r="D78" s="80" t="s">
        <v>42</v>
      </c>
      <c r="E78" s="868">
        <v>344697000</v>
      </c>
      <c r="F78" s="868">
        <v>700000</v>
      </c>
      <c r="G78" s="868"/>
      <c r="H78" s="868">
        <v>9379661</v>
      </c>
      <c r="I78" s="868">
        <v>313106339</v>
      </c>
      <c r="J78" s="868">
        <v>21511000</v>
      </c>
      <c r="K78" s="868">
        <v>0</v>
      </c>
      <c r="L78" s="868">
        <v>0</v>
      </c>
      <c r="M78" s="871">
        <v>0</v>
      </c>
      <c r="N78" s="62"/>
      <c r="O78" s="62"/>
    </row>
    <row r="79" spans="1:15" ht="18.399999999999999" customHeight="1">
      <c r="A79" s="74"/>
      <c r="B79" s="70"/>
      <c r="C79" s="71" t="s">
        <v>74</v>
      </c>
      <c r="D79" s="80" t="s">
        <v>43</v>
      </c>
      <c r="E79" s="868">
        <v>232286340.46000004</v>
      </c>
      <c r="F79" s="868">
        <v>0</v>
      </c>
      <c r="G79" s="868"/>
      <c r="H79" s="868">
        <v>6118766.2800000003</v>
      </c>
      <c r="I79" s="868">
        <v>212681504.84000003</v>
      </c>
      <c r="J79" s="868">
        <v>13486069.339999998</v>
      </c>
      <c r="K79" s="868">
        <v>0</v>
      </c>
      <c r="L79" s="868">
        <v>0</v>
      </c>
      <c r="M79" s="871">
        <v>0</v>
      </c>
      <c r="N79" s="62"/>
      <c r="O79" s="62"/>
    </row>
    <row r="80" spans="1:15" ht="18.399999999999999" customHeight="1">
      <c r="A80" s="74"/>
      <c r="B80" s="70"/>
      <c r="C80" s="71" t="s">
        <v>4</v>
      </c>
      <c r="D80" s="80" t="s">
        <v>44</v>
      </c>
      <c r="E80" s="260">
        <v>0.67891595169271335</v>
      </c>
      <c r="F80" s="260">
        <v>0</v>
      </c>
      <c r="G80" s="260"/>
      <c r="H80" s="260">
        <v>0.64144735087535387</v>
      </c>
      <c r="I80" s="260">
        <v>0.6862398235690802</v>
      </c>
      <c r="J80" s="260">
        <v>0.6511549099512336</v>
      </c>
      <c r="K80" s="260">
        <v>0</v>
      </c>
      <c r="L80" s="260">
        <v>0</v>
      </c>
      <c r="M80" s="360">
        <v>0</v>
      </c>
      <c r="N80" s="62"/>
      <c r="O80" s="62"/>
    </row>
    <row r="81" spans="1:15" ht="18.399999999999999" customHeight="1">
      <c r="A81" s="76"/>
      <c r="B81" s="77"/>
      <c r="C81" s="78" t="s">
        <v>4</v>
      </c>
      <c r="D81" s="82" t="s">
        <v>45</v>
      </c>
      <c r="E81" s="261">
        <v>0.6738855878061023</v>
      </c>
      <c r="F81" s="261">
        <v>0</v>
      </c>
      <c r="G81" s="261"/>
      <c r="H81" s="261">
        <v>0.65234407512169157</v>
      </c>
      <c r="I81" s="261">
        <v>0.67926285210086412</v>
      </c>
      <c r="J81" s="261">
        <v>0.62693827994979301</v>
      </c>
      <c r="K81" s="261">
        <v>0</v>
      </c>
      <c r="L81" s="261">
        <v>0</v>
      </c>
      <c r="M81" s="361">
        <v>0</v>
      </c>
      <c r="N81" s="62"/>
      <c r="O81" s="62"/>
    </row>
    <row r="82" spans="1:15" ht="18.399999999999999" customHeight="1">
      <c r="A82" s="69" t="s">
        <v>75</v>
      </c>
      <c r="B82" s="84" t="s">
        <v>47</v>
      </c>
      <c r="C82" s="71" t="s">
        <v>76</v>
      </c>
      <c r="D82" s="81" t="s">
        <v>41</v>
      </c>
      <c r="E82" s="868">
        <v>11585000</v>
      </c>
      <c r="F82" s="858">
        <v>0</v>
      </c>
      <c r="G82" s="869"/>
      <c r="H82" s="858">
        <v>11000</v>
      </c>
      <c r="I82" s="858">
        <v>11424000</v>
      </c>
      <c r="J82" s="858">
        <v>150000</v>
      </c>
      <c r="K82" s="858">
        <v>0</v>
      </c>
      <c r="L82" s="858">
        <v>0</v>
      </c>
      <c r="M82" s="870">
        <v>0</v>
      </c>
      <c r="N82" s="62"/>
      <c r="O82" s="62"/>
    </row>
    <row r="83" spans="1:15" ht="18.399999999999999" customHeight="1">
      <c r="A83" s="74"/>
      <c r="B83" s="70"/>
      <c r="C83" s="71"/>
      <c r="D83" s="80" t="s">
        <v>42</v>
      </c>
      <c r="E83" s="868">
        <v>11585000</v>
      </c>
      <c r="F83" s="868">
        <v>0</v>
      </c>
      <c r="G83" s="868"/>
      <c r="H83" s="868">
        <v>11000</v>
      </c>
      <c r="I83" s="868">
        <v>11424000</v>
      </c>
      <c r="J83" s="868">
        <v>150000</v>
      </c>
      <c r="K83" s="868">
        <v>0</v>
      </c>
      <c r="L83" s="868">
        <v>0</v>
      </c>
      <c r="M83" s="871">
        <v>0</v>
      </c>
      <c r="N83" s="62"/>
      <c r="O83" s="62"/>
    </row>
    <row r="84" spans="1:15" ht="18.399999999999999" customHeight="1">
      <c r="A84" s="74"/>
      <c r="B84" s="70"/>
      <c r="C84" s="71"/>
      <c r="D84" s="80" t="s">
        <v>43</v>
      </c>
      <c r="E84" s="868">
        <v>7324775.3499999996</v>
      </c>
      <c r="F84" s="868">
        <v>0</v>
      </c>
      <c r="G84" s="868"/>
      <c r="H84" s="868">
        <v>3770.3</v>
      </c>
      <c r="I84" s="868">
        <v>7279015.0499999998</v>
      </c>
      <c r="J84" s="868">
        <v>41990</v>
      </c>
      <c r="K84" s="868">
        <v>0</v>
      </c>
      <c r="L84" s="868">
        <v>0</v>
      </c>
      <c r="M84" s="871">
        <v>0</v>
      </c>
      <c r="N84" s="62"/>
      <c r="O84" s="62"/>
    </row>
    <row r="85" spans="1:15" ht="18.399999999999999" customHeight="1">
      <c r="A85" s="74"/>
      <c r="B85" s="70"/>
      <c r="C85" s="71"/>
      <c r="D85" s="80" t="s">
        <v>44</v>
      </c>
      <c r="E85" s="260">
        <v>0.63226373327578766</v>
      </c>
      <c r="F85" s="260">
        <v>0</v>
      </c>
      <c r="G85" s="260"/>
      <c r="H85" s="260">
        <v>0.34275454545454548</v>
      </c>
      <c r="I85" s="260">
        <v>0.63716868434873952</v>
      </c>
      <c r="J85" s="260">
        <v>0.27993333333333331</v>
      </c>
      <c r="K85" s="260">
        <v>0</v>
      </c>
      <c r="L85" s="260">
        <v>0</v>
      </c>
      <c r="M85" s="360">
        <v>0</v>
      </c>
      <c r="N85" s="62"/>
      <c r="O85" s="62"/>
    </row>
    <row r="86" spans="1:15" ht="18.399999999999999" customHeight="1">
      <c r="A86" s="76"/>
      <c r="B86" s="77"/>
      <c r="C86" s="78"/>
      <c r="D86" s="82" t="s">
        <v>45</v>
      </c>
      <c r="E86" s="261">
        <v>0.63226373327578766</v>
      </c>
      <c r="F86" s="261">
        <v>0</v>
      </c>
      <c r="G86" s="261"/>
      <c r="H86" s="261">
        <v>0.34275454545454548</v>
      </c>
      <c r="I86" s="261">
        <v>0.63716868434873952</v>
      </c>
      <c r="J86" s="261">
        <v>0.27993333333333331</v>
      </c>
      <c r="K86" s="261">
        <v>0</v>
      </c>
      <c r="L86" s="261">
        <v>0</v>
      </c>
      <c r="M86" s="361">
        <v>0</v>
      </c>
      <c r="N86" s="62"/>
      <c r="O86" s="62"/>
    </row>
    <row r="87" spans="1:15" ht="18.399999999999999" customHeight="1">
      <c r="A87" s="69" t="s">
        <v>77</v>
      </c>
      <c r="B87" s="70" t="s">
        <v>47</v>
      </c>
      <c r="C87" s="71" t="s">
        <v>78</v>
      </c>
      <c r="D87" s="80" t="s">
        <v>41</v>
      </c>
      <c r="E87" s="868">
        <v>8128345000</v>
      </c>
      <c r="F87" s="858">
        <v>0</v>
      </c>
      <c r="G87" s="869"/>
      <c r="H87" s="858">
        <v>641208000</v>
      </c>
      <c r="I87" s="858">
        <v>7174609000</v>
      </c>
      <c r="J87" s="858">
        <v>312528000</v>
      </c>
      <c r="K87" s="858">
        <v>0</v>
      </c>
      <c r="L87" s="858">
        <v>0</v>
      </c>
      <c r="M87" s="870">
        <v>0</v>
      </c>
      <c r="N87" s="62"/>
      <c r="O87" s="62"/>
    </row>
    <row r="88" spans="1:15" ht="18.399999999999999" customHeight="1">
      <c r="A88" s="74"/>
      <c r="B88" s="70"/>
      <c r="C88" s="71" t="s">
        <v>4</v>
      </c>
      <c r="D88" s="80" t="s">
        <v>42</v>
      </c>
      <c r="E88" s="868">
        <v>8128985650</v>
      </c>
      <c r="F88" s="868">
        <v>0</v>
      </c>
      <c r="G88" s="868"/>
      <c r="H88" s="868">
        <v>627562737</v>
      </c>
      <c r="I88" s="868">
        <v>7188627596</v>
      </c>
      <c r="J88" s="868">
        <v>312528000</v>
      </c>
      <c r="K88" s="868">
        <v>0</v>
      </c>
      <c r="L88" s="868">
        <v>0</v>
      </c>
      <c r="M88" s="871">
        <v>267317</v>
      </c>
      <c r="N88" s="62"/>
      <c r="O88" s="62"/>
    </row>
    <row r="89" spans="1:15" ht="18.399999999999999" customHeight="1">
      <c r="A89" s="74"/>
      <c r="B89" s="70"/>
      <c r="C89" s="71" t="s">
        <v>4</v>
      </c>
      <c r="D89" s="80" t="s">
        <v>43</v>
      </c>
      <c r="E89" s="868">
        <v>5559383006.0999985</v>
      </c>
      <c r="F89" s="868">
        <v>0</v>
      </c>
      <c r="G89" s="868"/>
      <c r="H89" s="868">
        <v>430031863.2299999</v>
      </c>
      <c r="I89" s="868">
        <v>5013387211.0599995</v>
      </c>
      <c r="J89" s="868">
        <v>115951500.32000001</v>
      </c>
      <c r="K89" s="868">
        <v>0</v>
      </c>
      <c r="L89" s="868">
        <v>0</v>
      </c>
      <c r="M89" s="871">
        <v>12431.49</v>
      </c>
      <c r="N89" s="62"/>
      <c r="O89" s="62"/>
    </row>
    <row r="90" spans="1:15" ht="18.399999999999999" customHeight="1">
      <c r="A90" s="74"/>
      <c r="B90" s="70"/>
      <c r="C90" s="71" t="s">
        <v>4</v>
      </c>
      <c r="D90" s="80" t="s">
        <v>44</v>
      </c>
      <c r="E90" s="260">
        <v>0.68395017756997256</v>
      </c>
      <c r="F90" s="260">
        <v>0</v>
      </c>
      <c r="G90" s="260"/>
      <c r="H90" s="260">
        <v>0.67065891758992391</v>
      </c>
      <c r="I90" s="260">
        <v>0.69876800409053641</v>
      </c>
      <c r="J90" s="260">
        <v>0.37101155838836841</v>
      </c>
      <c r="K90" s="260">
        <v>0</v>
      </c>
      <c r="L90" s="260">
        <v>0</v>
      </c>
      <c r="M90" s="360">
        <v>0</v>
      </c>
      <c r="N90" s="62"/>
      <c r="O90" s="62"/>
    </row>
    <row r="91" spans="1:15" ht="18.399999999999999" customHeight="1">
      <c r="A91" s="76"/>
      <c r="B91" s="77"/>
      <c r="C91" s="78" t="s">
        <v>4</v>
      </c>
      <c r="D91" s="80" t="s">
        <v>45</v>
      </c>
      <c r="E91" s="261">
        <v>0.68389627506600392</v>
      </c>
      <c r="F91" s="261">
        <v>0</v>
      </c>
      <c r="G91" s="261"/>
      <c r="H91" s="261">
        <v>0.68524123227220846</v>
      </c>
      <c r="I91" s="261">
        <v>0.69740533142231775</v>
      </c>
      <c r="J91" s="261">
        <v>0.37101155838836841</v>
      </c>
      <c r="K91" s="261">
        <v>0</v>
      </c>
      <c r="L91" s="261">
        <v>0</v>
      </c>
      <c r="M91" s="361">
        <v>4.6504674225731998E-2</v>
      </c>
      <c r="N91" s="62"/>
      <c r="O91" s="62"/>
    </row>
    <row r="92" spans="1:15" ht="18.399999999999999" customHeight="1">
      <c r="A92" s="69" t="s">
        <v>79</v>
      </c>
      <c r="B92" s="70" t="s">
        <v>47</v>
      </c>
      <c r="C92" s="71" t="s">
        <v>80</v>
      </c>
      <c r="D92" s="81" t="s">
        <v>41</v>
      </c>
      <c r="E92" s="868">
        <v>256555000</v>
      </c>
      <c r="F92" s="858">
        <v>81131000</v>
      </c>
      <c r="G92" s="869"/>
      <c r="H92" s="858">
        <v>2435000</v>
      </c>
      <c r="I92" s="858">
        <v>165301000</v>
      </c>
      <c r="J92" s="858">
        <v>4655000</v>
      </c>
      <c r="K92" s="858">
        <v>0</v>
      </c>
      <c r="L92" s="858">
        <v>0</v>
      </c>
      <c r="M92" s="870">
        <v>3033000</v>
      </c>
      <c r="N92" s="62"/>
      <c r="O92" s="62"/>
    </row>
    <row r="93" spans="1:15" ht="18.399999999999999" customHeight="1">
      <c r="A93" s="74"/>
      <c r="B93" s="70"/>
      <c r="C93" s="71" t="s">
        <v>81</v>
      </c>
      <c r="D93" s="80" t="s">
        <v>42</v>
      </c>
      <c r="E93" s="868">
        <v>344270555.47999996</v>
      </c>
      <c r="F93" s="868">
        <v>147738202</v>
      </c>
      <c r="G93" s="868"/>
      <c r="H93" s="868">
        <v>7504999.9199999999</v>
      </c>
      <c r="I93" s="868">
        <v>172107594</v>
      </c>
      <c r="J93" s="868">
        <v>13308420.559999999</v>
      </c>
      <c r="K93" s="868">
        <v>0</v>
      </c>
      <c r="L93" s="868">
        <v>0</v>
      </c>
      <c r="M93" s="871">
        <v>3611339</v>
      </c>
      <c r="N93" s="62"/>
      <c r="O93" s="62"/>
    </row>
    <row r="94" spans="1:15" ht="18.399999999999999" customHeight="1">
      <c r="A94" s="74"/>
      <c r="B94" s="70"/>
      <c r="C94" s="71" t="s">
        <v>4</v>
      </c>
      <c r="D94" s="80" t="s">
        <v>43</v>
      </c>
      <c r="E94" s="868">
        <v>257633224.80000004</v>
      </c>
      <c r="F94" s="868">
        <v>130802717.94</v>
      </c>
      <c r="G94" s="868"/>
      <c r="H94" s="868">
        <v>5188501.84</v>
      </c>
      <c r="I94" s="868">
        <v>110685725.95000003</v>
      </c>
      <c r="J94" s="868">
        <v>8277951.3599999994</v>
      </c>
      <c r="K94" s="868">
        <v>0</v>
      </c>
      <c r="L94" s="868">
        <v>0</v>
      </c>
      <c r="M94" s="871">
        <v>2678327.7100000004</v>
      </c>
      <c r="N94" s="62"/>
      <c r="O94" s="62"/>
    </row>
    <row r="95" spans="1:15" ht="18.399999999999999" customHeight="1">
      <c r="A95" s="74"/>
      <c r="B95" s="70"/>
      <c r="C95" s="71" t="s">
        <v>4</v>
      </c>
      <c r="D95" s="80" t="s">
        <v>44</v>
      </c>
      <c r="E95" s="260">
        <v>1.0042027042934265</v>
      </c>
      <c r="F95" s="260">
        <v>1.6122409182679862</v>
      </c>
      <c r="G95" s="260"/>
      <c r="H95" s="260">
        <v>2.1308015770020532</v>
      </c>
      <c r="I95" s="260">
        <v>0.66960106684170106</v>
      </c>
      <c r="J95" s="260">
        <v>1.7782924511278195</v>
      </c>
      <c r="K95" s="260">
        <v>0</v>
      </c>
      <c r="L95" s="260">
        <v>0</v>
      </c>
      <c r="M95" s="360">
        <v>0.88306221892515679</v>
      </c>
      <c r="N95" s="62"/>
      <c r="O95" s="62"/>
    </row>
    <row r="96" spans="1:15" ht="18.399999999999999" customHeight="1">
      <c r="A96" s="76"/>
      <c r="B96" s="77"/>
      <c r="C96" s="78" t="s">
        <v>4</v>
      </c>
      <c r="D96" s="82" t="s">
        <v>45</v>
      </c>
      <c r="E96" s="261">
        <v>0.74834522063844344</v>
      </c>
      <c r="F96" s="261">
        <v>0.88536828098124543</v>
      </c>
      <c r="G96" s="261"/>
      <c r="H96" s="261">
        <v>0.69133935980108574</v>
      </c>
      <c r="I96" s="261">
        <v>0.64311936142689918</v>
      </c>
      <c r="J96" s="261">
        <v>0.62200854884916568</v>
      </c>
      <c r="K96" s="261">
        <v>0</v>
      </c>
      <c r="L96" s="261">
        <v>0</v>
      </c>
      <c r="M96" s="361">
        <v>0.74164394702352798</v>
      </c>
      <c r="N96" s="62"/>
      <c r="O96" s="62"/>
    </row>
    <row r="97" spans="1:15" ht="18.399999999999999" customHeight="1">
      <c r="A97" s="69" t="s">
        <v>82</v>
      </c>
      <c r="B97" s="70" t="s">
        <v>47</v>
      </c>
      <c r="C97" s="71" t="s">
        <v>83</v>
      </c>
      <c r="D97" s="80" t="s">
        <v>41</v>
      </c>
      <c r="E97" s="868">
        <v>35335000</v>
      </c>
      <c r="F97" s="858">
        <v>2385000</v>
      </c>
      <c r="G97" s="869"/>
      <c r="H97" s="858">
        <v>73000</v>
      </c>
      <c r="I97" s="858">
        <v>28395000</v>
      </c>
      <c r="J97" s="858">
        <v>1330000</v>
      </c>
      <c r="K97" s="858">
        <v>0</v>
      </c>
      <c r="L97" s="858">
        <v>0</v>
      </c>
      <c r="M97" s="870">
        <v>3152000</v>
      </c>
      <c r="N97" s="62"/>
      <c r="O97" s="62"/>
    </row>
    <row r="98" spans="1:15" ht="18.399999999999999" customHeight="1">
      <c r="A98" s="74"/>
      <c r="B98" s="70"/>
      <c r="C98" s="71" t="s">
        <v>4</v>
      </c>
      <c r="D98" s="80" t="s">
        <v>42</v>
      </c>
      <c r="E98" s="868">
        <v>41787649</v>
      </c>
      <c r="F98" s="868">
        <v>2461000</v>
      </c>
      <c r="G98" s="868"/>
      <c r="H98" s="868">
        <v>73500</v>
      </c>
      <c r="I98" s="868">
        <v>34048103</v>
      </c>
      <c r="J98" s="868">
        <v>2053046</v>
      </c>
      <c r="K98" s="868">
        <v>0</v>
      </c>
      <c r="L98" s="868">
        <v>0</v>
      </c>
      <c r="M98" s="871">
        <v>3152000</v>
      </c>
      <c r="N98" s="62"/>
      <c r="O98" s="62"/>
    </row>
    <row r="99" spans="1:15" ht="18.399999999999999" customHeight="1">
      <c r="A99" s="74"/>
      <c r="B99" s="70"/>
      <c r="C99" s="71" t="s">
        <v>4</v>
      </c>
      <c r="D99" s="80" t="s">
        <v>43</v>
      </c>
      <c r="E99" s="868">
        <v>26167580.890000001</v>
      </c>
      <c r="F99" s="868">
        <v>1852250</v>
      </c>
      <c r="G99" s="868"/>
      <c r="H99" s="868">
        <v>50934.27</v>
      </c>
      <c r="I99" s="868">
        <v>22573501.920000002</v>
      </c>
      <c r="J99" s="868">
        <v>234907.34</v>
      </c>
      <c r="K99" s="868">
        <v>0</v>
      </c>
      <c r="L99" s="868">
        <v>0</v>
      </c>
      <c r="M99" s="871">
        <v>1455987.3599999999</v>
      </c>
      <c r="N99" s="62"/>
      <c r="O99" s="62"/>
    </row>
    <row r="100" spans="1:15" ht="18.399999999999999" customHeight="1">
      <c r="A100" s="74"/>
      <c r="B100" s="70"/>
      <c r="C100" s="71" t="s">
        <v>4</v>
      </c>
      <c r="D100" s="80" t="s">
        <v>44</v>
      </c>
      <c r="E100" s="260">
        <v>0.74055698004811099</v>
      </c>
      <c r="F100" s="260">
        <v>0.77662473794549269</v>
      </c>
      <c r="G100" s="260"/>
      <c r="H100" s="260">
        <v>0.69772972602739725</v>
      </c>
      <c r="I100" s="260">
        <v>0.79498157844690975</v>
      </c>
      <c r="J100" s="260">
        <v>0.17662206015037593</v>
      </c>
      <c r="K100" s="260">
        <v>0</v>
      </c>
      <c r="L100" s="260">
        <v>0</v>
      </c>
      <c r="M100" s="360">
        <v>0.46192492385786799</v>
      </c>
      <c r="N100" s="62"/>
      <c r="O100" s="62"/>
    </row>
    <row r="101" spans="1:15" ht="18.399999999999999" customHeight="1">
      <c r="A101" s="76"/>
      <c r="B101" s="77"/>
      <c r="C101" s="78" t="s">
        <v>4</v>
      </c>
      <c r="D101" s="79" t="s">
        <v>45</v>
      </c>
      <c r="E101" s="362">
        <v>0.62620371129277941</v>
      </c>
      <c r="F101" s="261">
        <v>0.75264120276310442</v>
      </c>
      <c r="G101" s="261"/>
      <c r="H101" s="261">
        <v>0.69298326530612242</v>
      </c>
      <c r="I101" s="261">
        <v>0.66298853477974973</v>
      </c>
      <c r="J101" s="261">
        <v>0.11441893654599068</v>
      </c>
      <c r="K101" s="261">
        <v>0</v>
      </c>
      <c r="L101" s="261">
        <v>0</v>
      </c>
      <c r="M101" s="361">
        <v>0.46192492385786799</v>
      </c>
      <c r="N101" s="62"/>
      <c r="O101" s="62"/>
    </row>
    <row r="102" spans="1:15" ht="18.399999999999999" customHeight="1">
      <c r="A102" s="256" t="s">
        <v>84</v>
      </c>
      <c r="B102" s="70" t="s">
        <v>47</v>
      </c>
      <c r="C102" s="71" t="s">
        <v>85</v>
      </c>
      <c r="D102" s="72" t="s">
        <v>41</v>
      </c>
      <c r="E102" s="868">
        <v>772416000</v>
      </c>
      <c r="F102" s="858">
        <v>650977000</v>
      </c>
      <c r="G102" s="869"/>
      <c r="H102" s="858">
        <v>490000</v>
      </c>
      <c r="I102" s="858">
        <v>116801000</v>
      </c>
      <c r="J102" s="858">
        <v>2481000</v>
      </c>
      <c r="K102" s="858">
        <v>0</v>
      </c>
      <c r="L102" s="858">
        <v>0</v>
      </c>
      <c r="M102" s="870">
        <v>1667000</v>
      </c>
      <c r="N102" s="62"/>
      <c r="O102" s="62"/>
    </row>
    <row r="103" spans="1:15" ht="18.399999999999999" customHeight="1">
      <c r="A103" s="86"/>
      <c r="B103" s="85"/>
      <c r="C103" s="71" t="s">
        <v>86</v>
      </c>
      <c r="D103" s="80" t="s">
        <v>42</v>
      </c>
      <c r="E103" s="868">
        <v>789310756</v>
      </c>
      <c r="F103" s="868">
        <v>662706522</v>
      </c>
      <c r="G103" s="868"/>
      <c r="H103" s="868">
        <v>530000</v>
      </c>
      <c r="I103" s="868">
        <v>118689074</v>
      </c>
      <c r="J103" s="868">
        <v>5671000</v>
      </c>
      <c r="K103" s="868">
        <v>0</v>
      </c>
      <c r="L103" s="868">
        <v>0</v>
      </c>
      <c r="M103" s="871">
        <v>1714160</v>
      </c>
      <c r="N103" s="62"/>
      <c r="O103" s="62"/>
    </row>
    <row r="104" spans="1:15" ht="18.399999999999999" customHeight="1">
      <c r="A104" s="86"/>
      <c r="B104" s="85"/>
      <c r="C104" s="71" t="s">
        <v>87</v>
      </c>
      <c r="D104" s="80" t="s">
        <v>43</v>
      </c>
      <c r="E104" s="868">
        <v>260698984.15000001</v>
      </c>
      <c r="F104" s="868">
        <v>200000716.63999999</v>
      </c>
      <c r="G104" s="868"/>
      <c r="H104" s="868">
        <v>257855.06</v>
      </c>
      <c r="I104" s="868">
        <v>59300095.110000014</v>
      </c>
      <c r="J104" s="868">
        <v>541452.53</v>
      </c>
      <c r="K104" s="868">
        <v>0</v>
      </c>
      <c r="L104" s="868">
        <v>0</v>
      </c>
      <c r="M104" s="871">
        <v>598864.81000000006</v>
      </c>
      <c r="N104" s="62"/>
      <c r="O104" s="62"/>
    </row>
    <row r="105" spans="1:15" ht="18.399999999999999" customHeight="1">
      <c r="A105" s="74"/>
      <c r="B105" s="70"/>
      <c r="C105" s="71" t="s">
        <v>4</v>
      </c>
      <c r="D105" s="80" t="s">
        <v>44</v>
      </c>
      <c r="E105" s="260">
        <v>0.33751111337672962</v>
      </c>
      <c r="F105" s="260">
        <v>0.30723161746113914</v>
      </c>
      <c r="G105" s="260"/>
      <c r="H105" s="260">
        <v>0.52623481632653057</v>
      </c>
      <c r="I105" s="260">
        <v>0.50770194698675541</v>
      </c>
      <c r="J105" s="260">
        <v>0.21823963321241435</v>
      </c>
      <c r="K105" s="260">
        <v>0</v>
      </c>
      <c r="L105" s="260">
        <v>0</v>
      </c>
      <c r="M105" s="360">
        <v>0.35924703659268148</v>
      </c>
      <c r="N105" s="62"/>
      <c r="O105" s="62"/>
    </row>
    <row r="106" spans="1:15" ht="18.399999999999999" customHeight="1">
      <c r="A106" s="76"/>
      <c r="B106" s="77"/>
      <c r="C106" s="78" t="s">
        <v>4</v>
      </c>
      <c r="D106" s="82" t="s">
        <v>45</v>
      </c>
      <c r="E106" s="261">
        <v>0.33028687645300503</v>
      </c>
      <c r="F106" s="261">
        <v>0.30179379559508845</v>
      </c>
      <c r="G106" s="261"/>
      <c r="H106" s="261">
        <v>0.48651898113207548</v>
      </c>
      <c r="I106" s="261">
        <v>0.49962556039488532</v>
      </c>
      <c r="J106" s="261">
        <v>9.5477434314935647E-2</v>
      </c>
      <c r="K106" s="261">
        <v>0</v>
      </c>
      <c r="L106" s="261">
        <v>0</v>
      </c>
      <c r="M106" s="361">
        <v>0.34936342581789337</v>
      </c>
      <c r="N106" s="62"/>
      <c r="O106" s="62"/>
    </row>
    <row r="107" spans="1:15" ht="18.399999999999999" customHeight="1">
      <c r="A107" s="69" t="s">
        <v>88</v>
      </c>
      <c r="B107" s="70" t="s">
        <v>47</v>
      </c>
      <c r="C107" s="71" t="s">
        <v>89</v>
      </c>
      <c r="D107" s="80" t="s">
        <v>41</v>
      </c>
      <c r="E107" s="868">
        <v>7178032000</v>
      </c>
      <c r="F107" s="858">
        <v>73147000</v>
      </c>
      <c r="G107" s="869"/>
      <c r="H107" s="858">
        <v>78861000</v>
      </c>
      <c r="I107" s="858">
        <v>6737252000</v>
      </c>
      <c r="J107" s="858">
        <v>222795000</v>
      </c>
      <c r="K107" s="858">
        <v>0</v>
      </c>
      <c r="L107" s="858">
        <v>0</v>
      </c>
      <c r="M107" s="870">
        <v>65977000</v>
      </c>
      <c r="N107" s="62"/>
      <c r="O107" s="62"/>
    </row>
    <row r="108" spans="1:15" ht="18.399999999999999" customHeight="1">
      <c r="A108" s="74"/>
      <c r="B108" s="70"/>
      <c r="C108" s="71" t="s">
        <v>90</v>
      </c>
      <c r="D108" s="80" t="s">
        <v>42</v>
      </c>
      <c r="E108" s="868">
        <v>7804393724</v>
      </c>
      <c r="F108" s="868">
        <v>167959606</v>
      </c>
      <c r="G108" s="868"/>
      <c r="H108" s="868">
        <v>68906803</v>
      </c>
      <c r="I108" s="868">
        <v>7202269667</v>
      </c>
      <c r="J108" s="868">
        <v>289996146</v>
      </c>
      <c r="K108" s="868">
        <v>0</v>
      </c>
      <c r="L108" s="868">
        <v>0</v>
      </c>
      <c r="M108" s="871">
        <v>75261502</v>
      </c>
      <c r="N108" s="62"/>
      <c r="O108" s="62"/>
    </row>
    <row r="109" spans="1:15" ht="18.399999999999999" customHeight="1">
      <c r="A109" s="74"/>
      <c r="B109" s="70"/>
      <c r="C109" s="71" t="s">
        <v>4</v>
      </c>
      <c r="D109" s="80" t="s">
        <v>43</v>
      </c>
      <c r="E109" s="868">
        <v>5345935066.7599926</v>
      </c>
      <c r="F109" s="868">
        <v>136686320.67000002</v>
      </c>
      <c r="G109" s="868"/>
      <c r="H109" s="868">
        <v>35244828.489999995</v>
      </c>
      <c r="I109" s="868">
        <v>5068054699.6299925</v>
      </c>
      <c r="J109" s="868">
        <v>59300765.850000009</v>
      </c>
      <c r="K109" s="868">
        <v>0</v>
      </c>
      <c r="L109" s="868">
        <v>0</v>
      </c>
      <c r="M109" s="871">
        <v>46648452.120000012</v>
      </c>
      <c r="N109" s="62"/>
      <c r="O109" s="62"/>
    </row>
    <row r="110" spans="1:15" ht="18.399999999999999" customHeight="1">
      <c r="A110" s="74"/>
      <c r="B110" s="70"/>
      <c r="C110" s="71" t="s">
        <v>4</v>
      </c>
      <c r="D110" s="80" t="s">
        <v>44</v>
      </c>
      <c r="E110" s="260">
        <v>0.74476333718768495</v>
      </c>
      <c r="F110" s="902">
        <v>1.8686524487675504</v>
      </c>
      <c r="G110" s="260"/>
      <c r="H110" s="260">
        <v>0.44692342843737709</v>
      </c>
      <c r="I110" s="260">
        <v>0.75224360015478009</v>
      </c>
      <c r="J110" s="260">
        <v>0.26616739985188181</v>
      </c>
      <c r="K110" s="260">
        <v>0</v>
      </c>
      <c r="L110" s="260">
        <v>0</v>
      </c>
      <c r="M110" s="360">
        <v>0.70704112220925497</v>
      </c>
      <c r="N110" s="62"/>
      <c r="O110" s="62"/>
    </row>
    <row r="111" spans="1:15" ht="18.399999999999999" customHeight="1">
      <c r="A111" s="76"/>
      <c r="B111" s="77"/>
      <c r="C111" s="78" t="s">
        <v>4</v>
      </c>
      <c r="D111" s="80" t="s">
        <v>45</v>
      </c>
      <c r="E111" s="261">
        <v>0.68499043690225703</v>
      </c>
      <c r="F111" s="261">
        <v>0.81380472320231578</v>
      </c>
      <c r="G111" s="261"/>
      <c r="H111" s="261">
        <v>0.51148546958418595</v>
      </c>
      <c r="I111" s="261">
        <v>0.70367466561981928</v>
      </c>
      <c r="J111" s="261">
        <v>0.20448811705932124</v>
      </c>
      <c r="K111" s="261">
        <v>0</v>
      </c>
      <c r="L111" s="261">
        <v>0</v>
      </c>
      <c r="M111" s="361">
        <v>0.61981824545569142</v>
      </c>
      <c r="N111" s="62"/>
      <c r="O111" s="62"/>
    </row>
    <row r="112" spans="1:15" ht="18.399999999999999" customHeight="1">
      <c r="A112" s="69" t="s">
        <v>91</v>
      </c>
      <c r="B112" s="70" t="s">
        <v>47</v>
      </c>
      <c r="C112" s="71" t="s">
        <v>92</v>
      </c>
      <c r="D112" s="81" t="s">
        <v>93</v>
      </c>
      <c r="E112" s="868">
        <v>602952000</v>
      </c>
      <c r="F112" s="858">
        <v>256379000</v>
      </c>
      <c r="G112" s="869"/>
      <c r="H112" s="858">
        <v>5120000</v>
      </c>
      <c r="I112" s="858">
        <v>192709000</v>
      </c>
      <c r="J112" s="858">
        <v>139180000</v>
      </c>
      <c r="K112" s="858">
        <v>0</v>
      </c>
      <c r="L112" s="858">
        <v>0</v>
      </c>
      <c r="M112" s="870">
        <v>9564000</v>
      </c>
      <c r="N112" s="62"/>
      <c r="O112" s="62"/>
    </row>
    <row r="113" spans="1:15" ht="18.399999999999999" customHeight="1">
      <c r="A113" s="74"/>
      <c r="B113" s="70"/>
      <c r="C113" s="71" t="s">
        <v>4</v>
      </c>
      <c r="D113" s="80" t="s">
        <v>42</v>
      </c>
      <c r="E113" s="868">
        <v>632147366</v>
      </c>
      <c r="F113" s="868">
        <v>230312957</v>
      </c>
      <c r="G113" s="868"/>
      <c r="H113" s="868">
        <v>5228945</v>
      </c>
      <c r="I113" s="868">
        <v>217680899</v>
      </c>
      <c r="J113" s="868">
        <v>168853244</v>
      </c>
      <c r="K113" s="868">
        <v>0</v>
      </c>
      <c r="L113" s="868">
        <v>0</v>
      </c>
      <c r="M113" s="871">
        <v>10071321</v>
      </c>
      <c r="N113" s="62"/>
      <c r="O113" s="62"/>
    </row>
    <row r="114" spans="1:15" ht="18.399999999999999" customHeight="1">
      <c r="A114" s="74"/>
      <c r="B114" s="70"/>
      <c r="C114" s="71" t="s">
        <v>4</v>
      </c>
      <c r="D114" s="80" t="s">
        <v>43</v>
      </c>
      <c r="E114" s="868">
        <v>351048229.75000006</v>
      </c>
      <c r="F114" s="868">
        <v>99176460.329999998</v>
      </c>
      <c r="G114" s="868"/>
      <c r="H114" s="868">
        <v>3027917.17</v>
      </c>
      <c r="I114" s="868">
        <v>159794100.19000003</v>
      </c>
      <c r="J114" s="868">
        <v>82004435.710000008</v>
      </c>
      <c r="K114" s="868">
        <v>0</v>
      </c>
      <c r="L114" s="868">
        <v>0</v>
      </c>
      <c r="M114" s="871">
        <v>7045316.3499999996</v>
      </c>
      <c r="N114" s="62"/>
      <c r="O114" s="62"/>
    </row>
    <row r="115" spans="1:15" ht="18.399999999999999" customHeight="1">
      <c r="A115" s="74"/>
      <c r="B115" s="70"/>
      <c r="C115" s="71" t="s">
        <v>4</v>
      </c>
      <c r="D115" s="80" t="s">
        <v>44</v>
      </c>
      <c r="E115" s="260">
        <v>0.5822158807832134</v>
      </c>
      <c r="F115" s="260">
        <v>0.38683535051622792</v>
      </c>
      <c r="G115" s="260"/>
      <c r="H115" s="260">
        <v>0.59139007226562501</v>
      </c>
      <c r="I115" s="260">
        <v>0.82919894862201571</v>
      </c>
      <c r="J115" s="260">
        <v>0.58919698024141409</v>
      </c>
      <c r="K115" s="260">
        <v>0</v>
      </c>
      <c r="L115" s="260">
        <v>0</v>
      </c>
      <c r="M115" s="360">
        <v>0.73664955562526135</v>
      </c>
      <c r="N115" s="62"/>
      <c r="O115" s="62"/>
    </row>
    <row r="116" spans="1:15" ht="18.399999999999999" customHeight="1">
      <c r="A116" s="76"/>
      <c r="B116" s="77"/>
      <c r="C116" s="78" t="s">
        <v>4</v>
      </c>
      <c r="D116" s="82" t="s">
        <v>45</v>
      </c>
      <c r="E116" s="261">
        <v>0.55532657198479896</v>
      </c>
      <c r="F116" s="261">
        <v>0.43061606963780158</v>
      </c>
      <c r="G116" s="261"/>
      <c r="H116" s="261">
        <v>0.57906846792230549</v>
      </c>
      <c r="I116" s="261">
        <v>0.73407497361539298</v>
      </c>
      <c r="J116" s="261">
        <v>0.4856550799225392</v>
      </c>
      <c r="K116" s="261">
        <v>0</v>
      </c>
      <c r="L116" s="261">
        <v>0</v>
      </c>
      <c r="M116" s="361">
        <v>0.69954242844607972</v>
      </c>
      <c r="N116" s="62"/>
      <c r="O116" s="62"/>
    </row>
    <row r="117" spans="1:15" ht="18.399999999999999" customHeight="1">
      <c r="A117" s="69" t="s">
        <v>94</v>
      </c>
      <c r="B117" s="70" t="s">
        <v>47</v>
      </c>
      <c r="C117" s="71" t="s">
        <v>95</v>
      </c>
      <c r="D117" s="80" t="s">
        <v>41</v>
      </c>
      <c r="E117" s="868">
        <v>571659000</v>
      </c>
      <c r="F117" s="858">
        <v>140561000</v>
      </c>
      <c r="G117" s="869"/>
      <c r="H117" s="858">
        <v>5849000</v>
      </c>
      <c r="I117" s="858">
        <v>307560000</v>
      </c>
      <c r="J117" s="858">
        <v>69415000</v>
      </c>
      <c r="K117" s="858">
        <v>0</v>
      </c>
      <c r="L117" s="858">
        <v>0</v>
      </c>
      <c r="M117" s="870">
        <v>48274000</v>
      </c>
      <c r="N117" s="62"/>
      <c r="O117" s="62"/>
    </row>
    <row r="118" spans="1:15" ht="18.399999999999999" customHeight="1">
      <c r="A118" s="74"/>
      <c r="B118" s="70"/>
      <c r="C118" s="71" t="s">
        <v>4</v>
      </c>
      <c r="D118" s="80" t="s">
        <v>42</v>
      </c>
      <c r="E118" s="868">
        <v>637058488</v>
      </c>
      <c r="F118" s="868">
        <v>148581000</v>
      </c>
      <c r="G118" s="868"/>
      <c r="H118" s="868">
        <v>5730600</v>
      </c>
      <c r="I118" s="868">
        <v>329599762</v>
      </c>
      <c r="J118" s="868">
        <v>68909399</v>
      </c>
      <c r="K118" s="868">
        <v>0</v>
      </c>
      <c r="L118" s="868">
        <v>0</v>
      </c>
      <c r="M118" s="871">
        <v>84237727</v>
      </c>
      <c r="N118" s="62"/>
      <c r="O118" s="62"/>
    </row>
    <row r="119" spans="1:15" ht="18.399999999999999" customHeight="1">
      <c r="A119" s="74"/>
      <c r="B119" s="70"/>
      <c r="C119" s="71" t="s">
        <v>4</v>
      </c>
      <c r="D119" s="80" t="s">
        <v>43</v>
      </c>
      <c r="E119" s="868">
        <v>422969768.92000008</v>
      </c>
      <c r="F119" s="868">
        <v>112849134</v>
      </c>
      <c r="G119" s="868"/>
      <c r="H119" s="868">
        <v>3900716.0000000005</v>
      </c>
      <c r="I119" s="868">
        <v>234526098.36000007</v>
      </c>
      <c r="J119" s="868">
        <v>17936477.329999998</v>
      </c>
      <c r="K119" s="868">
        <v>0</v>
      </c>
      <c r="L119" s="868">
        <v>0</v>
      </c>
      <c r="M119" s="871">
        <v>53757343.229999997</v>
      </c>
      <c r="N119" s="62"/>
      <c r="O119" s="62"/>
    </row>
    <row r="120" spans="1:15" ht="18.399999999999999" customHeight="1">
      <c r="A120" s="74"/>
      <c r="B120" s="70"/>
      <c r="C120" s="71" t="s">
        <v>4</v>
      </c>
      <c r="D120" s="80" t="s">
        <v>44</v>
      </c>
      <c r="E120" s="260">
        <v>0.73989873144654428</v>
      </c>
      <c r="F120" s="260">
        <v>0.80284811576468584</v>
      </c>
      <c r="G120" s="260"/>
      <c r="H120" s="260">
        <v>0.66690306035219704</v>
      </c>
      <c r="I120" s="260">
        <v>0.76253771088568112</v>
      </c>
      <c r="J120" s="260">
        <v>0.25839483296117549</v>
      </c>
      <c r="K120" s="260">
        <v>0</v>
      </c>
      <c r="L120" s="260">
        <v>0</v>
      </c>
      <c r="M120" s="360">
        <v>1.113587919584041</v>
      </c>
      <c r="N120" s="62"/>
      <c r="O120" s="62"/>
    </row>
    <row r="121" spans="1:15" ht="18.399999999999999" customHeight="1">
      <c r="A121" s="76"/>
      <c r="B121" s="77"/>
      <c r="C121" s="78" t="s">
        <v>4</v>
      </c>
      <c r="D121" s="82" t="s">
        <v>45</v>
      </c>
      <c r="E121" s="261">
        <v>0.66394181521367635</v>
      </c>
      <c r="F121" s="261">
        <v>0.7595125487108042</v>
      </c>
      <c r="G121" s="261"/>
      <c r="H121" s="261">
        <v>0.68068195302411627</v>
      </c>
      <c r="I121" s="261">
        <v>0.7115481423193506</v>
      </c>
      <c r="J121" s="261">
        <v>0.2602907236210259</v>
      </c>
      <c r="K121" s="261">
        <v>0</v>
      </c>
      <c r="L121" s="261">
        <v>0</v>
      </c>
      <c r="M121" s="361">
        <v>0.6381623192420659</v>
      </c>
      <c r="N121" s="62"/>
      <c r="O121" s="62"/>
    </row>
    <row r="122" spans="1:15" ht="18.399999999999999" customHeight="1">
      <c r="A122" s="69" t="s">
        <v>96</v>
      </c>
      <c r="B122" s="70" t="s">
        <v>47</v>
      </c>
      <c r="C122" s="71" t="s">
        <v>97</v>
      </c>
      <c r="D122" s="81" t="s">
        <v>41</v>
      </c>
      <c r="E122" s="868">
        <v>1155296000</v>
      </c>
      <c r="F122" s="858">
        <v>906805000</v>
      </c>
      <c r="G122" s="869"/>
      <c r="H122" s="858">
        <v>20000</v>
      </c>
      <c r="I122" s="858">
        <v>34379000</v>
      </c>
      <c r="J122" s="858">
        <v>67123000</v>
      </c>
      <c r="K122" s="858">
        <v>0</v>
      </c>
      <c r="L122" s="858">
        <v>0</v>
      </c>
      <c r="M122" s="870">
        <v>146969000</v>
      </c>
      <c r="N122" s="62"/>
      <c r="O122" s="62"/>
    </row>
    <row r="123" spans="1:15" ht="18.399999999999999" customHeight="1">
      <c r="A123" s="74"/>
      <c r="B123" s="70"/>
      <c r="C123" s="71" t="s">
        <v>4</v>
      </c>
      <c r="D123" s="80" t="s">
        <v>42</v>
      </c>
      <c r="E123" s="868">
        <v>1402062720</v>
      </c>
      <c r="F123" s="868">
        <v>907037672</v>
      </c>
      <c r="G123" s="868"/>
      <c r="H123" s="868">
        <v>25000</v>
      </c>
      <c r="I123" s="868">
        <v>83467952</v>
      </c>
      <c r="J123" s="868">
        <v>263563096</v>
      </c>
      <c r="K123" s="868">
        <v>0</v>
      </c>
      <c r="L123" s="868">
        <v>0</v>
      </c>
      <c r="M123" s="871">
        <v>147969000</v>
      </c>
      <c r="N123" s="62"/>
      <c r="O123" s="62"/>
    </row>
    <row r="124" spans="1:15" ht="18.399999999999999" customHeight="1">
      <c r="A124" s="74"/>
      <c r="B124" s="70"/>
      <c r="C124" s="71" t="s">
        <v>4</v>
      </c>
      <c r="D124" s="80" t="s">
        <v>43</v>
      </c>
      <c r="E124" s="868">
        <v>958422904.21000004</v>
      </c>
      <c r="F124" s="868">
        <v>595386042</v>
      </c>
      <c r="G124" s="868"/>
      <c r="H124" s="868">
        <v>19775</v>
      </c>
      <c r="I124" s="868">
        <v>74766784.49999997</v>
      </c>
      <c r="J124" s="868">
        <v>141943302.71000001</v>
      </c>
      <c r="K124" s="868">
        <v>0</v>
      </c>
      <c r="L124" s="868">
        <v>0</v>
      </c>
      <c r="M124" s="871">
        <v>146307000</v>
      </c>
      <c r="N124" s="62"/>
      <c r="O124" s="62"/>
    </row>
    <row r="125" spans="1:15" ht="18.399999999999999" customHeight="1">
      <c r="A125" s="74"/>
      <c r="B125" s="70"/>
      <c r="C125" s="71" t="s">
        <v>4</v>
      </c>
      <c r="D125" s="80" t="s">
        <v>44</v>
      </c>
      <c r="E125" s="260">
        <v>0.82959077518661883</v>
      </c>
      <c r="F125" s="260">
        <v>0.65657560556018113</v>
      </c>
      <c r="G125" s="260"/>
      <c r="H125" s="260">
        <v>0.98875000000000002</v>
      </c>
      <c r="I125" s="260">
        <v>2.1747806655225563</v>
      </c>
      <c r="J125" s="260">
        <v>2.1146745930605011</v>
      </c>
      <c r="K125" s="260">
        <v>0</v>
      </c>
      <c r="L125" s="260">
        <v>0</v>
      </c>
      <c r="M125" s="360">
        <v>0.99549564874225172</v>
      </c>
      <c r="N125" s="62"/>
      <c r="O125" s="62"/>
    </row>
    <row r="126" spans="1:15" ht="18.399999999999999" customHeight="1">
      <c r="A126" s="76"/>
      <c r="B126" s="77"/>
      <c r="C126" s="78" t="s">
        <v>4</v>
      </c>
      <c r="D126" s="82" t="s">
        <v>45</v>
      </c>
      <c r="E126" s="261">
        <v>0.68358062056596158</v>
      </c>
      <c r="F126" s="261">
        <v>0.65640718172949275</v>
      </c>
      <c r="G126" s="261"/>
      <c r="H126" s="261">
        <v>0.79100000000000004</v>
      </c>
      <c r="I126" s="261">
        <v>0.89575439085890074</v>
      </c>
      <c r="J126" s="261">
        <v>0.53855530180143285</v>
      </c>
      <c r="K126" s="261">
        <v>0</v>
      </c>
      <c r="L126" s="261">
        <v>0</v>
      </c>
      <c r="M126" s="361">
        <v>0.98876791760436311</v>
      </c>
      <c r="N126" s="62"/>
      <c r="O126" s="62"/>
    </row>
    <row r="127" spans="1:15" ht="18.399999999999999" customHeight="1">
      <c r="A127" s="69" t="s">
        <v>98</v>
      </c>
      <c r="B127" s="70" t="s">
        <v>47</v>
      </c>
      <c r="C127" s="71" t="s">
        <v>99</v>
      </c>
      <c r="D127" s="81" t="s">
        <v>41</v>
      </c>
      <c r="E127" s="868">
        <v>22421000</v>
      </c>
      <c r="F127" s="858">
        <v>0</v>
      </c>
      <c r="G127" s="869"/>
      <c r="H127" s="858">
        <v>22000</v>
      </c>
      <c r="I127" s="858">
        <v>21399000</v>
      </c>
      <c r="J127" s="858">
        <v>1000000</v>
      </c>
      <c r="K127" s="858">
        <v>0</v>
      </c>
      <c r="L127" s="858">
        <v>0</v>
      </c>
      <c r="M127" s="870">
        <v>0</v>
      </c>
      <c r="N127" s="62"/>
      <c r="O127" s="62"/>
    </row>
    <row r="128" spans="1:15" ht="18.399999999999999" customHeight="1">
      <c r="A128" s="69"/>
      <c r="B128" s="70"/>
      <c r="C128" s="71" t="s">
        <v>100</v>
      </c>
      <c r="D128" s="80" t="s">
        <v>42</v>
      </c>
      <c r="E128" s="868">
        <v>22516384</v>
      </c>
      <c r="F128" s="868">
        <v>0</v>
      </c>
      <c r="G128" s="868" t="s">
        <v>4</v>
      </c>
      <c r="H128" s="868">
        <v>22000</v>
      </c>
      <c r="I128" s="868">
        <v>21494384</v>
      </c>
      <c r="J128" s="868">
        <v>1000000</v>
      </c>
      <c r="K128" s="868">
        <v>0</v>
      </c>
      <c r="L128" s="868">
        <v>0</v>
      </c>
      <c r="M128" s="871">
        <v>0</v>
      </c>
      <c r="N128" s="62"/>
      <c r="O128" s="62"/>
    </row>
    <row r="129" spans="1:15" ht="18.399999999999999" customHeight="1">
      <c r="A129" s="74"/>
      <c r="B129" s="70"/>
      <c r="C129" s="71" t="s">
        <v>4</v>
      </c>
      <c r="D129" s="80" t="s">
        <v>43</v>
      </c>
      <c r="E129" s="868">
        <v>15033375.619999995</v>
      </c>
      <c r="F129" s="868">
        <v>0</v>
      </c>
      <c r="G129" s="868" t="s">
        <v>4</v>
      </c>
      <c r="H129" s="868">
        <v>10104</v>
      </c>
      <c r="I129" s="868">
        <v>14023271.619999995</v>
      </c>
      <c r="J129" s="868">
        <v>1000000</v>
      </c>
      <c r="K129" s="868">
        <v>0</v>
      </c>
      <c r="L129" s="868">
        <v>0</v>
      </c>
      <c r="M129" s="871">
        <v>0</v>
      </c>
      <c r="N129" s="62"/>
      <c r="O129" s="62"/>
    </row>
    <row r="130" spans="1:15" ht="18.399999999999999" customHeight="1">
      <c r="A130" s="74"/>
      <c r="B130" s="70"/>
      <c r="C130" s="71" t="s">
        <v>4</v>
      </c>
      <c r="D130" s="80" t="s">
        <v>44</v>
      </c>
      <c r="E130" s="260">
        <v>0.67050424245127316</v>
      </c>
      <c r="F130" s="260">
        <v>0</v>
      </c>
      <c r="G130" s="260"/>
      <c r="H130" s="260">
        <v>0.45927272727272728</v>
      </c>
      <c r="I130" s="260">
        <v>0.65532368895742765</v>
      </c>
      <c r="J130" s="260">
        <v>1</v>
      </c>
      <c r="K130" s="260">
        <v>0</v>
      </c>
      <c r="L130" s="260">
        <v>0</v>
      </c>
      <c r="M130" s="360">
        <v>0</v>
      </c>
      <c r="N130" s="62"/>
      <c r="O130" s="62"/>
    </row>
    <row r="131" spans="1:15" ht="18.399999999999999" customHeight="1">
      <c r="A131" s="76"/>
      <c r="B131" s="77"/>
      <c r="C131" s="78" t="s">
        <v>4</v>
      </c>
      <c r="D131" s="82" t="s">
        <v>45</v>
      </c>
      <c r="E131" s="261">
        <v>0.66766384957726765</v>
      </c>
      <c r="F131" s="261">
        <v>0</v>
      </c>
      <c r="G131" s="261"/>
      <c r="H131" s="261">
        <v>0.45927272727272728</v>
      </c>
      <c r="I131" s="261">
        <v>0.65241560865386961</v>
      </c>
      <c r="J131" s="261">
        <v>1</v>
      </c>
      <c r="K131" s="261">
        <v>0</v>
      </c>
      <c r="L131" s="261">
        <v>0</v>
      </c>
      <c r="M131" s="361">
        <v>0</v>
      </c>
      <c r="N131" s="62"/>
      <c r="O131" s="62"/>
    </row>
    <row r="132" spans="1:15" ht="18.399999999999999" customHeight="1">
      <c r="A132" s="69" t="s">
        <v>101</v>
      </c>
      <c r="B132" s="70" t="s">
        <v>47</v>
      </c>
      <c r="C132" s="71" t="s">
        <v>102</v>
      </c>
      <c r="D132" s="80" t="s">
        <v>41</v>
      </c>
      <c r="E132" s="868">
        <v>3876219000</v>
      </c>
      <c r="F132" s="858">
        <v>2081789000</v>
      </c>
      <c r="G132" s="869"/>
      <c r="H132" s="858">
        <v>17622000</v>
      </c>
      <c r="I132" s="858">
        <v>1173668000</v>
      </c>
      <c r="J132" s="858">
        <v>555981000</v>
      </c>
      <c r="K132" s="858">
        <v>0</v>
      </c>
      <c r="L132" s="858">
        <v>0</v>
      </c>
      <c r="M132" s="870">
        <v>47159000</v>
      </c>
      <c r="N132" s="62"/>
      <c r="O132" s="62"/>
    </row>
    <row r="133" spans="1:15" ht="18.399999999999999" customHeight="1">
      <c r="A133" s="74"/>
      <c r="B133" s="70"/>
      <c r="C133" s="71" t="s">
        <v>103</v>
      </c>
      <c r="D133" s="80" t="s">
        <v>42</v>
      </c>
      <c r="E133" s="868">
        <v>4249820725</v>
      </c>
      <c r="F133" s="868">
        <v>2319892388</v>
      </c>
      <c r="G133" s="868"/>
      <c r="H133" s="868">
        <v>17540148</v>
      </c>
      <c r="I133" s="868">
        <v>1205812335</v>
      </c>
      <c r="J133" s="868">
        <v>624318086</v>
      </c>
      <c r="K133" s="868">
        <v>0</v>
      </c>
      <c r="L133" s="868">
        <v>0</v>
      </c>
      <c r="M133" s="871">
        <v>82257768</v>
      </c>
      <c r="N133" s="62"/>
      <c r="O133" s="62"/>
    </row>
    <row r="134" spans="1:15" ht="18.399999999999999" customHeight="1">
      <c r="A134" s="74"/>
      <c r="B134" s="70"/>
      <c r="C134" s="71" t="s">
        <v>4</v>
      </c>
      <c r="D134" s="80" t="s">
        <v>43</v>
      </c>
      <c r="E134" s="868">
        <v>2815782865.4999995</v>
      </c>
      <c r="F134" s="868">
        <v>1709927121.3199995</v>
      </c>
      <c r="G134" s="868"/>
      <c r="H134" s="868">
        <v>7918015.8300000001</v>
      </c>
      <c r="I134" s="868">
        <v>815471345.9399997</v>
      </c>
      <c r="J134" s="868">
        <v>235130062.00999999</v>
      </c>
      <c r="K134" s="868">
        <v>0</v>
      </c>
      <c r="L134" s="868">
        <v>0</v>
      </c>
      <c r="M134" s="871">
        <v>47336320.399999991</v>
      </c>
      <c r="N134" s="62"/>
      <c r="O134" s="62"/>
    </row>
    <row r="135" spans="1:15" ht="18.399999999999999" customHeight="1">
      <c r="A135" s="74"/>
      <c r="B135" s="70"/>
      <c r="C135" s="71" t="s">
        <v>4</v>
      </c>
      <c r="D135" s="80" t="s">
        <v>44</v>
      </c>
      <c r="E135" s="260">
        <v>0.72642512342568866</v>
      </c>
      <c r="F135" s="260">
        <v>0.82137388626801244</v>
      </c>
      <c r="G135" s="260"/>
      <c r="H135" s="260">
        <v>0.44932560606060606</v>
      </c>
      <c r="I135" s="260">
        <v>0.69480581045065526</v>
      </c>
      <c r="J135" s="260">
        <v>0.42291024695088497</v>
      </c>
      <c r="K135" s="260">
        <v>0</v>
      </c>
      <c r="L135" s="260">
        <v>0</v>
      </c>
      <c r="M135" s="360">
        <v>1.0037600542844418</v>
      </c>
      <c r="N135" s="62"/>
      <c r="O135" s="62"/>
    </row>
    <row r="136" spans="1:15" ht="18.399999999999999" customHeight="1">
      <c r="A136" s="76"/>
      <c r="B136" s="77"/>
      <c r="C136" s="78" t="s">
        <v>4</v>
      </c>
      <c r="D136" s="79" t="s">
        <v>45</v>
      </c>
      <c r="E136" s="362">
        <v>0.66256509337814473</v>
      </c>
      <c r="F136" s="261">
        <v>0.73707174098456474</v>
      </c>
      <c r="G136" s="261"/>
      <c r="H136" s="261">
        <v>0.45142240704012304</v>
      </c>
      <c r="I136" s="261">
        <v>0.67628379829104979</v>
      </c>
      <c r="J136" s="261">
        <v>0.37661901406136744</v>
      </c>
      <c r="K136" s="261">
        <v>0</v>
      </c>
      <c r="L136" s="261">
        <v>0</v>
      </c>
      <c r="M136" s="361">
        <v>0.57546322433645403</v>
      </c>
      <c r="N136" s="62"/>
      <c r="O136" s="62"/>
    </row>
    <row r="137" spans="1:15" ht="18.399999999999999" customHeight="1">
      <c r="A137" s="87" t="s">
        <v>104</v>
      </c>
      <c r="B137" s="70" t="s">
        <v>47</v>
      </c>
      <c r="C137" s="71" t="s">
        <v>105</v>
      </c>
      <c r="D137" s="72" t="s">
        <v>41</v>
      </c>
      <c r="E137" s="868">
        <v>287214000</v>
      </c>
      <c r="F137" s="858">
        <v>212937000</v>
      </c>
      <c r="G137" s="869"/>
      <c r="H137" s="858">
        <v>26148000</v>
      </c>
      <c r="I137" s="858">
        <v>47421000</v>
      </c>
      <c r="J137" s="858">
        <v>708000</v>
      </c>
      <c r="K137" s="858">
        <v>0</v>
      </c>
      <c r="L137" s="858">
        <v>0</v>
      </c>
      <c r="M137" s="870">
        <v>0</v>
      </c>
      <c r="N137" s="62"/>
      <c r="O137" s="62"/>
    </row>
    <row r="138" spans="1:15" ht="18.399999999999999" customHeight="1">
      <c r="A138" s="74"/>
      <c r="B138" s="70"/>
      <c r="C138" s="71" t="s">
        <v>4</v>
      </c>
      <c r="D138" s="80" t="s">
        <v>42</v>
      </c>
      <c r="E138" s="868">
        <v>298543845.81</v>
      </c>
      <c r="F138" s="868">
        <v>223662130</v>
      </c>
      <c r="G138" s="868"/>
      <c r="H138" s="868">
        <v>26148278</v>
      </c>
      <c r="I138" s="868">
        <v>47028918.829999998</v>
      </c>
      <c r="J138" s="868">
        <v>762320</v>
      </c>
      <c r="K138" s="868">
        <v>0</v>
      </c>
      <c r="L138" s="868">
        <v>0</v>
      </c>
      <c r="M138" s="871">
        <v>942198.98</v>
      </c>
      <c r="N138" s="62"/>
      <c r="O138" s="62"/>
    </row>
    <row r="139" spans="1:15" ht="18.399999999999999" customHeight="1">
      <c r="A139" s="74"/>
      <c r="B139" s="70"/>
      <c r="C139" s="71" t="s">
        <v>4</v>
      </c>
      <c r="D139" s="80" t="s">
        <v>43</v>
      </c>
      <c r="E139" s="868">
        <v>238903980.39000002</v>
      </c>
      <c r="F139" s="868">
        <v>191980166.67000002</v>
      </c>
      <c r="G139" s="868"/>
      <c r="H139" s="868">
        <v>15636261.1</v>
      </c>
      <c r="I139" s="868">
        <v>30451690.509999994</v>
      </c>
      <c r="J139" s="868">
        <v>305496.81</v>
      </c>
      <c r="K139" s="868">
        <v>0</v>
      </c>
      <c r="L139" s="868">
        <v>0</v>
      </c>
      <c r="M139" s="871">
        <v>530365.29999999993</v>
      </c>
      <c r="N139" s="62"/>
      <c r="O139" s="62"/>
    </row>
    <row r="140" spans="1:15" ht="18.399999999999999" customHeight="1">
      <c r="A140" s="74"/>
      <c r="B140" s="70"/>
      <c r="C140" s="71" t="s">
        <v>4</v>
      </c>
      <c r="D140" s="80" t="s">
        <v>44</v>
      </c>
      <c r="E140" s="260">
        <v>0.83179782458375995</v>
      </c>
      <c r="F140" s="260">
        <v>0.90158200157793156</v>
      </c>
      <c r="G140" s="260"/>
      <c r="H140" s="260">
        <v>0.59799071057059816</v>
      </c>
      <c r="I140" s="260">
        <v>0.64215622846418241</v>
      </c>
      <c r="J140" s="260">
        <v>0.43149266949152543</v>
      </c>
      <c r="K140" s="260">
        <v>0</v>
      </c>
      <c r="L140" s="260">
        <v>0</v>
      </c>
      <c r="M140" s="360">
        <v>0</v>
      </c>
      <c r="N140" s="62"/>
      <c r="O140" s="62"/>
    </row>
    <row r="141" spans="1:15" ht="18.399999999999999" customHeight="1">
      <c r="A141" s="76"/>
      <c r="B141" s="77"/>
      <c r="C141" s="78" t="s">
        <v>4</v>
      </c>
      <c r="D141" s="82" t="s">
        <v>45</v>
      </c>
      <c r="E141" s="261">
        <v>0.80023079940506914</v>
      </c>
      <c r="F141" s="261">
        <v>0.85834900467951381</v>
      </c>
      <c r="G141" s="261"/>
      <c r="H141" s="261">
        <v>0.5979843529275618</v>
      </c>
      <c r="I141" s="261">
        <v>0.64750989960191685</v>
      </c>
      <c r="J141" s="261">
        <v>0.400746156469724</v>
      </c>
      <c r="K141" s="261">
        <v>0</v>
      </c>
      <c r="L141" s="261">
        <v>0</v>
      </c>
      <c r="M141" s="361">
        <v>0.56290158582001426</v>
      </c>
      <c r="N141" s="62"/>
      <c r="O141" s="62"/>
    </row>
    <row r="142" spans="1:15" ht="18.399999999999999" customHeight="1">
      <c r="A142" s="69" t="s">
        <v>106</v>
      </c>
      <c r="B142" s="70" t="s">
        <v>47</v>
      </c>
      <c r="C142" s="71" t="s">
        <v>107</v>
      </c>
      <c r="D142" s="81" t="s">
        <v>41</v>
      </c>
      <c r="E142" s="868">
        <v>6780000</v>
      </c>
      <c r="F142" s="858">
        <v>3014000</v>
      </c>
      <c r="G142" s="869"/>
      <c r="H142" s="858">
        <v>2000</v>
      </c>
      <c r="I142" s="858">
        <v>3255000</v>
      </c>
      <c r="J142" s="858">
        <v>509000</v>
      </c>
      <c r="K142" s="858">
        <v>0</v>
      </c>
      <c r="L142" s="858">
        <v>0</v>
      </c>
      <c r="M142" s="870">
        <v>0</v>
      </c>
      <c r="N142" s="62"/>
      <c r="O142" s="62"/>
    </row>
    <row r="143" spans="1:15" ht="18.399999999999999" customHeight="1">
      <c r="A143" s="74"/>
      <c r="B143" s="70"/>
      <c r="C143" s="71" t="s">
        <v>4</v>
      </c>
      <c r="D143" s="80" t="s">
        <v>42</v>
      </c>
      <c r="E143" s="868">
        <v>6780000</v>
      </c>
      <c r="F143" s="868">
        <v>3014000</v>
      </c>
      <c r="G143" s="868"/>
      <c r="H143" s="868">
        <v>2000</v>
      </c>
      <c r="I143" s="868">
        <v>3255000</v>
      </c>
      <c r="J143" s="868">
        <v>509000</v>
      </c>
      <c r="K143" s="868">
        <v>0</v>
      </c>
      <c r="L143" s="868">
        <v>0</v>
      </c>
      <c r="M143" s="871">
        <v>0</v>
      </c>
      <c r="N143" s="62"/>
      <c r="O143" s="62"/>
    </row>
    <row r="144" spans="1:15" ht="18.399999999999999" customHeight="1">
      <c r="A144" s="74"/>
      <c r="B144" s="70"/>
      <c r="C144" s="71" t="s">
        <v>4</v>
      </c>
      <c r="D144" s="80" t="s">
        <v>43</v>
      </c>
      <c r="E144" s="868">
        <v>3469403.5700000003</v>
      </c>
      <c r="F144" s="868">
        <v>1853972</v>
      </c>
      <c r="G144" s="868"/>
      <c r="H144" s="868">
        <v>400</v>
      </c>
      <c r="I144" s="868">
        <v>1615031.57</v>
      </c>
      <c r="J144" s="868">
        <v>0</v>
      </c>
      <c r="K144" s="868">
        <v>0</v>
      </c>
      <c r="L144" s="868">
        <v>0</v>
      </c>
      <c r="M144" s="871">
        <v>0</v>
      </c>
      <c r="N144" s="62"/>
      <c r="O144" s="62"/>
    </row>
    <row r="145" spans="1:15" ht="18.399999999999999" customHeight="1">
      <c r="A145" s="74"/>
      <c r="B145" s="70"/>
      <c r="C145" s="71" t="s">
        <v>4</v>
      </c>
      <c r="D145" s="80" t="s">
        <v>44</v>
      </c>
      <c r="E145" s="260">
        <v>0.51171144100294985</v>
      </c>
      <c r="F145" s="260">
        <v>0.61512010617120105</v>
      </c>
      <c r="G145" s="260"/>
      <c r="H145" s="260">
        <v>0.2</v>
      </c>
      <c r="I145" s="260">
        <v>0.49616945314900157</v>
      </c>
      <c r="J145" s="260">
        <v>0</v>
      </c>
      <c r="K145" s="260">
        <v>0</v>
      </c>
      <c r="L145" s="260">
        <v>0</v>
      </c>
      <c r="M145" s="360">
        <v>0</v>
      </c>
      <c r="N145" s="62"/>
      <c r="O145" s="62"/>
    </row>
    <row r="146" spans="1:15" ht="18.399999999999999" customHeight="1">
      <c r="A146" s="76"/>
      <c r="B146" s="77"/>
      <c r="C146" s="78" t="s">
        <v>4</v>
      </c>
      <c r="D146" s="82" t="s">
        <v>45</v>
      </c>
      <c r="E146" s="261">
        <v>0.51171144100294985</v>
      </c>
      <c r="F146" s="261">
        <v>0.61512010617120105</v>
      </c>
      <c r="G146" s="261"/>
      <c r="H146" s="261">
        <v>0.2</v>
      </c>
      <c r="I146" s="261">
        <v>0.49616945314900157</v>
      </c>
      <c r="J146" s="261">
        <v>0</v>
      </c>
      <c r="K146" s="261">
        <v>0</v>
      </c>
      <c r="L146" s="261">
        <v>0</v>
      </c>
      <c r="M146" s="361">
        <v>0</v>
      </c>
      <c r="N146" s="62"/>
      <c r="O146" s="62"/>
    </row>
    <row r="147" spans="1:15" ht="18.399999999999999" customHeight="1">
      <c r="A147" s="69" t="s">
        <v>108</v>
      </c>
      <c r="B147" s="70" t="s">
        <v>47</v>
      </c>
      <c r="C147" s="71" t="s">
        <v>109</v>
      </c>
      <c r="D147" s="80" t="s">
        <v>41</v>
      </c>
      <c r="E147" s="868">
        <v>253625000</v>
      </c>
      <c r="F147" s="858">
        <v>45245000</v>
      </c>
      <c r="G147" s="869"/>
      <c r="H147" s="858">
        <v>194000</v>
      </c>
      <c r="I147" s="858">
        <v>105663000</v>
      </c>
      <c r="J147" s="858">
        <v>14556000</v>
      </c>
      <c r="K147" s="858">
        <v>0</v>
      </c>
      <c r="L147" s="858">
        <v>0</v>
      </c>
      <c r="M147" s="870">
        <v>87967000</v>
      </c>
      <c r="N147" s="62"/>
      <c r="O147" s="62"/>
    </row>
    <row r="148" spans="1:15" ht="18.399999999999999" customHeight="1">
      <c r="A148" s="74"/>
      <c r="B148" s="70"/>
      <c r="C148" s="71"/>
      <c r="D148" s="80" t="s">
        <v>42</v>
      </c>
      <c r="E148" s="868">
        <v>267266238.47</v>
      </c>
      <c r="F148" s="868">
        <v>88693064.819999993</v>
      </c>
      <c r="G148" s="868"/>
      <c r="H148" s="868">
        <v>344000</v>
      </c>
      <c r="I148" s="868">
        <v>72524959.650000006</v>
      </c>
      <c r="J148" s="868">
        <v>4809000</v>
      </c>
      <c r="K148" s="868">
        <v>0</v>
      </c>
      <c r="L148" s="868">
        <v>0</v>
      </c>
      <c r="M148" s="871">
        <v>100895214</v>
      </c>
      <c r="N148" s="62"/>
      <c r="O148" s="62"/>
    </row>
    <row r="149" spans="1:15" ht="18.399999999999999" customHeight="1">
      <c r="A149" s="74"/>
      <c r="B149" s="70"/>
      <c r="C149" s="71"/>
      <c r="D149" s="80" t="s">
        <v>43</v>
      </c>
      <c r="E149" s="868">
        <v>129985473.55999997</v>
      </c>
      <c r="F149" s="868">
        <v>28183830.399999999</v>
      </c>
      <c r="G149" s="868"/>
      <c r="H149" s="868">
        <v>190445.03999999998</v>
      </c>
      <c r="I149" s="868">
        <v>43320065.389999986</v>
      </c>
      <c r="J149" s="868">
        <v>1422357.9100000001</v>
      </c>
      <c r="K149" s="868">
        <v>0</v>
      </c>
      <c r="L149" s="868">
        <v>0</v>
      </c>
      <c r="M149" s="871">
        <v>56868774.82</v>
      </c>
      <c r="N149" s="62"/>
      <c r="O149" s="62"/>
    </row>
    <row r="150" spans="1:15" ht="18.399999999999999" customHeight="1">
      <c r="A150" s="74"/>
      <c r="B150" s="70"/>
      <c r="C150" s="71"/>
      <c r="D150" s="80" t="s">
        <v>44</v>
      </c>
      <c r="E150" s="260">
        <v>0.51251049210448485</v>
      </c>
      <c r="F150" s="260">
        <v>0.62291591115040335</v>
      </c>
      <c r="G150" s="260"/>
      <c r="H150" s="260">
        <v>0.98167546391752569</v>
      </c>
      <c r="I150" s="260">
        <v>0.40998329964131236</v>
      </c>
      <c r="J150" s="260">
        <v>9.7716262022533668E-2</v>
      </c>
      <c r="K150" s="260">
        <v>0</v>
      </c>
      <c r="L150" s="260">
        <v>0</v>
      </c>
      <c r="M150" s="360">
        <v>0.64647850694010256</v>
      </c>
      <c r="N150" s="62"/>
      <c r="O150" s="62"/>
    </row>
    <row r="151" spans="1:15" ht="18.399999999999999" customHeight="1">
      <c r="A151" s="76"/>
      <c r="B151" s="77"/>
      <c r="C151" s="78"/>
      <c r="D151" s="82" t="s">
        <v>45</v>
      </c>
      <c r="E151" s="261">
        <v>0.48635201477043472</v>
      </c>
      <c r="F151" s="261">
        <v>0.31776814181805835</v>
      </c>
      <c r="G151" s="261"/>
      <c r="H151" s="261">
        <v>0.55361930232558132</v>
      </c>
      <c r="I151" s="261">
        <v>0.59731250591602336</v>
      </c>
      <c r="J151" s="261">
        <v>0.29576999584113123</v>
      </c>
      <c r="K151" s="261">
        <v>0</v>
      </c>
      <c r="L151" s="261">
        <v>0</v>
      </c>
      <c r="M151" s="361">
        <v>0.56364194658430478</v>
      </c>
      <c r="N151" s="62"/>
      <c r="O151" s="62"/>
    </row>
    <row r="152" spans="1:15" ht="18.399999999999999" customHeight="1">
      <c r="A152" s="69" t="s">
        <v>110</v>
      </c>
      <c r="B152" s="70" t="s">
        <v>47</v>
      </c>
      <c r="C152" s="71" t="s">
        <v>742</v>
      </c>
      <c r="D152" s="80" t="s">
        <v>41</v>
      </c>
      <c r="E152" s="868">
        <v>20092957000</v>
      </c>
      <c r="F152" s="858">
        <v>18421689000</v>
      </c>
      <c r="G152" s="869"/>
      <c r="H152" s="858">
        <v>61385000</v>
      </c>
      <c r="I152" s="858">
        <v>828246000</v>
      </c>
      <c r="J152" s="858">
        <v>555863000</v>
      </c>
      <c r="K152" s="858">
        <v>0</v>
      </c>
      <c r="L152" s="858">
        <v>0</v>
      </c>
      <c r="M152" s="870">
        <v>225774000</v>
      </c>
      <c r="N152" s="62"/>
      <c r="O152" s="62"/>
    </row>
    <row r="153" spans="1:15" ht="18.399999999999999" customHeight="1">
      <c r="A153" s="74"/>
      <c r="B153" s="70"/>
      <c r="C153" s="71" t="s">
        <v>4</v>
      </c>
      <c r="D153" s="80" t="s">
        <v>42</v>
      </c>
      <c r="E153" s="868">
        <v>20854184638.860001</v>
      </c>
      <c r="F153" s="868">
        <v>19098925055</v>
      </c>
      <c r="G153" s="868"/>
      <c r="H153" s="868">
        <v>61617000</v>
      </c>
      <c r="I153" s="868">
        <v>905315192.86000013</v>
      </c>
      <c r="J153" s="868">
        <v>562542000</v>
      </c>
      <c r="K153" s="868">
        <v>0</v>
      </c>
      <c r="L153" s="868">
        <v>0</v>
      </c>
      <c r="M153" s="871">
        <v>225785391</v>
      </c>
      <c r="N153" s="62"/>
      <c r="O153" s="62"/>
    </row>
    <row r="154" spans="1:15" ht="18.399999999999999" customHeight="1">
      <c r="A154" s="74"/>
      <c r="B154" s="70"/>
      <c r="C154" s="71" t="s">
        <v>4</v>
      </c>
      <c r="D154" s="80" t="s">
        <v>43</v>
      </c>
      <c r="E154" s="868">
        <v>14956459525.630001</v>
      </c>
      <c r="F154" s="868">
        <v>13858214594.49</v>
      </c>
      <c r="G154" s="868"/>
      <c r="H154" s="868">
        <v>35770021.439999998</v>
      </c>
      <c r="I154" s="868">
        <v>654605524.92999995</v>
      </c>
      <c r="J154" s="868">
        <v>267323423.66</v>
      </c>
      <c r="K154" s="868">
        <v>0</v>
      </c>
      <c r="L154" s="868">
        <v>0</v>
      </c>
      <c r="M154" s="871">
        <v>140545961.11000001</v>
      </c>
      <c r="N154" s="62"/>
      <c r="O154" s="62"/>
    </row>
    <row r="155" spans="1:15" ht="18.399999999999999" customHeight="1">
      <c r="A155" s="74"/>
      <c r="B155" s="70"/>
      <c r="C155" s="71" t="s">
        <v>4</v>
      </c>
      <c r="D155" s="80" t="s">
        <v>44</v>
      </c>
      <c r="E155" s="260">
        <v>0.74436328737626822</v>
      </c>
      <c r="F155" s="260">
        <v>0.7522770900371839</v>
      </c>
      <c r="G155" s="260"/>
      <c r="H155" s="260">
        <v>0.58271599641606253</v>
      </c>
      <c r="I155" s="260">
        <v>0.79035156816936025</v>
      </c>
      <c r="J155" s="260">
        <v>0.48091602366050629</v>
      </c>
      <c r="K155" s="260">
        <v>0</v>
      </c>
      <c r="L155" s="260">
        <v>0</v>
      </c>
      <c r="M155" s="360">
        <v>0.62250729096352997</v>
      </c>
      <c r="N155" s="62"/>
      <c r="O155" s="62"/>
    </row>
    <row r="156" spans="1:15" ht="18.399999999999999" customHeight="1">
      <c r="A156" s="76"/>
      <c r="B156" s="77"/>
      <c r="C156" s="78" t="s">
        <v>4</v>
      </c>
      <c r="D156" s="82" t="s">
        <v>45</v>
      </c>
      <c r="E156" s="261">
        <v>0.71719224628710299</v>
      </c>
      <c r="F156" s="261">
        <v>0.72560181028942206</v>
      </c>
      <c r="G156" s="261"/>
      <c r="H156" s="261">
        <v>0.58052195725205702</v>
      </c>
      <c r="I156" s="261">
        <v>0.72306919191538355</v>
      </c>
      <c r="J156" s="261">
        <v>0.47520616000227539</v>
      </c>
      <c r="K156" s="261">
        <v>0</v>
      </c>
      <c r="L156" s="261">
        <v>0</v>
      </c>
      <c r="M156" s="361">
        <v>0.62247588512048602</v>
      </c>
      <c r="N156" s="62"/>
      <c r="O156" s="62"/>
    </row>
    <row r="157" spans="1:15" ht="18.399999999999999" customHeight="1">
      <c r="A157" s="69" t="s">
        <v>112</v>
      </c>
      <c r="B157" s="70" t="s">
        <v>47</v>
      </c>
      <c r="C157" s="71" t="s">
        <v>113</v>
      </c>
      <c r="D157" s="81" t="s">
        <v>41</v>
      </c>
      <c r="E157" s="868">
        <v>44042902000</v>
      </c>
      <c r="F157" s="858">
        <v>1775277000</v>
      </c>
      <c r="G157" s="869"/>
      <c r="H157" s="858">
        <v>8319610000</v>
      </c>
      <c r="I157" s="858">
        <v>21946224000</v>
      </c>
      <c r="J157" s="858">
        <v>12001791000</v>
      </c>
      <c r="K157" s="858">
        <v>0</v>
      </c>
      <c r="L157" s="858">
        <v>0</v>
      </c>
      <c r="M157" s="870">
        <v>0</v>
      </c>
      <c r="N157" s="62"/>
      <c r="O157" s="62"/>
    </row>
    <row r="158" spans="1:15" ht="18.399999999999999" customHeight="1">
      <c r="A158" s="74"/>
      <c r="B158" s="70"/>
      <c r="C158" s="71" t="s">
        <v>4</v>
      </c>
      <c r="D158" s="80" t="s">
        <v>42</v>
      </c>
      <c r="E158" s="868">
        <v>44067797874.000008</v>
      </c>
      <c r="F158" s="868">
        <v>2371625366</v>
      </c>
      <c r="G158" s="868"/>
      <c r="H158" s="868">
        <v>8408785656.1900005</v>
      </c>
      <c r="I158" s="868">
        <v>22126322031.810005</v>
      </c>
      <c r="J158" s="868">
        <v>11161064820</v>
      </c>
      <c r="K158" s="868">
        <v>0</v>
      </c>
      <c r="L158" s="868">
        <v>0</v>
      </c>
      <c r="M158" s="871">
        <v>0</v>
      </c>
      <c r="N158" s="62"/>
      <c r="O158" s="62"/>
    </row>
    <row r="159" spans="1:15" ht="18.399999999999999" customHeight="1">
      <c r="A159" s="74"/>
      <c r="B159" s="70"/>
      <c r="C159" s="71" t="s">
        <v>4</v>
      </c>
      <c r="D159" s="80" t="s">
        <v>43</v>
      </c>
      <c r="E159" s="868">
        <v>25845318334.220013</v>
      </c>
      <c r="F159" s="868">
        <v>1460514949.1300004</v>
      </c>
      <c r="G159" s="868"/>
      <c r="H159" s="868">
        <v>6411418560.8299999</v>
      </c>
      <c r="I159" s="868">
        <v>13971822996.70001</v>
      </c>
      <c r="J159" s="868">
        <v>4001561827.5600009</v>
      </c>
      <c r="K159" s="868">
        <v>0</v>
      </c>
      <c r="L159" s="868">
        <v>0</v>
      </c>
      <c r="M159" s="871">
        <v>0</v>
      </c>
      <c r="N159" s="62"/>
      <c r="O159" s="62"/>
    </row>
    <row r="160" spans="1:15" ht="18.399999999999999" customHeight="1">
      <c r="A160" s="74"/>
      <c r="B160" s="70"/>
      <c r="C160" s="71" t="s">
        <v>4</v>
      </c>
      <c r="D160" s="80" t="s">
        <v>44</v>
      </c>
      <c r="E160" s="260">
        <v>0.58682142094587708</v>
      </c>
      <c r="F160" s="260">
        <v>0.82269693638232255</v>
      </c>
      <c r="G160" s="260"/>
      <c r="H160" s="260">
        <v>0.77063931612539527</v>
      </c>
      <c r="I160" s="260">
        <v>0.63663904080720268</v>
      </c>
      <c r="J160" s="260">
        <v>0.33341372363174804</v>
      </c>
      <c r="K160" s="260">
        <v>0</v>
      </c>
      <c r="L160" s="260">
        <v>0</v>
      </c>
      <c r="M160" s="827">
        <v>0</v>
      </c>
      <c r="N160" s="62"/>
      <c r="O160" s="62"/>
    </row>
    <row r="161" spans="1:15" ht="18.399999999999999" customHeight="1">
      <c r="A161" s="76"/>
      <c r="B161" s="77"/>
      <c r="C161" s="78" t="s">
        <v>4</v>
      </c>
      <c r="D161" s="82" t="s">
        <v>45</v>
      </c>
      <c r="E161" s="261">
        <v>0.58648989922568251</v>
      </c>
      <c r="F161" s="261">
        <v>0.61582869287374642</v>
      </c>
      <c r="G161" s="261"/>
      <c r="H161" s="261">
        <v>0.76246664179272194</v>
      </c>
      <c r="I161" s="261">
        <v>0.63145709334851752</v>
      </c>
      <c r="J161" s="261">
        <v>0.35852867912651376</v>
      </c>
      <c r="K161" s="261">
        <v>0</v>
      </c>
      <c r="L161" s="261">
        <v>0</v>
      </c>
      <c r="M161" s="828">
        <v>0</v>
      </c>
      <c r="N161" s="62"/>
      <c r="O161" s="62"/>
    </row>
    <row r="162" spans="1:15" ht="18.399999999999999" customHeight="1">
      <c r="A162" s="69" t="s">
        <v>114</v>
      </c>
      <c r="B162" s="70" t="s">
        <v>47</v>
      </c>
      <c r="C162" s="71" t="s">
        <v>115</v>
      </c>
      <c r="D162" s="80" t="s">
        <v>41</v>
      </c>
      <c r="E162" s="868">
        <v>456298000</v>
      </c>
      <c r="F162" s="858">
        <v>41343000</v>
      </c>
      <c r="G162" s="869"/>
      <c r="H162" s="858">
        <v>15096000</v>
      </c>
      <c r="I162" s="858">
        <v>370598000</v>
      </c>
      <c r="J162" s="858">
        <v>2162000</v>
      </c>
      <c r="K162" s="858">
        <v>0</v>
      </c>
      <c r="L162" s="858">
        <v>0</v>
      </c>
      <c r="M162" s="870">
        <v>27099000</v>
      </c>
      <c r="N162" s="62"/>
      <c r="O162" s="62"/>
    </row>
    <row r="163" spans="1:15" ht="18.399999999999999" customHeight="1">
      <c r="A163" s="74"/>
      <c r="B163" s="70"/>
      <c r="C163" s="71" t="s">
        <v>4</v>
      </c>
      <c r="D163" s="80" t="s">
        <v>42</v>
      </c>
      <c r="E163" s="868">
        <v>551928982</v>
      </c>
      <c r="F163" s="868">
        <v>106970138</v>
      </c>
      <c r="G163" s="868"/>
      <c r="H163" s="868">
        <v>15510728</v>
      </c>
      <c r="I163" s="868">
        <v>399443329</v>
      </c>
      <c r="J163" s="868">
        <v>1963000</v>
      </c>
      <c r="K163" s="868">
        <v>0</v>
      </c>
      <c r="L163" s="868">
        <v>0</v>
      </c>
      <c r="M163" s="871">
        <v>28041787</v>
      </c>
      <c r="N163" s="62"/>
      <c r="O163" s="62"/>
    </row>
    <row r="164" spans="1:15" ht="18.399999999999999" customHeight="1">
      <c r="A164" s="74"/>
      <c r="B164" s="70"/>
      <c r="C164" s="71" t="s">
        <v>4</v>
      </c>
      <c r="D164" s="80" t="s">
        <v>43</v>
      </c>
      <c r="E164" s="868">
        <v>422840545.8599999</v>
      </c>
      <c r="F164" s="868">
        <v>93962941.899999991</v>
      </c>
      <c r="G164" s="868"/>
      <c r="H164" s="868">
        <v>6104170.7700000005</v>
      </c>
      <c r="I164" s="868">
        <v>300716982.1699999</v>
      </c>
      <c r="J164" s="868">
        <v>680693.33</v>
      </c>
      <c r="K164" s="868">
        <v>0</v>
      </c>
      <c r="L164" s="868">
        <v>0</v>
      </c>
      <c r="M164" s="871">
        <v>21375757.690000005</v>
      </c>
      <c r="N164" s="62"/>
      <c r="O164" s="62"/>
    </row>
    <row r="165" spans="1:15" ht="18.399999999999999" customHeight="1">
      <c r="A165" s="74"/>
      <c r="B165" s="70"/>
      <c r="C165" s="71" t="s">
        <v>4</v>
      </c>
      <c r="D165" s="80" t="s">
        <v>44</v>
      </c>
      <c r="E165" s="260">
        <v>0.92667630771995468</v>
      </c>
      <c r="F165" s="260">
        <v>2.2727654475969326</v>
      </c>
      <c r="G165" s="260"/>
      <c r="H165" s="260">
        <v>0.40435683426073138</v>
      </c>
      <c r="I165" s="260">
        <v>0.81143714259116317</v>
      </c>
      <c r="J165" s="902">
        <v>0.31484427844588342</v>
      </c>
      <c r="K165" s="260">
        <v>0</v>
      </c>
      <c r="L165" s="260">
        <v>0</v>
      </c>
      <c r="M165" s="360">
        <v>0.78880245359607382</v>
      </c>
      <c r="N165" s="62"/>
      <c r="O165" s="62"/>
    </row>
    <row r="166" spans="1:15" ht="18.399999999999999" customHeight="1">
      <c r="A166" s="76"/>
      <c r="B166" s="77"/>
      <c r="C166" s="78" t="s">
        <v>4</v>
      </c>
      <c r="D166" s="79" t="s">
        <v>45</v>
      </c>
      <c r="E166" s="362">
        <v>0.76611404664377614</v>
      </c>
      <c r="F166" s="261">
        <v>0.87840348397045154</v>
      </c>
      <c r="G166" s="261"/>
      <c r="H166" s="261">
        <v>0.3935450850533902</v>
      </c>
      <c r="I166" s="261">
        <v>0.75284016614532046</v>
      </c>
      <c r="J166" s="261">
        <v>0.34676175751400917</v>
      </c>
      <c r="K166" s="261">
        <v>0</v>
      </c>
      <c r="L166" s="261">
        <v>0</v>
      </c>
      <c r="M166" s="361">
        <v>0.76228229285102278</v>
      </c>
      <c r="N166" s="62"/>
      <c r="O166" s="62"/>
    </row>
    <row r="167" spans="1:15" ht="18.399999999999999" customHeight="1">
      <c r="A167" s="69" t="s">
        <v>116</v>
      </c>
      <c r="B167" s="70" t="s">
        <v>47</v>
      </c>
      <c r="C167" s="71" t="s">
        <v>117</v>
      </c>
      <c r="D167" s="72" t="s">
        <v>41</v>
      </c>
      <c r="E167" s="868">
        <v>397107000</v>
      </c>
      <c r="F167" s="858">
        <v>2100000</v>
      </c>
      <c r="G167" s="869"/>
      <c r="H167" s="858">
        <v>2122000</v>
      </c>
      <c r="I167" s="858">
        <v>344494000</v>
      </c>
      <c r="J167" s="858">
        <v>7045000</v>
      </c>
      <c r="K167" s="858">
        <v>0</v>
      </c>
      <c r="L167" s="858">
        <v>0</v>
      </c>
      <c r="M167" s="870">
        <v>41346000</v>
      </c>
      <c r="N167" s="62"/>
      <c r="O167" s="62"/>
    </row>
    <row r="168" spans="1:15" ht="18.399999999999999" customHeight="1">
      <c r="A168" s="74"/>
      <c r="B168" s="70"/>
      <c r="C168" s="71" t="s">
        <v>4</v>
      </c>
      <c r="D168" s="80" t="s">
        <v>42</v>
      </c>
      <c r="E168" s="868">
        <v>395695750</v>
      </c>
      <c r="F168" s="868">
        <v>2100000</v>
      </c>
      <c r="G168" s="868"/>
      <c r="H168" s="868">
        <v>2777153</v>
      </c>
      <c r="I168" s="868">
        <v>344068909</v>
      </c>
      <c r="J168" s="868">
        <v>7190426</v>
      </c>
      <c r="K168" s="868">
        <v>0</v>
      </c>
      <c r="L168" s="868">
        <v>0</v>
      </c>
      <c r="M168" s="871">
        <v>39559262</v>
      </c>
      <c r="N168" s="62"/>
      <c r="O168" s="62"/>
    </row>
    <row r="169" spans="1:15" ht="18.399999999999999" customHeight="1">
      <c r="A169" s="74"/>
      <c r="B169" s="70"/>
      <c r="C169" s="71" t="s">
        <v>4</v>
      </c>
      <c r="D169" s="80" t="s">
        <v>43</v>
      </c>
      <c r="E169" s="868">
        <v>259325172.38999993</v>
      </c>
      <c r="F169" s="868">
        <v>1338622.92</v>
      </c>
      <c r="G169" s="868"/>
      <c r="H169" s="868">
        <v>1998063.7900000003</v>
      </c>
      <c r="I169" s="868">
        <v>225325148.50999993</v>
      </c>
      <c r="J169" s="868">
        <v>4703583.5699999994</v>
      </c>
      <c r="K169" s="868">
        <v>0</v>
      </c>
      <c r="L169" s="868">
        <v>0</v>
      </c>
      <c r="M169" s="871">
        <v>25959753.600000001</v>
      </c>
      <c r="N169" s="62"/>
      <c r="O169" s="62"/>
    </row>
    <row r="170" spans="1:15" ht="18.399999999999999" customHeight="1">
      <c r="A170" s="74"/>
      <c r="B170" s="70"/>
      <c r="C170" s="71" t="s">
        <v>4</v>
      </c>
      <c r="D170" s="80" t="s">
        <v>44</v>
      </c>
      <c r="E170" s="260">
        <v>0.6530360139458633</v>
      </c>
      <c r="F170" s="260">
        <v>0.63743948571428566</v>
      </c>
      <c r="G170" s="260"/>
      <c r="H170" s="260">
        <v>0.94159462299717256</v>
      </c>
      <c r="I170" s="260">
        <v>0.65407568349521306</v>
      </c>
      <c r="J170" s="260">
        <v>0.66764848403122778</v>
      </c>
      <c r="K170" s="260">
        <v>0</v>
      </c>
      <c r="L170" s="260">
        <v>0</v>
      </c>
      <c r="M170" s="360">
        <v>0.6278661442461182</v>
      </c>
      <c r="N170" s="62"/>
      <c r="O170" s="62"/>
    </row>
    <row r="171" spans="1:15" ht="18.399999999999999" customHeight="1">
      <c r="A171" s="76"/>
      <c r="B171" s="77"/>
      <c r="C171" s="78" t="s">
        <v>4</v>
      </c>
      <c r="D171" s="82" t="s">
        <v>45</v>
      </c>
      <c r="E171" s="261">
        <v>0.65536506871756883</v>
      </c>
      <c r="F171" s="261">
        <v>0.63743948571428566</v>
      </c>
      <c r="G171" s="261"/>
      <c r="H171" s="261">
        <v>0.71946478641976164</v>
      </c>
      <c r="I171" s="261">
        <v>0.65488378233558997</v>
      </c>
      <c r="J171" s="261">
        <v>0.65414532741175546</v>
      </c>
      <c r="K171" s="261">
        <v>0</v>
      </c>
      <c r="L171" s="261">
        <v>0</v>
      </c>
      <c r="M171" s="361">
        <v>0.6562244159155447</v>
      </c>
      <c r="N171" s="62"/>
      <c r="O171" s="62"/>
    </row>
    <row r="172" spans="1:15" ht="18.399999999999999" customHeight="1">
      <c r="A172" s="69" t="s">
        <v>118</v>
      </c>
      <c r="B172" s="70" t="s">
        <v>47</v>
      </c>
      <c r="C172" s="71" t="s">
        <v>119</v>
      </c>
      <c r="D172" s="80" t="s">
        <v>41</v>
      </c>
      <c r="E172" s="868">
        <v>884877000</v>
      </c>
      <c r="F172" s="858">
        <v>404781000</v>
      </c>
      <c r="G172" s="869"/>
      <c r="H172" s="858">
        <v>6803000</v>
      </c>
      <c r="I172" s="858">
        <v>383208000</v>
      </c>
      <c r="J172" s="858">
        <v>37145000</v>
      </c>
      <c r="K172" s="858">
        <v>0</v>
      </c>
      <c r="L172" s="858">
        <v>0</v>
      </c>
      <c r="M172" s="870">
        <v>52940000</v>
      </c>
      <c r="N172" s="62"/>
      <c r="O172" s="62"/>
    </row>
    <row r="173" spans="1:15" ht="18.399999999999999" customHeight="1">
      <c r="A173" s="74"/>
      <c r="B173" s="70"/>
      <c r="C173" s="71" t="s">
        <v>4</v>
      </c>
      <c r="D173" s="80" t="s">
        <v>42</v>
      </c>
      <c r="E173" s="868">
        <v>1052728869.99</v>
      </c>
      <c r="F173" s="868">
        <v>561389964.30999994</v>
      </c>
      <c r="G173" s="868"/>
      <c r="H173" s="868">
        <v>7014436</v>
      </c>
      <c r="I173" s="868">
        <v>390027454.68000001</v>
      </c>
      <c r="J173" s="868">
        <v>37718750</v>
      </c>
      <c r="K173" s="868">
        <v>0</v>
      </c>
      <c r="L173" s="868">
        <v>0</v>
      </c>
      <c r="M173" s="871">
        <v>56578265</v>
      </c>
      <c r="N173" s="62"/>
      <c r="O173" s="62"/>
    </row>
    <row r="174" spans="1:15" ht="18.399999999999999" customHeight="1">
      <c r="A174" s="74"/>
      <c r="B174" s="70"/>
      <c r="C174" s="71" t="s">
        <v>4</v>
      </c>
      <c r="D174" s="80" t="s">
        <v>43</v>
      </c>
      <c r="E174" s="868">
        <v>673161320.00000012</v>
      </c>
      <c r="F174" s="868">
        <v>351478338.00999999</v>
      </c>
      <c r="G174" s="868"/>
      <c r="H174" s="868">
        <v>4428442.8500000006</v>
      </c>
      <c r="I174" s="868">
        <v>275160429.73000008</v>
      </c>
      <c r="J174" s="868">
        <v>13018940.859999999</v>
      </c>
      <c r="K174" s="868">
        <v>0</v>
      </c>
      <c r="L174" s="868">
        <v>0</v>
      </c>
      <c r="M174" s="871">
        <v>29075168.549999993</v>
      </c>
      <c r="N174" s="62"/>
      <c r="O174" s="62"/>
    </row>
    <row r="175" spans="1:15" ht="18.399999999999999" customHeight="1">
      <c r="A175" s="74"/>
      <c r="B175" s="70"/>
      <c r="C175" s="71" t="s">
        <v>4</v>
      </c>
      <c r="D175" s="80" t="s">
        <v>44</v>
      </c>
      <c r="E175" s="260">
        <v>0.760739989851697</v>
      </c>
      <c r="F175" s="260">
        <v>0.86831728270348651</v>
      </c>
      <c r="G175" s="260"/>
      <c r="H175" s="260">
        <v>0.6509544098191975</v>
      </c>
      <c r="I175" s="260">
        <v>0.7180445860472644</v>
      </c>
      <c r="J175" s="260">
        <v>0.3504897256696729</v>
      </c>
      <c r="K175" s="260">
        <v>0</v>
      </c>
      <c r="L175" s="260">
        <v>0</v>
      </c>
      <c r="M175" s="360">
        <v>0.54920983282961833</v>
      </c>
      <c r="N175" s="62"/>
      <c r="O175" s="62"/>
    </row>
    <row r="176" spans="1:15" ht="18.399999999999999" customHeight="1">
      <c r="A176" s="76"/>
      <c r="B176" s="77"/>
      <c r="C176" s="78" t="s">
        <v>4</v>
      </c>
      <c r="D176" s="82" t="s">
        <v>45</v>
      </c>
      <c r="E176" s="261">
        <v>0.63944415242112107</v>
      </c>
      <c r="F176" s="261">
        <v>0.62608589457419195</v>
      </c>
      <c r="G176" s="261"/>
      <c r="H176" s="261">
        <v>0.63133270443981537</v>
      </c>
      <c r="I176" s="261">
        <v>0.70548989930915718</v>
      </c>
      <c r="J176" s="261">
        <v>0.34515833265948631</v>
      </c>
      <c r="K176" s="261">
        <v>0</v>
      </c>
      <c r="L176" s="261">
        <v>0</v>
      </c>
      <c r="M176" s="361">
        <v>0.513892897740855</v>
      </c>
      <c r="N176" s="62"/>
      <c r="O176" s="62"/>
    </row>
    <row r="177" spans="1:15" ht="18.399999999999999" customHeight="1">
      <c r="A177" s="69" t="s">
        <v>120</v>
      </c>
      <c r="B177" s="70" t="s">
        <v>47</v>
      </c>
      <c r="C177" s="71" t="s">
        <v>121</v>
      </c>
      <c r="D177" s="80" t="s">
        <v>41</v>
      </c>
      <c r="E177" s="868">
        <v>3220827000</v>
      </c>
      <c r="F177" s="858">
        <v>1943821000</v>
      </c>
      <c r="G177" s="869"/>
      <c r="H177" s="858">
        <v>41000</v>
      </c>
      <c r="I177" s="858">
        <v>16141000</v>
      </c>
      <c r="J177" s="858">
        <v>120486000</v>
      </c>
      <c r="K177" s="858">
        <v>0</v>
      </c>
      <c r="L177" s="858">
        <v>0</v>
      </c>
      <c r="M177" s="870">
        <v>1140338000</v>
      </c>
      <c r="N177" s="62"/>
      <c r="O177" s="62"/>
    </row>
    <row r="178" spans="1:15" ht="18.399999999999999" customHeight="1">
      <c r="A178" s="74"/>
      <c r="B178" s="70"/>
      <c r="C178" s="71" t="s">
        <v>4</v>
      </c>
      <c r="D178" s="80" t="s">
        <v>42</v>
      </c>
      <c r="E178" s="868">
        <v>4090071000</v>
      </c>
      <c r="F178" s="868">
        <v>1943033000</v>
      </c>
      <c r="G178" s="868"/>
      <c r="H178" s="868">
        <v>41000</v>
      </c>
      <c r="I178" s="868">
        <v>16141000</v>
      </c>
      <c r="J178" s="868">
        <v>121274000</v>
      </c>
      <c r="K178" s="868">
        <v>0</v>
      </c>
      <c r="L178" s="868">
        <v>0</v>
      </c>
      <c r="M178" s="871">
        <v>2009582000</v>
      </c>
      <c r="N178" s="62"/>
      <c r="O178" s="62"/>
    </row>
    <row r="179" spans="1:15" ht="18.399999999999999" customHeight="1">
      <c r="A179" s="74"/>
      <c r="B179" s="70"/>
      <c r="C179" s="71" t="s">
        <v>4</v>
      </c>
      <c r="D179" s="80" t="s">
        <v>43</v>
      </c>
      <c r="E179" s="868">
        <v>2802502482.27</v>
      </c>
      <c r="F179" s="868">
        <v>1227268099.6500001</v>
      </c>
      <c r="G179" s="868"/>
      <c r="H179" s="868">
        <v>11293.7</v>
      </c>
      <c r="I179" s="868">
        <v>10608473.630000005</v>
      </c>
      <c r="J179" s="868">
        <v>61947126.619999997</v>
      </c>
      <c r="K179" s="868">
        <v>0</v>
      </c>
      <c r="L179" s="868">
        <v>0</v>
      </c>
      <c r="M179" s="871">
        <v>1502667488.6699998</v>
      </c>
      <c r="N179" s="62"/>
      <c r="O179" s="62"/>
    </row>
    <row r="180" spans="1:15" ht="18.399999999999999" customHeight="1">
      <c r="A180" s="74"/>
      <c r="B180" s="70"/>
      <c r="C180" s="71" t="s">
        <v>4</v>
      </c>
      <c r="D180" s="80" t="s">
        <v>44</v>
      </c>
      <c r="E180" s="260">
        <v>0.87011891115853168</v>
      </c>
      <c r="F180" s="260">
        <v>0.63136888615258302</v>
      </c>
      <c r="G180" s="260"/>
      <c r="H180" s="260">
        <v>0.27545609756097561</v>
      </c>
      <c r="I180" s="260">
        <v>0.65723769469053994</v>
      </c>
      <c r="J180" s="260">
        <v>0.51414377288647639</v>
      </c>
      <c r="K180" s="260">
        <v>0</v>
      </c>
      <c r="L180" s="260">
        <v>0</v>
      </c>
      <c r="M180" s="360">
        <v>1.3177386780673799</v>
      </c>
      <c r="N180" s="62"/>
      <c r="O180" s="62"/>
    </row>
    <row r="181" spans="1:15" ht="18.399999999999999" customHeight="1">
      <c r="A181" s="76"/>
      <c r="B181" s="77"/>
      <c r="C181" s="78" t="s">
        <v>4</v>
      </c>
      <c r="D181" s="82" t="s">
        <v>45</v>
      </c>
      <c r="E181" s="261">
        <v>0.68519653626306243</v>
      </c>
      <c r="F181" s="261">
        <v>0.63162493876841008</v>
      </c>
      <c r="G181" s="261"/>
      <c r="H181" s="261">
        <v>0.27545609756097561</v>
      </c>
      <c r="I181" s="261">
        <v>0.65723769469053994</v>
      </c>
      <c r="J181" s="261">
        <v>0.51080302966835434</v>
      </c>
      <c r="K181" s="261">
        <v>0</v>
      </c>
      <c r="L181" s="261">
        <v>0</v>
      </c>
      <c r="M181" s="361">
        <v>0.74775126800996417</v>
      </c>
      <c r="N181" s="62"/>
      <c r="O181" s="62"/>
    </row>
    <row r="182" spans="1:15" ht="18.399999999999999" customHeight="1">
      <c r="A182" s="69" t="s">
        <v>122</v>
      </c>
      <c r="B182" s="70" t="s">
        <v>47</v>
      </c>
      <c r="C182" s="71" t="s">
        <v>123</v>
      </c>
      <c r="D182" s="80" t="s">
        <v>41</v>
      </c>
      <c r="E182" s="868">
        <v>1739487000</v>
      </c>
      <c r="F182" s="858">
        <v>500000</v>
      </c>
      <c r="G182" s="869"/>
      <c r="H182" s="858">
        <v>644000</v>
      </c>
      <c r="I182" s="858">
        <v>43987000</v>
      </c>
      <c r="J182" s="858">
        <v>1250000</v>
      </c>
      <c r="K182" s="858">
        <v>0</v>
      </c>
      <c r="L182" s="858">
        <v>0</v>
      </c>
      <c r="M182" s="870">
        <v>1693106000</v>
      </c>
      <c r="N182" s="62"/>
      <c r="O182" s="62"/>
    </row>
    <row r="183" spans="1:15" ht="18.399999999999999" customHeight="1">
      <c r="A183" s="74"/>
      <c r="B183" s="70"/>
      <c r="C183" s="71" t="s">
        <v>4</v>
      </c>
      <c r="D183" s="80" t="s">
        <v>42</v>
      </c>
      <c r="E183" s="868">
        <v>2158913201</v>
      </c>
      <c r="F183" s="868">
        <v>28480424</v>
      </c>
      <c r="G183" s="868"/>
      <c r="H183" s="868">
        <v>729769</v>
      </c>
      <c r="I183" s="868">
        <v>53282393</v>
      </c>
      <c r="J183" s="868">
        <v>1500500</v>
      </c>
      <c r="K183" s="868">
        <v>0</v>
      </c>
      <c r="L183" s="868">
        <v>0</v>
      </c>
      <c r="M183" s="871">
        <v>2074920115</v>
      </c>
      <c r="N183" s="62"/>
      <c r="O183" s="62"/>
    </row>
    <row r="184" spans="1:15" ht="18.399999999999999" customHeight="1">
      <c r="A184" s="74"/>
      <c r="B184" s="70"/>
      <c r="C184" s="71" t="s">
        <v>4</v>
      </c>
      <c r="D184" s="80" t="s">
        <v>43</v>
      </c>
      <c r="E184" s="868">
        <v>1488930646.8599997</v>
      </c>
      <c r="F184" s="868">
        <v>24577422.879999999</v>
      </c>
      <c r="G184" s="868"/>
      <c r="H184" s="868">
        <v>532973.32999999996</v>
      </c>
      <c r="I184" s="868">
        <v>35152486.269999996</v>
      </c>
      <c r="J184" s="868">
        <v>332873.51</v>
      </c>
      <c r="K184" s="868">
        <v>0</v>
      </c>
      <c r="L184" s="868">
        <v>0</v>
      </c>
      <c r="M184" s="871">
        <v>1428334890.8699996</v>
      </c>
      <c r="N184" s="62"/>
      <c r="O184" s="62"/>
    </row>
    <row r="185" spans="1:15" ht="18.399999999999999" customHeight="1">
      <c r="A185" s="74"/>
      <c r="B185" s="70"/>
      <c r="C185" s="71" t="s">
        <v>4</v>
      </c>
      <c r="D185" s="80" t="s">
        <v>44</v>
      </c>
      <c r="E185" s="260">
        <v>0.8559596288216007</v>
      </c>
      <c r="F185" s="902" t="s">
        <v>762</v>
      </c>
      <c r="G185" s="260"/>
      <c r="H185" s="260">
        <v>0.82759833850931674</v>
      </c>
      <c r="I185" s="260">
        <v>0.79915625684861424</v>
      </c>
      <c r="J185" s="260">
        <v>0.266298808</v>
      </c>
      <c r="K185" s="260">
        <v>0</v>
      </c>
      <c r="L185" s="260">
        <v>0</v>
      </c>
      <c r="M185" s="360">
        <v>0.8436181142054896</v>
      </c>
      <c r="N185" s="62"/>
      <c r="O185" s="62"/>
    </row>
    <row r="186" spans="1:15" ht="18.399999999999999" customHeight="1">
      <c r="A186" s="76"/>
      <c r="B186" s="77"/>
      <c r="C186" s="78" t="s">
        <v>4</v>
      </c>
      <c r="D186" s="82" t="s">
        <v>45</v>
      </c>
      <c r="E186" s="261">
        <v>0.68966674814454465</v>
      </c>
      <c r="F186" s="261">
        <v>0.86295846157346534</v>
      </c>
      <c r="G186" s="261"/>
      <c r="H186" s="261">
        <v>0.7303315569721377</v>
      </c>
      <c r="I186" s="261">
        <v>0.65973925514193776</v>
      </c>
      <c r="J186" s="261">
        <v>0.2218417260913029</v>
      </c>
      <c r="K186" s="261">
        <v>0</v>
      </c>
      <c r="L186" s="261">
        <v>0</v>
      </c>
      <c r="M186" s="361">
        <v>0.68838066610096926</v>
      </c>
      <c r="N186" s="62"/>
      <c r="O186" s="62"/>
    </row>
    <row r="187" spans="1:15" ht="18.399999999999999" customHeight="1">
      <c r="A187" s="69" t="s">
        <v>125</v>
      </c>
      <c r="B187" s="70" t="s">
        <v>47</v>
      </c>
      <c r="C187" s="71" t="s">
        <v>126</v>
      </c>
      <c r="D187" s="80" t="s">
        <v>41</v>
      </c>
      <c r="E187" s="868">
        <v>39133000</v>
      </c>
      <c r="F187" s="858">
        <v>0</v>
      </c>
      <c r="G187" s="869"/>
      <c r="H187" s="858">
        <v>90000</v>
      </c>
      <c r="I187" s="858">
        <v>35841000</v>
      </c>
      <c r="J187" s="858">
        <v>3000000</v>
      </c>
      <c r="K187" s="858">
        <v>0</v>
      </c>
      <c r="L187" s="858">
        <v>0</v>
      </c>
      <c r="M187" s="870">
        <v>202000</v>
      </c>
      <c r="N187" s="62"/>
      <c r="O187" s="62"/>
    </row>
    <row r="188" spans="1:15" ht="18.399999999999999" customHeight="1">
      <c r="A188" s="74"/>
      <c r="B188" s="70"/>
      <c r="C188" s="71" t="s">
        <v>4</v>
      </c>
      <c r="D188" s="80" t="s">
        <v>42</v>
      </c>
      <c r="E188" s="868">
        <v>39676953</v>
      </c>
      <c r="F188" s="868">
        <v>0</v>
      </c>
      <c r="G188" s="868"/>
      <c r="H188" s="868">
        <v>90000</v>
      </c>
      <c r="I188" s="868">
        <v>35642953</v>
      </c>
      <c r="J188" s="868">
        <v>3700000</v>
      </c>
      <c r="K188" s="868">
        <v>0</v>
      </c>
      <c r="L188" s="868">
        <v>0</v>
      </c>
      <c r="M188" s="871">
        <v>244000</v>
      </c>
      <c r="N188" s="62"/>
      <c r="O188" s="62"/>
    </row>
    <row r="189" spans="1:15" ht="18.399999999999999" customHeight="1">
      <c r="A189" s="74"/>
      <c r="B189" s="70"/>
      <c r="C189" s="71" t="s">
        <v>4</v>
      </c>
      <c r="D189" s="80" t="s">
        <v>43</v>
      </c>
      <c r="E189" s="868">
        <v>23967673.790000003</v>
      </c>
      <c r="F189" s="868">
        <v>0</v>
      </c>
      <c r="G189" s="868"/>
      <c r="H189" s="868">
        <v>59942.13</v>
      </c>
      <c r="I189" s="868">
        <v>21282254.650000002</v>
      </c>
      <c r="J189" s="868">
        <v>2559693.8199999998</v>
      </c>
      <c r="K189" s="868">
        <v>0</v>
      </c>
      <c r="L189" s="868">
        <v>0</v>
      </c>
      <c r="M189" s="871">
        <v>65783.19</v>
      </c>
      <c r="N189" s="62"/>
      <c r="O189" s="62"/>
    </row>
    <row r="190" spans="1:15" ht="18.399999999999999" customHeight="1">
      <c r="A190" s="74"/>
      <c r="B190" s="70"/>
      <c r="C190" s="71" t="s">
        <v>4</v>
      </c>
      <c r="D190" s="80" t="s">
        <v>44</v>
      </c>
      <c r="E190" s="260">
        <v>0.61246706845884558</v>
      </c>
      <c r="F190" s="260">
        <v>0</v>
      </c>
      <c r="G190" s="260"/>
      <c r="H190" s="260">
        <v>0.66602366666666668</v>
      </c>
      <c r="I190" s="260">
        <v>0.59379634078290233</v>
      </c>
      <c r="J190" s="260">
        <v>0.85323127333333326</v>
      </c>
      <c r="K190" s="260">
        <v>0</v>
      </c>
      <c r="L190" s="260">
        <v>0</v>
      </c>
      <c r="M190" s="360">
        <v>0.32565935643564359</v>
      </c>
      <c r="N190" s="62"/>
      <c r="O190" s="62"/>
    </row>
    <row r="191" spans="1:15" ht="18.399999999999999" customHeight="1">
      <c r="A191" s="76"/>
      <c r="B191" s="77"/>
      <c r="C191" s="78" t="s">
        <v>4</v>
      </c>
      <c r="D191" s="82" t="s">
        <v>45</v>
      </c>
      <c r="E191" s="261">
        <v>0.60407042320008808</v>
      </c>
      <c r="F191" s="261">
        <v>0</v>
      </c>
      <c r="G191" s="261"/>
      <c r="H191" s="261">
        <v>0.66602366666666668</v>
      </c>
      <c r="I191" s="261">
        <v>0.5970957190331565</v>
      </c>
      <c r="J191" s="261">
        <v>0.69180914054054055</v>
      </c>
      <c r="K191" s="261">
        <v>0</v>
      </c>
      <c r="L191" s="261">
        <v>0</v>
      </c>
      <c r="M191" s="361">
        <v>0.26960323770491806</v>
      </c>
      <c r="N191" s="62"/>
      <c r="O191" s="62"/>
    </row>
    <row r="192" spans="1:15" ht="18.399999999999999" customHeight="1">
      <c r="A192" s="69" t="s">
        <v>127</v>
      </c>
      <c r="B192" s="70" t="s">
        <v>47</v>
      </c>
      <c r="C192" s="71" t="s">
        <v>128</v>
      </c>
      <c r="D192" s="72" t="s">
        <v>41</v>
      </c>
      <c r="E192" s="868">
        <v>5141660000</v>
      </c>
      <c r="F192" s="858">
        <v>84215000</v>
      </c>
      <c r="G192" s="869"/>
      <c r="H192" s="858">
        <v>1648073000</v>
      </c>
      <c r="I192" s="858">
        <v>3292459000</v>
      </c>
      <c r="J192" s="858">
        <v>99723000</v>
      </c>
      <c r="K192" s="858">
        <v>0</v>
      </c>
      <c r="L192" s="858">
        <v>0</v>
      </c>
      <c r="M192" s="870">
        <v>17190000</v>
      </c>
      <c r="N192" s="62"/>
      <c r="O192" s="62"/>
    </row>
    <row r="193" spans="1:15" ht="18.399999999999999" customHeight="1">
      <c r="A193" s="74"/>
      <c r="B193" s="70"/>
      <c r="C193" s="71" t="s">
        <v>4</v>
      </c>
      <c r="D193" s="80" t="s">
        <v>42</v>
      </c>
      <c r="E193" s="868">
        <v>5366150224</v>
      </c>
      <c r="F193" s="868">
        <v>84491446</v>
      </c>
      <c r="G193" s="868"/>
      <c r="H193" s="868">
        <v>1656310345</v>
      </c>
      <c r="I193" s="868">
        <v>3432992052</v>
      </c>
      <c r="J193" s="868">
        <v>175322807</v>
      </c>
      <c r="K193" s="868">
        <v>0</v>
      </c>
      <c r="L193" s="868">
        <v>0</v>
      </c>
      <c r="M193" s="871">
        <v>17033574</v>
      </c>
      <c r="N193" s="62"/>
      <c r="O193" s="62"/>
    </row>
    <row r="194" spans="1:15" ht="18.399999999999999" customHeight="1">
      <c r="A194" s="74"/>
      <c r="B194" s="70"/>
      <c r="C194" s="71" t="s">
        <v>4</v>
      </c>
      <c r="D194" s="80" t="s">
        <v>43</v>
      </c>
      <c r="E194" s="868">
        <v>3920988930.2500029</v>
      </c>
      <c r="F194" s="868">
        <v>57899000</v>
      </c>
      <c r="G194" s="868"/>
      <c r="H194" s="868">
        <v>1307225224.7500002</v>
      </c>
      <c r="I194" s="868">
        <v>2468770008.4900022</v>
      </c>
      <c r="J194" s="868">
        <v>78076729.010000005</v>
      </c>
      <c r="K194" s="868">
        <v>0</v>
      </c>
      <c r="L194" s="868">
        <v>0</v>
      </c>
      <c r="M194" s="871">
        <v>9017967.9999999981</v>
      </c>
      <c r="N194" s="62"/>
      <c r="O194" s="62"/>
    </row>
    <row r="195" spans="1:15" ht="18.399999999999999" customHeight="1">
      <c r="A195" s="74"/>
      <c r="B195" s="70"/>
      <c r="C195" s="71" t="s">
        <v>4</v>
      </c>
      <c r="D195" s="80" t="s">
        <v>44</v>
      </c>
      <c r="E195" s="260">
        <v>0.76259202869306852</v>
      </c>
      <c r="F195" s="260">
        <v>0.68751410081339426</v>
      </c>
      <c r="G195" s="260"/>
      <c r="H195" s="260">
        <v>0.79318405480218424</v>
      </c>
      <c r="I195" s="260">
        <v>0.74982558886534412</v>
      </c>
      <c r="J195" s="260">
        <v>0.78293602288338704</v>
      </c>
      <c r="K195" s="260">
        <v>0</v>
      </c>
      <c r="L195" s="260">
        <v>0</v>
      </c>
      <c r="M195" s="360">
        <v>0.52460546829552057</v>
      </c>
      <c r="N195" s="62"/>
      <c r="O195" s="62"/>
    </row>
    <row r="196" spans="1:15" ht="18.399999999999999" customHeight="1">
      <c r="A196" s="76"/>
      <c r="B196" s="77"/>
      <c r="C196" s="78" t="s">
        <v>4</v>
      </c>
      <c r="D196" s="82" t="s">
        <v>45</v>
      </c>
      <c r="E196" s="261">
        <v>0.73068937069884066</v>
      </c>
      <c r="F196" s="261">
        <v>0.68526463613843225</v>
      </c>
      <c r="G196" s="261"/>
      <c r="H196" s="261">
        <v>0.78923930451572477</v>
      </c>
      <c r="I196" s="261">
        <v>0.71913070904191012</v>
      </c>
      <c r="J196" s="261">
        <v>0.44533127404240114</v>
      </c>
      <c r="K196" s="261">
        <v>0</v>
      </c>
      <c r="L196" s="261">
        <v>0</v>
      </c>
      <c r="M196" s="361">
        <v>0.52942312635034772</v>
      </c>
      <c r="N196" s="62"/>
      <c r="O196" s="62"/>
    </row>
    <row r="197" spans="1:15" ht="18.399999999999999" hidden="1" customHeight="1">
      <c r="A197" s="69" t="s">
        <v>129</v>
      </c>
      <c r="B197" s="70" t="s">
        <v>47</v>
      </c>
      <c r="C197" s="71" t="s">
        <v>130</v>
      </c>
      <c r="D197" s="80" t="s">
        <v>41</v>
      </c>
      <c r="E197" s="868">
        <v>0</v>
      </c>
      <c r="F197" s="858">
        <v>0</v>
      </c>
      <c r="G197" s="869"/>
      <c r="H197" s="858">
        <v>0</v>
      </c>
      <c r="I197" s="858">
        <v>0</v>
      </c>
      <c r="J197" s="858">
        <v>0</v>
      </c>
      <c r="K197" s="858">
        <v>0</v>
      </c>
      <c r="L197" s="858">
        <v>0</v>
      </c>
      <c r="M197" s="870">
        <v>0</v>
      </c>
      <c r="N197" s="62"/>
      <c r="O197" s="62"/>
    </row>
    <row r="198" spans="1:15" ht="18.399999999999999" hidden="1" customHeight="1">
      <c r="A198" s="74"/>
      <c r="B198" s="70"/>
      <c r="C198" s="71" t="s">
        <v>4</v>
      </c>
      <c r="D198" s="80" t="s">
        <v>42</v>
      </c>
      <c r="E198" s="868">
        <v>0</v>
      </c>
      <c r="F198" s="868">
        <v>0</v>
      </c>
      <c r="G198" s="868"/>
      <c r="H198" s="868">
        <v>0</v>
      </c>
      <c r="I198" s="868">
        <v>0</v>
      </c>
      <c r="J198" s="868">
        <v>0</v>
      </c>
      <c r="K198" s="868">
        <v>0</v>
      </c>
      <c r="L198" s="868">
        <v>0</v>
      </c>
      <c r="M198" s="871">
        <v>0</v>
      </c>
      <c r="N198" s="62"/>
      <c r="O198" s="62"/>
    </row>
    <row r="199" spans="1:15" ht="18.399999999999999" hidden="1" customHeight="1">
      <c r="A199" s="74"/>
      <c r="B199" s="70"/>
      <c r="C199" s="71" t="s">
        <v>4</v>
      </c>
      <c r="D199" s="80" t="s">
        <v>43</v>
      </c>
      <c r="E199" s="868">
        <v>0</v>
      </c>
      <c r="F199" s="868">
        <v>0</v>
      </c>
      <c r="G199" s="868"/>
      <c r="H199" s="868">
        <v>0</v>
      </c>
      <c r="I199" s="868">
        <v>0</v>
      </c>
      <c r="J199" s="868">
        <v>0</v>
      </c>
      <c r="K199" s="868">
        <v>0</v>
      </c>
      <c r="L199" s="868">
        <v>0</v>
      </c>
      <c r="M199" s="871">
        <v>0</v>
      </c>
      <c r="N199" s="62"/>
      <c r="O199" s="62"/>
    </row>
    <row r="200" spans="1:15" ht="18.399999999999999" hidden="1" customHeight="1">
      <c r="A200" s="74"/>
      <c r="B200" s="70"/>
      <c r="C200" s="71" t="s">
        <v>4</v>
      </c>
      <c r="D200" s="80" t="s">
        <v>44</v>
      </c>
      <c r="E200" s="260">
        <v>0</v>
      </c>
      <c r="F200" s="260">
        <v>0</v>
      </c>
      <c r="G200" s="260"/>
      <c r="H200" s="260">
        <v>0</v>
      </c>
      <c r="I200" s="260">
        <v>0</v>
      </c>
      <c r="J200" s="260">
        <v>0</v>
      </c>
      <c r="K200" s="260">
        <v>0</v>
      </c>
      <c r="L200" s="260">
        <v>0</v>
      </c>
      <c r="M200" s="360">
        <v>0</v>
      </c>
      <c r="N200" s="62"/>
      <c r="O200" s="62"/>
    </row>
    <row r="201" spans="1:15" ht="18.399999999999999" hidden="1" customHeight="1">
      <c r="A201" s="76"/>
      <c r="B201" s="77"/>
      <c r="C201" s="78" t="s">
        <v>4</v>
      </c>
      <c r="D201" s="82" t="s">
        <v>45</v>
      </c>
      <c r="E201" s="261">
        <v>0</v>
      </c>
      <c r="F201" s="261">
        <v>0</v>
      </c>
      <c r="G201" s="261"/>
      <c r="H201" s="261">
        <v>0</v>
      </c>
      <c r="I201" s="261">
        <v>0</v>
      </c>
      <c r="J201" s="261">
        <v>0</v>
      </c>
      <c r="K201" s="261">
        <v>0</v>
      </c>
      <c r="L201" s="261">
        <v>0</v>
      </c>
      <c r="M201" s="361">
        <v>0</v>
      </c>
      <c r="N201" s="62"/>
      <c r="O201" s="62"/>
    </row>
    <row r="202" spans="1:15" ht="18.399999999999999" customHeight="1">
      <c r="A202" s="69" t="s">
        <v>131</v>
      </c>
      <c r="B202" s="70" t="s">
        <v>47</v>
      </c>
      <c r="C202" s="71" t="s">
        <v>132</v>
      </c>
      <c r="D202" s="80" t="s">
        <v>41</v>
      </c>
      <c r="E202" s="868">
        <v>10420464000</v>
      </c>
      <c r="F202" s="858">
        <v>4804645000</v>
      </c>
      <c r="G202" s="869"/>
      <c r="H202" s="858">
        <v>6078000</v>
      </c>
      <c r="I202" s="858">
        <v>3024491000</v>
      </c>
      <c r="J202" s="858">
        <v>1755650000</v>
      </c>
      <c r="K202" s="858">
        <v>0</v>
      </c>
      <c r="L202" s="858">
        <v>0</v>
      </c>
      <c r="M202" s="870">
        <v>829600000</v>
      </c>
      <c r="N202" s="62"/>
      <c r="O202" s="62"/>
    </row>
    <row r="203" spans="1:15" ht="18.399999999999999" customHeight="1">
      <c r="A203" s="74"/>
      <c r="B203" s="70"/>
      <c r="C203" s="71" t="s">
        <v>4</v>
      </c>
      <c r="D203" s="80" t="s">
        <v>42</v>
      </c>
      <c r="E203" s="868">
        <v>10582252784</v>
      </c>
      <c r="F203" s="868">
        <v>4805993402</v>
      </c>
      <c r="G203" s="868"/>
      <c r="H203" s="868">
        <v>6268000</v>
      </c>
      <c r="I203" s="868">
        <v>3043317888</v>
      </c>
      <c r="J203" s="868">
        <v>1758409720</v>
      </c>
      <c r="K203" s="868">
        <v>0</v>
      </c>
      <c r="L203" s="868">
        <v>0</v>
      </c>
      <c r="M203" s="871">
        <v>968263774</v>
      </c>
      <c r="N203" s="62"/>
      <c r="O203" s="62"/>
    </row>
    <row r="204" spans="1:15" ht="18.399999999999999" customHeight="1">
      <c r="A204" s="74"/>
      <c r="B204" s="70"/>
      <c r="C204" s="71" t="s">
        <v>4</v>
      </c>
      <c r="D204" s="80" t="s">
        <v>43</v>
      </c>
      <c r="E204" s="868">
        <v>6256634283.8399992</v>
      </c>
      <c r="F204" s="868">
        <v>3266393000.48</v>
      </c>
      <c r="G204" s="868"/>
      <c r="H204" s="868">
        <v>3503063.1800000006</v>
      </c>
      <c r="I204" s="868">
        <v>1825136054.7899997</v>
      </c>
      <c r="J204" s="868">
        <v>691765657.88</v>
      </c>
      <c r="K204" s="868">
        <v>0</v>
      </c>
      <c r="L204" s="868">
        <v>0</v>
      </c>
      <c r="M204" s="871">
        <v>469836507.50999957</v>
      </c>
      <c r="N204" s="62"/>
      <c r="O204" s="62"/>
    </row>
    <row r="205" spans="1:15" ht="18.399999999999999" customHeight="1">
      <c r="A205" s="74"/>
      <c r="B205" s="70"/>
      <c r="C205" s="71" t="s">
        <v>4</v>
      </c>
      <c r="D205" s="80" t="s">
        <v>44</v>
      </c>
      <c r="E205" s="260">
        <v>0.60041801246470394</v>
      </c>
      <c r="F205" s="260">
        <v>0.67984065430016161</v>
      </c>
      <c r="G205" s="260"/>
      <c r="H205" s="260">
        <v>0.5763512964791051</v>
      </c>
      <c r="I205" s="260">
        <v>0.6034523014913914</v>
      </c>
      <c r="J205" s="260">
        <v>0.39402253175746876</v>
      </c>
      <c r="K205" s="260">
        <v>0</v>
      </c>
      <c r="L205" s="260">
        <v>0</v>
      </c>
      <c r="M205" s="360">
        <v>0.56634101676711612</v>
      </c>
      <c r="N205" s="62"/>
      <c r="O205" s="62"/>
    </row>
    <row r="206" spans="1:15" ht="18.399999999999999" customHeight="1">
      <c r="A206" s="76"/>
      <c r="B206" s="77"/>
      <c r="C206" s="78" t="s">
        <v>4</v>
      </c>
      <c r="D206" s="82" t="s">
        <v>45</v>
      </c>
      <c r="E206" s="261">
        <v>0.59123840750617995</v>
      </c>
      <c r="F206" s="261">
        <v>0.67964991361009774</v>
      </c>
      <c r="G206" s="261"/>
      <c r="H206" s="261">
        <v>0.55888053286534789</v>
      </c>
      <c r="I206" s="261">
        <v>0.59971916242684664</v>
      </c>
      <c r="J206" s="261">
        <v>0.39340413671052726</v>
      </c>
      <c r="K206" s="261">
        <v>0</v>
      </c>
      <c r="L206" s="261">
        <v>0</v>
      </c>
      <c r="M206" s="361">
        <v>0.48523606906107342</v>
      </c>
      <c r="N206" s="62"/>
      <c r="O206" s="62"/>
    </row>
    <row r="207" spans="1:15" ht="18.399999999999999" customHeight="1">
      <c r="A207" s="69" t="s">
        <v>133</v>
      </c>
      <c r="B207" s="70" t="s">
        <v>47</v>
      </c>
      <c r="C207" s="71" t="s">
        <v>134</v>
      </c>
      <c r="D207" s="80" t="s">
        <v>41</v>
      </c>
      <c r="E207" s="868">
        <v>60934000</v>
      </c>
      <c r="F207" s="858">
        <v>52105000</v>
      </c>
      <c r="G207" s="869"/>
      <c r="H207" s="858">
        <v>18000</v>
      </c>
      <c r="I207" s="858">
        <v>8638000</v>
      </c>
      <c r="J207" s="858">
        <v>173000</v>
      </c>
      <c r="K207" s="858">
        <v>0</v>
      </c>
      <c r="L207" s="858">
        <v>0</v>
      </c>
      <c r="M207" s="870">
        <v>0</v>
      </c>
      <c r="N207" s="62"/>
      <c r="O207" s="62"/>
    </row>
    <row r="208" spans="1:15" ht="18.399999999999999" customHeight="1">
      <c r="A208" s="74"/>
      <c r="B208" s="70"/>
      <c r="C208" s="71" t="s">
        <v>4</v>
      </c>
      <c r="D208" s="80" t="s">
        <v>42</v>
      </c>
      <c r="E208" s="868">
        <v>61024460.769999996</v>
      </c>
      <c r="F208" s="868">
        <v>52105000</v>
      </c>
      <c r="G208" s="868"/>
      <c r="H208" s="868">
        <v>21500</v>
      </c>
      <c r="I208" s="868">
        <v>8449057.7699999996</v>
      </c>
      <c r="J208" s="868">
        <v>423000</v>
      </c>
      <c r="K208" s="868">
        <v>0</v>
      </c>
      <c r="L208" s="868">
        <v>0</v>
      </c>
      <c r="M208" s="871">
        <v>25903</v>
      </c>
      <c r="N208" s="62"/>
      <c r="O208" s="62"/>
    </row>
    <row r="209" spans="1:15" ht="18.399999999999999" customHeight="1">
      <c r="A209" s="74"/>
      <c r="B209" s="70"/>
      <c r="C209" s="71" t="s">
        <v>4</v>
      </c>
      <c r="D209" s="80" t="s">
        <v>43</v>
      </c>
      <c r="E209" s="868">
        <v>48324092.409999996</v>
      </c>
      <c r="F209" s="868">
        <v>42600000</v>
      </c>
      <c r="G209" s="868"/>
      <c r="H209" s="868">
        <v>11571.5</v>
      </c>
      <c r="I209" s="868">
        <v>5599550.0199999986</v>
      </c>
      <c r="J209" s="868">
        <v>97164.3</v>
      </c>
      <c r="K209" s="868">
        <v>0</v>
      </c>
      <c r="L209" s="868">
        <v>0</v>
      </c>
      <c r="M209" s="871">
        <v>15806.59</v>
      </c>
      <c r="N209" s="62"/>
      <c r="O209" s="62"/>
    </row>
    <row r="210" spans="1:15" ht="18.399999999999999" customHeight="1">
      <c r="A210" s="74"/>
      <c r="B210" s="70"/>
      <c r="C210" s="71" t="s">
        <v>4</v>
      </c>
      <c r="D210" s="80" t="s">
        <v>44</v>
      </c>
      <c r="E210" s="260">
        <v>0.7930562971411691</v>
      </c>
      <c r="F210" s="260">
        <v>0.81757988676710491</v>
      </c>
      <c r="G210" s="260"/>
      <c r="H210" s="260">
        <v>0.64286111111111111</v>
      </c>
      <c r="I210" s="260">
        <v>0.64824612410280147</v>
      </c>
      <c r="J210" s="260">
        <v>0.56164335260115605</v>
      </c>
      <c r="K210" s="260">
        <v>0</v>
      </c>
      <c r="L210" s="260">
        <v>0</v>
      </c>
      <c r="M210" s="360">
        <v>0</v>
      </c>
      <c r="N210" s="62"/>
      <c r="O210" s="62"/>
    </row>
    <row r="211" spans="1:15" ht="18.399999999999999" customHeight="1">
      <c r="A211" s="76"/>
      <c r="B211" s="77"/>
      <c r="C211" s="78" t="s">
        <v>4</v>
      </c>
      <c r="D211" s="82" t="s">
        <v>45</v>
      </c>
      <c r="E211" s="261">
        <v>0.79188069505657022</v>
      </c>
      <c r="F211" s="261">
        <v>0.81757988676710491</v>
      </c>
      <c r="G211" s="261"/>
      <c r="H211" s="261">
        <v>0.5382093023255814</v>
      </c>
      <c r="I211" s="261">
        <v>0.66274254152720735</v>
      </c>
      <c r="J211" s="261">
        <v>0.22970283687943263</v>
      </c>
      <c r="K211" s="261">
        <v>0</v>
      </c>
      <c r="L211" s="261">
        <v>0</v>
      </c>
      <c r="M211" s="361">
        <v>0.61022236806547503</v>
      </c>
      <c r="N211" s="62"/>
      <c r="O211" s="62"/>
    </row>
    <row r="212" spans="1:15" ht="18.399999999999999" customHeight="1">
      <c r="A212" s="69" t="s">
        <v>135</v>
      </c>
      <c r="B212" s="70" t="s">
        <v>47</v>
      </c>
      <c r="C212" s="71" t="s">
        <v>136</v>
      </c>
      <c r="D212" s="80" t="s">
        <v>41</v>
      </c>
      <c r="E212" s="868">
        <v>412985000</v>
      </c>
      <c r="F212" s="858">
        <v>88013000</v>
      </c>
      <c r="G212" s="869"/>
      <c r="H212" s="858">
        <v>1351000</v>
      </c>
      <c r="I212" s="858">
        <v>246819000</v>
      </c>
      <c r="J212" s="858">
        <v>4649000</v>
      </c>
      <c r="K212" s="858">
        <v>0</v>
      </c>
      <c r="L212" s="858">
        <v>0</v>
      </c>
      <c r="M212" s="870">
        <v>72153000</v>
      </c>
      <c r="N212" s="62"/>
      <c r="O212" s="62"/>
    </row>
    <row r="213" spans="1:15" ht="18.399999999999999" customHeight="1">
      <c r="A213" s="74"/>
      <c r="B213" s="70"/>
      <c r="C213" s="71" t="s">
        <v>4</v>
      </c>
      <c r="D213" s="80" t="s">
        <v>42</v>
      </c>
      <c r="E213" s="868">
        <v>631751634.68000007</v>
      </c>
      <c r="F213" s="868">
        <v>89049521.339999989</v>
      </c>
      <c r="G213" s="868"/>
      <c r="H213" s="868">
        <v>1841680.58</v>
      </c>
      <c r="I213" s="868">
        <v>450380754.27000004</v>
      </c>
      <c r="J213" s="868">
        <v>13129355.279999999</v>
      </c>
      <c r="K213" s="868">
        <v>0</v>
      </c>
      <c r="L213" s="868">
        <v>0</v>
      </c>
      <c r="M213" s="871">
        <v>77350323.209999993</v>
      </c>
      <c r="N213" s="62"/>
      <c r="O213" s="62"/>
    </row>
    <row r="214" spans="1:15" ht="18.399999999999999" customHeight="1">
      <c r="A214" s="74"/>
      <c r="B214" s="70"/>
      <c r="C214" s="71" t="s">
        <v>4</v>
      </c>
      <c r="D214" s="80" t="s">
        <v>43</v>
      </c>
      <c r="E214" s="868">
        <v>408721992.80999994</v>
      </c>
      <c r="F214" s="868">
        <v>74893863.339999989</v>
      </c>
      <c r="G214" s="868"/>
      <c r="H214" s="868">
        <v>1062203.98</v>
      </c>
      <c r="I214" s="868">
        <v>280526872.83999997</v>
      </c>
      <c r="J214" s="868">
        <v>3298954.2600000002</v>
      </c>
      <c r="K214" s="868">
        <v>0</v>
      </c>
      <c r="L214" s="868">
        <v>0</v>
      </c>
      <c r="M214" s="871">
        <v>48940098.389999993</v>
      </c>
      <c r="N214" s="62"/>
      <c r="O214" s="62"/>
    </row>
    <row r="215" spans="1:15" ht="18.399999999999999" customHeight="1">
      <c r="A215" s="74"/>
      <c r="B215" s="70"/>
      <c r="C215" s="71" t="s">
        <v>4</v>
      </c>
      <c r="D215" s="80" t="s">
        <v>44</v>
      </c>
      <c r="E215" s="260">
        <v>0.98967757378597276</v>
      </c>
      <c r="F215" s="260">
        <v>0.85094092168202407</v>
      </c>
      <c r="G215" s="260"/>
      <c r="H215" s="260">
        <v>0.7862353663952627</v>
      </c>
      <c r="I215" s="260">
        <v>1.13656919783323</v>
      </c>
      <c r="J215" s="260">
        <v>0.70960513228651323</v>
      </c>
      <c r="K215" s="260">
        <v>0</v>
      </c>
      <c r="L215" s="260">
        <v>0</v>
      </c>
      <c r="M215" s="360">
        <v>0.67828223899214157</v>
      </c>
      <c r="N215" s="62"/>
      <c r="O215" s="62"/>
    </row>
    <row r="216" spans="1:15" ht="18.399999999999999" customHeight="1">
      <c r="A216" s="76"/>
      <c r="B216" s="77"/>
      <c r="C216" s="78" t="s">
        <v>4</v>
      </c>
      <c r="D216" s="82" t="s">
        <v>45</v>
      </c>
      <c r="E216" s="261">
        <v>0.64696626074743613</v>
      </c>
      <c r="F216" s="261">
        <v>0.84103611353561036</v>
      </c>
      <c r="G216" s="261"/>
      <c r="H216" s="261">
        <v>0.57675798481840967</v>
      </c>
      <c r="I216" s="261">
        <v>0.6228660309757067</v>
      </c>
      <c r="J216" s="261">
        <v>0.2512655183476763</v>
      </c>
      <c r="K216" s="261">
        <v>0</v>
      </c>
      <c r="L216" s="261">
        <v>0</v>
      </c>
      <c r="M216" s="361">
        <v>0.63270709622158272</v>
      </c>
      <c r="N216" s="62"/>
      <c r="O216" s="62"/>
    </row>
    <row r="217" spans="1:15" ht="18.399999999999999" customHeight="1">
      <c r="A217" s="69" t="s">
        <v>137</v>
      </c>
      <c r="B217" s="70" t="s">
        <v>47</v>
      </c>
      <c r="C217" s="71" t="s">
        <v>138</v>
      </c>
      <c r="D217" s="80" t="s">
        <v>41</v>
      </c>
      <c r="E217" s="868">
        <v>21539951000</v>
      </c>
      <c r="F217" s="858">
        <v>198574000</v>
      </c>
      <c r="G217" s="869"/>
      <c r="H217" s="858">
        <v>8787341000</v>
      </c>
      <c r="I217" s="858">
        <v>11905943000</v>
      </c>
      <c r="J217" s="858">
        <v>598593000</v>
      </c>
      <c r="K217" s="858">
        <v>0</v>
      </c>
      <c r="L217" s="858">
        <v>0</v>
      </c>
      <c r="M217" s="870">
        <v>49500000</v>
      </c>
      <c r="N217" s="62"/>
      <c r="O217" s="62"/>
    </row>
    <row r="218" spans="1:15" ht="18.399999999999999" customHeight="1">
      <c r="A218" s="74"/>
      <c r="B218" s="70"/>
      <c r="C218" s="71" t="s">
        <v>4</v>
      </c>
      <c r="D218" s="80" t="s">
        <v>42</v>
      </c>
      <c r="E218" s="868">
        <v>23135745140.959999</v>
      </c>
      <c r="F218" s="868">
        <v>298141830</v>
      </c>
      <c r="G218" s="868"/>
      <c r="H218" s="868">
        <v>8911816647</v>
      </c>
      <c r="I218" s="868">
        <v>12475808197.280001</v>
      </c>
      <c r="J218" s="868">
        <v>1314994308.5799999</v>
      </c>
      <c r="K218" s="868">
        <v>0</v>
      </c>
      <c r="L218" s="868">
        <v>0</v>
      </c>
      <c r="M218" s="871">
        <v>134984158.09999999</v>
      </c>
      <c r="N218" s="62"/>
      <c r="O218" s="62"/>
    </row>
    <row r="219" spans="1:15" ht="18.399999999999999" customHeight="1">
      <c r="A219" s="74"/>
      <c r="B219" s="70"/>
      <c r="C219" s="71" t="s">
        <v>4</v>
      </c>
      <c r="D219" s="80" t="s">
        <v>43</v>
      </c>
      <c r="E219" s="868">
        <v>16899090852.299999</v>
      </c>
      <c r="F219" s="868">
        <v>196185079.81999999</v>
      </c>
      <c r="G219" s="868"/>
      <c r="H219" s="868">
        <v>6997674126.7000027</v>
      </c>
      <c r="I219" s="868">
        <v>9193907575.7699966</v>
      </c>
      <c r="J219" s="868">
        <v>448596498.53000003</v>
      </c>
      <c r="K219" s="868">
        <v>0</v>
      </c>
      <c r="L219" s="868">
        <v>0</v>
      </c>
      <c r="M219" s="871">
        <v>62727571.479999989</v>
      </c>
      <c r="N219" s="62"/>
      <c r="O219" s="62"/>
    </row>
    <row r="220" spans="1:15" ht="18.399999999999999" customHeight="1">
      <c r="A220" s="74"/>
      <c r="B220" s="70"/>
      <c r="C220" s="71" t="s">
        <v>4</v>
      </c>
      <c r="D220" s="80" t="s">
        <v>44</v>
      </c>
      <c r="E220" s="260">
        <v>0.78454639252893377</v>
      </c>
      <c r="F220" s="260">
        <v>0.98796962250848541</v>
      </c>
      <c r="G220" s="260"/>
      <c r="H220" s="260">
        <v>0.79633578880118605</v>
      </c>
      <c r="I220" s="260">
        <v>0.77221162370506868</v>
      </c>
      <c r="J220" s="260">
        <v>0.7494182166012634</v>
      </c>
      <c r="K220" s="260">
        <v>0</v>
      </c>
      <c r="L220" s="260">
        <v>0</v>
      </c>
      <c r="M220" s="360">
        <v>1.2672236662626259</v>
      </c>
      <c r="N220" s="62"/>
      <c r="O220" s="62"/>
    </row>
    <row r="221" spans="1:15" ht="18.399999999999999" customHeight="1">
      <c r="A221" s="76"/>
      <c r="B221" s="77"/>
      <c r="C221" s="78" t="s">
        <v>4</v>
      </c>
      <c r="D221" s="79" t="s">
        <v>45</v>
      </c>
      <c r="E221" s="362">
        <v>0.73043209757620908</v>
      </c>
      <c r="F221" s="261">
        <v>0.65802601339100919</v>
      </c>
      <c r="G221" s="261"/>
      <c r="H221" s="261">
        <v>0.78521298225493019</v>
      </c>
      <c r="I221" s="261">
        <v>0.73693883637730739</v>
      </c>
      <c r="J221" s="261">
        <v>0.3411394981735078</v>
      </c>
      <c r="K221" s="261">
        <v>0</v>
      </c>
      <c r="L221" s="261">
        <v>0</v>
      </c>
      <c r="M221" s="361">
        <v>0.46470320934646026</v>
      </c>
      <c r="N221" s="62"/>
      <c r="O221" s="62"/>
    </row>
    <row r="222" spans="1:15" ht="18.399999999999999" customHeight="1">
      <c r="A222" s="69" t="s">
        <v>139</v>
      </c>
      <c r="B222" s="70" t="s">
        <v>47</v>
      </c>
      <c r="C222" s="71" t="s">
        <v>140</v>
      </c>
      <c r="D222" s="72" t="s">
        <v>41</v>
      </c>
      <c r="E222" s="868">
        <v>165460000</v>
      </c>
      <c r="F222" s="858">
        <v>157491000</v>
      </c>
      <c r="G222" s="869"/>
      <c r="H222" s="858">
        <v>1148000</v>
      </c>
      <c r="I222" s="858">
        <v>5310000</v>
      </c>
      <c r="J222" s="858">
        <v>1511000</v>
      </c>
      <c r="K222" s="858">
        <v>0</v>
      </c>
      <c r="L222" s="858">
        <v>0</v>
      </c>
      <c r="M222" s="870">
        <v>0</v>
      </c>
      <c r="N222" s="62"/>
      <c r="O222" s="62"/>
    </row>
    <row r="223" spans="1:15" ht="18.399999999999999" customHeight="1">
      <c r="A223" s="74"/>
      <c r="B223" s="70"/>
      <c r="C223" s="71" t="s">
        <v>141</v>
      </c>
      <c r="D223" s="80" t="s">
        <v>42</v>
      </c>
      <c r="E223" s="868">
        <v>171253183.56</v>
      </c>
      <c r="F223" s="868">
        <v>163294583.56</v>
      </c>
      <c r="G223" s="868"/>
      <c r="H223" s="868">
        <v>1148000</v>
      </c>
      <c r="I223" s="868">
        <v>5299600</v>
      </c>
      <c r="J223" s="868">
        <v>1511000</v>
      </c>
      <c r="K223" s="868">
        <v>0</v>
      </c>
      <c r="L223" s="868">
        <v>0</v>
      </c>
      <c r="M223" s="871">
        <v>0</v>
      </c>
      <c r="N223" s="62"/>
      <c r="O223" s="62"/>
    </row>
    <row r="224" spans="1:15" ht="18.399999999999999" customHeight="1">
      <c r="A224" s="74"/>
      <c r="B224" s="70"/>
      <c r="C224" s="71" t="s">
        <v>4</v>
      </c>
      <c r="D224" s="80" t="s">
        <v>43</v>
      </c>
      <c r="E224" s="868">
        <v>135991626.41</v>
      </c>
      <c r="F224" s="868">
        <v>131748960.7</v>
      </c>
      <c r="G224" s="868"/>
      <c r="H224" s="868">
        <v>730961.2</v>
      </c>
      <c r="I224" s="868">
        <v>3135068.5100000002</v>
      </c>
      <c r="J224" s="868">
        <v>376636</v>
      </c>
      <c r="K224" s="868">
        <v>0</v>
      </c>
      <c r="L224" s="868">
        <v>0</v>
      </c>
      <c r="M224" s="871">
        <v>0</v>
      </c>
      <c r="N224" s="62"/>
      <c r="O224" s="62"/>
    </row>
    <row r="225" spans="1:15" ht="18.399999999999999" customHeight="1">
      <c r="A225" s="74"/>
      <c r="B225" s="70"/>
      <c r="C225" s="71" t="s">
        <v>4</v>
      </c>
      <c r="D225" s="80" t="s">
        <v>44</v>
      </c>
      <c r="E225" s="260">
        <v>0.82190031675329378</v>
      </c>
      <c r="F225" s="260">
        <v>0.83654914058581131</v>
      </c>
      <c r="G225" s="260"/>
      <c r="H225" s="260">
        <v>0.63672578397212543</v>
      </c>
      <c r="I225" s="260">
        <v>0.59040838229755188</v>
      </c>
      <c r="J225" s="260">
        <v>0.24926273990734613</v>
      </c>
      <c r="K225" s="260">
        <v>0</v>
      </c>
      <c r="L225" s="260">
        <v>0</v>
      </c>
      <c r="M225" s="360">
        <v>0</v>
      </c>
      <c r="N225" s="62"/>
      <c r="O225" s="62"/>
    </row>
    <row r="226" spans="1:15" ht="18.399999999999999" customHeight="1">
      <c r="A226" s="76"/>
      <c r="B226" s="77"/>
      <c r="C226" s="78" t="s">
        <v>4</v>
      </c>
      <c r="D226" s="82" t="s">
        <v>45</v>
      </c>
      <c r="E226" s="261">
        <v>0.79409692469952931</v>
      </c>
      <c r="F226" s="261">
        <v>0.80681770226377991</v>
      </c>
      <c r="G226" s="261"/>
      <c r="H226" s="261">
        <v>0.63672578397212543</v>
      </c>
      <c r="I226" s="261">
        <v>0.59156700694392039</v>
      </c>
      <c r="J226" s="261">
        <v>0.24926273990734613</v>
      </c>
      <c r="K226" s="261">
        <v>0</v>
      </c>
      <c r="L226" s="261">
        <v>0</v>
      </c>
      <c r="M226" s="361">
        <v>0</v>
      </c>
      <c r="N226" s="62"/>
      <c r="O226" s="62"/>
    </row>
    <row r="227" spans="1:15" ht="18.399999999999999" customHeight="1">
      <c r="A227" s="69" t="s">
        <v>142</v>
      </c>
      <c r="B227" s="70" t="s">
        <v>47</v>
      </c>
      <c r="C227" s="71" t="s">
        <v>143</v>
      </c>
      <c r="D227" s="80" t="s">
        <v>41</v>
      </c>
      <c r="E227" s="868">
        <v>891662000</v>
      </c>
      <c r="F227" s="858">
        <v>798709000</v>
      </c>
      <c r="G227" s="869"/>
      <c r="H227" s="858">
        <v>185000</v>
      </c>
      <c r="I227" s="858">
        <v>51031000</v>
      </c>
      <c r="J227" s="858">
        <v>230000</v>
      </c>
      <c r="K227" s="858">
        <v>0</v>
      </c>
      <c r="L227" s="858">
        <v>0</v>
      </c>
      <c r="M227" s="870">
        <v>41507000</v>
      </c>
      <c r="N227" s="62"/>
      <c r="O227" s="62"/>
    </row>
    <row r="228" spans="1:15" ht="18.399999999999999" customHeight="1">
      <c r="A228" s="74"/>
      <c r="B228" s="70"/>
      <c r="C228" s="71" t="s">
        <v>4</v>
      </c>
      <c r="D228" s="80" t="s">
        <v>42</v>
      </c>
      <c r="E228" s="868">
        <v>915055762.72000003</v>
      </c>
      <c r="F228" s="868">
        <v>798709000</v>
      </c>
      <c r="G228" s="868"/>
      <c r="H228" s="868">
        <v>185000</v>
      </c>
      <c r="I228" s="868">
        <v>56844612</v>
      </c>
      <c r="J228" s="868">
        <v>458500</v>
      </c>
      <c r="K228" s="868">
        <v>0</v>
      </c>
      <c r="L228" s="868">
        <v>0</v>
      </c>
      <c r="M228" s="871">
        <v>58858650.719999999</v>
      </c>
      <c r="N228" s="62"/>
      <c r="O228" s="62"/>
    </row>
    <row r="229" spans="1:15" ht="18.399999999999999" customHeight="1">
      <c r="A229" s="74"/>
      <c r="B229" s="70"/>
      <c r="C229" s="71" t="s">
        <v>4</v>
      </c>
      <c r="D229" s="80" t="s">
        <v>43</v>
      </c>
      <c r="E229" s="868">
        <v>687711504.43999994</v>
      </c>
      <c r="F229" s="868">
        <v>604386135.97000003</v>
      </c>
      <c r="G229" s="868"/>
      <c r="H229" s="868">
        <v>48448.149999999994</v>
      </c>
      <c r="I229" s="868">
        <v>35736833.269999996</v>
      </c>
      <c r="J229" s="868">
        <v>254286.03</v>
      </c>
      <c r="K229" s="868">
        <v>0</v>
      </c>
      <c r="L229" s="868">
        <v>0</v>
      </c>
      <c r="M229" s="871">
        <v>47285801.019999981</v>
      </c>
      <c r="N229" s="62"/>
      <c r="O229" s="62"/>
    </row>
    <row r="230" spans="1:15" ht="18.399999999999999" customHeight="1">
      <c r="A230" s="74"/>
      <c r="B230" s="70"/>
      <c r="C230" s="71" t="s">
        <v>4</v>
      </c>
      <c r="D230" s="80" t="s">
        <v>44</v>
      </c>
      <c r="E230" s="260">
        <v>0.77126927517377653</v>
      </c>
      <c r="F230" s="260">
        <v>0.75670380072091337</v>
      </c>
      <c r="G230" s="260"/>
      <c r="H230" s="260">
        <v>0.26188189189189187</v>
      </c>
      <c r="I230" s="260">
        <v>0.70029655052811024</v>
      </c>
      <c r="J230" s="260">
        <v>1.1055914347826088</v>
      </c>
      <c r="K230" s="260">
        <v>0</v>
      </c>
      <c r="L230" s="260">
        <v>0</v>
      </c>
      <c r="M230" s="360">
        <v>1.1392247336593824</v>
      </c>
      <c r="N230" s="62"/>
      <c r="O230" s="62"/>
    </row>
    <row r="231" spans="1:15" ht="18.399999999999999" customHeight="1">
      <c r="A231" s="76"/>
      <c r="B231" s="77"/>
      <c r="C231" s="78" t="s">
        <v>4</v>
      </c>
      <c r="D231" s="82" t="s">
        <v>45</v>
      </c>
      <c r="E231" s="261">
        <v>0.75155147091340091</v>
      </c>
      <c r="F231" s="261">
        <v>0.75670380072091337</v>
      </c>
      <c r="G231" s="261"/>
      <c r="H231" s="261">
        <v>0.26188189189189187</v>
      </c>
      <c r="I231" s="261">
        <v>0.62867582366469488</v>
      </c>
      <c r="J231" s="261">
        <v>0.55460420937840782</v>
      </c>
      <c r="K231" s="261">
        <v>0</v>
      </c>
      <c r="L231" s="261">
        <v>0</v>
      </c>
      <c r="M231" s="361">
        <v>0.80337895010448146</v>
      </c>
      <c r="N231" s="62"/>
      <c r="O231" s="62"/>
    </row>
    <row r="232" spans="1:15" ht="18.399999999999999" customHeight="1">
      <c r="A232" s="69" t="s">
        <v>144</v>
      </c>
      <c r="B232" s="70" t="s">
        <v>47</v>
      </c>
      <c r="C232" s="71" t="s">
        <v>145</v>
      </c>
      <c r="D232" s="80" t="s">
        <v>41</v>
      </c>
      <c r="E232" s="868">
        <v>2066424000</v>
      </c>
      <c r="F232" s="858">
        <v>22786000</v>
      </c>
      <c r="G232" s="869"/>
      <c r="H232" s="858">
        <v>279188000</v>
      </c>
      <c r="I232" s="858">
        <v>1687662000</v>
      </c>
      <c r="J232" s="858">
        <v>76788000</v>
      </c>
      <c r="K232" s="858">
        <v>0</v>
      </c>
      <c r="L232" s="858">
        <v>0</v>
      </c>
      <c r="M232" s="870">
        <v>0</v>
      </c>
      <c r="N232" s="62"/>
      <c r="O232" s="62"/>
    </row>
    <row r="233" spans="1:15" ht="18.399999999999999" customHeight="1">
      <c r="A233" s="69"/>
      <c r="B233" s="70"/>
      <c r="C233" s="71" t="s">
        <v>4</v>
      </c>
      <c r="D233" s="80" t="s">
        <v>42</v>
      </c>
      <c r="E233" s="868">
        <v>2211515688</v>
      </c>
      <c r="F233" s="868">
        <v>108000869</v>
      </c>
      <c r="G233" s="868"/>
      <c r="H233" s="868">
        <v>282431463</v>
      </c>
      <c r="I233" s="868">
        <v>1744295356</v>
      </c>
      <c r="J233" s="868">
        <v>76788000</v>
      </c>
      <c r="K233" s="868">
        <v>0</v>
      </c>
      <c r="L233" s="868">
        <v>0</v>
      </c>
      <c r="M233" s="871">
        <v>0</v>
      </c>
      <c r="N233" s="62"/>
      <c r="O233" s="62"/>
    </row>
    <row r="234" spans="1:15" ht="18.399999999999999" customHeight="1">
      <c r="A234" s="74"/>
      <c r="B234" s="70"/>
      <c r="C234" s="71" t="s">
        <v>4</v>
      </c>
      <c r="D234" s="80" t="s">
        <v>43</v>
      </c>
      <c r="E234" s="868">
        <v>1618286554.6100004</v>
      </c>
      <c r="F234" s="868">
        <v>94108782.99000001</v>
      </c>
      <c r="G234" s="868"/>
      <c r="H234" s="868">
        <v>183771788.43000001</v>
      </c>
      <c r="I234" s="868">
        <v>1322556202.8100002</v>
      </c>
      <c r="J234" s="868">
        <v>17849780.379999999</v>
      </c>
      <c r="K234" s="868">
        <v>0</v>
      </c>
      <c r="L234" s="868">
        <v>0</v>
      </c>
      <c r="M234" s="871">
        <v>0</v>
      </c>
      <c r="N234" s="62"/>
      <c r="O234" s="62"/>
    </row>
    <row r="235" spans="1:15" ht="18.399999999999999" customHeight="1">
      <c r="A235" s="74"/>
      <c r="B235" s="70"/>
      <c r="C235" s="71" t="s">
        <v>4</v>
      </c>
      <c r="D235" s="80" t="s">
        <v>44</v>
      </c>
      <c r="E235" s="260">
        <v>0.78313383633271794</v>
      </c>
      <c r="F235" s="260">
        <v>4.1301142363732124</v>
      </c>
      <c r="G235" s="260"/>
      <c r="H235" s="260">
        <v>0.6582367022579767</v>
      </c>
      <c r="I235" s="260">
        <v>0.78366177754194866</v>
      </c>
      <c r="J235" s="260">
        <v>0.23245533651091316</v>
      </c>
      <c r="K235" s="260">
        <v>0</v>
      </c>
      <c r="L235" s="260">
        <v>0</v>
      </c>
      <c r="M235" s="360">
        <v>0</v>
      </c>
      <c r="N235" s="62"/>
      <c r="O235" s="62"/>
    </row>
    <row r="236" spans="1:15" ht="18.399999999999999" customHeight="1">
      <c r="A236" s="76"/>
      <c r="B236" s="77"/>
      <c r="C236" s="78" t="s">
        <v>4</v>
      </c>
      <c r="D236" s="82" t="s">
        <v>45</v>
      </c>
      <c r="E236" s="261">
        <v>0.73175449913878265</v>
      </c>
      <c r="F236" s="261">
        <v>0.87137060897167418</v>
      </c>
      <c r="G236" s="261"/>
      <c r="H236" s="261">
        <v>0.65067746517320557</v>
      </c>
      <c r="I236" s="261">
        <v>0.75821803816692623</v>
      </c>
      <c r="J236" s="261">
        <v>0.23245533651091316</v>
      </c>
      <c r="K236" s="261">
        <v>0</v>
      </c>
      <c r="L236" s="261">
        <v>0</v>
      </c>
      <c r="M236" s="361">
        <v>0</v>
      </c>
      <c r="N236" s="62"/>
      <c r="O236" s="62"/>
    </row>
    <row r="237" spans="1:15" ht="18.399999999999999" customHeight="1">
      <c r="A237" s="69" t="s">
        <v>146</v>
      </c>
      <c r="B237" s="70" t="s">
        <v>47</v>
      </c>
      <c r="C237" s="71" t="s">
        <v>147</v>
      </c>
      <c r="D237" s="80" t="s">
        <v>41</v>
      </c>
      <c r="E237" s="868">
        <v>5420838000</v>
      </c>
      <c r="F237" s="858">
        <v>3048553000</v>
      </c>
      <c r="G237" s="869"/>
      <c r="H237" s="858">
        <v>4609000</v>
      </c>
      <c r="I237" s="858">
        <v>1473604000</v>
      </c>
      <c r="J237" s="858">
        <v>789697000</v>
      </c>
      <c r="K237" s="858">
        <v>0</v>
      </c>
      <c r="L237" s="858">
        <v>0</v>
      </c>
      <c r="M237" s="870">
        <v>104375000</v>
      </c>
      <c r="N237" s="62"/>
      <c r="O237" s="62"/>
    </row>
    <row r="238" spans="1:15" ht="18.399999999999999" customHeight="1">
      <c r="A238" s="74"/>
      <c r="B238" s="70"/>
      <c r="C238" s="71" t="s">
        <v>4</v>
      </c>
      <c r="D238" s="80" t="s">
        <v>42</v>
      </c>
      <c r="E238" s="868">
        <v>5766763055</v>
      </c>
      <c r="F238" s="868">
        <v>3236962729</v>
      </c>
      <c r="G238" s="868"/>
      <c r="H238" s="868">
        <v>3378401</v>
      </c>
      <c r="I238" s="868">
        <v>1514915300.9999998</v>
      </c>
      <c r="J238" s="868">
        <v>902713989</v>
      </c>
      <c r="K238" s="868">
        <v>0</v>
      </c>
      <c r="L238" s="868">
        <v>0</v>
      </c>
      <c r="M238" s="871">
        <v>108792635</v>
      </c>
      <c r="N238" s="62"/>
      <c r="O238" s="62"/>
    </row>
    <row r="239" spans="1:15" ht="18.399999999999999" customHeight="1">
      <c r="A239" s="74"/>
      <c r="B239" s="70"/>
      <c r="C239" s="71" t="s">
        <v>4</v>
      </c>
      <c r="D239" s="80" t="s">
        <v>43</v>
      </c>
      <c r="E239" s="868">
        <v>3429467108.8600006</v>
      </c>
      <c r="F239" s="868">
        <v>2271993464.8200002</v>
      </c>
      <c r="G239" s="868"/>
      <c r="H239" s="868">
        <v>2125666.3899999997</v>
      </c>
      <c r="I239" s="868">
        <v>741944071.3100003</v>
      </c>
      <c r="J239" s="868">
        <v>342250270.74999994</v>
      </c>
      <c r="K239" s="868">
        <v>0</v>
      </c>
      <c r="L239" s="868">
        <v>0</v>
      </c>
      <c r="M239" s="871">
        <v>71153635.590000004</v>
      </c>
      <c r="N239" s="62"/>
      <c r="O239" s="62"/>
    </row>
    <row r="240" spans="1:15" ht="18.399999999999999" customHeight="1">
      <c r="A240" s="74"/>
      <c r="B240" s="70"/>
      <c r="C240" s="71" t="s">
        <v>4</v>
      </c>
      <c r="D240" s="80" t="s">
        <v>44</v>
      </c>
      <c r="E240" s="260">
        <v>0.63264519413050169</v>
      </c>
      <c r="F240" s="260">
        <v>0.74526946548739681</v>
      </c>
      <c r="G240" s="260"/>
      <c r="H240" s="260">
        <v>0.46119904317639393</v>
      </c>
      <c r="I240" s="260">
        <v>0.50348945260056321</v>
      </c>
      <c r="J240" s="260">
        <v>0.43339441678263935</v>
      </c>
      <c r="K240" s="260">
        <v>0</v>
      </c>
      <c r="L240" s="260">
        <v>0</v>
      </c>
      <c r="M240" s="360">
        <v>0.68171147870658688</v>
      </c>
      <c r="N240" s="62"/>
      <c r="O240" s="62"/>
    </row>
    <row r="241" spans="1:15" ht="18.399999999999999" customHeight="1">
      <c r="A241" s="76"/>
      <c r="B241" s="77"/>
      <c r="C241" s="78" t="s">
        <v>4</v>
      </c>
      <c r="D241" s="82" t="s">
        <v>45</v>
      </c>
      <c r="E241" s="261">
        <v>0.5946953388151649</v>
      </c>
      <c r="F241" s="261">
        <v>0.70189052362734206</v>
      </c>
      <c r="G241" s="261"/>
      <c r="H241" s="261">
        <v>0.629193038363415</v>
      </c>
      <c r="I241" s="261">
        <v>0.48975944121776377</v>
      </c>
      <c r="J241" s="261">
        <v>0.37913478124908057</v>
      </c>
      <c r="K241" s="261">
        <v>0</v>
      </c>
      <c r="L241" s="261">
        <v>0</v>
      </c>
      <c r="M241" s="361">
        <v>0.65402989448688331</v>
      </c>
      <c r="N241" s="62"/>
      <c r="O241" s="62"/>
    </row>
    <row r="242" spans="1:15" ht="18.399999999999999" customHeight="1">
      <c r="A242" s="69" t="s">
        <v>148</v>
      </c>
      <c r="B242" s="70" t="s">
        <v>47</v>
      </c>
      <c r="C242" s="71" t="s">
        <v>149</v>
      </c>
      <c r="D242" s="80" t="s">
        <v>41</v>
      </c>
      <c r="E242" s="868">
        <v>360382000</v>
      </c>
      <c r="F242" s="858">
        <v>269058000</v>
      </c>
      <c r="G242" s="869"/>
      <c r="H242" s="858">
        <v>85000</v>
      </c>
      <c r="I242" s="858">
        <v>63095000</v>
      </c>
      <c r="J242" s="858">
        <v>2200000</v>
      </c>
      <c r="K242" s="858">
        <v>0</v>
      </c>
      <c r="L242" s="858">
        <v>0</v>
      </c>
      <c r="M242" s="870">
        <v>25944000</v>
      </c>
      <c r="N242" s="62"/>
      <c r="O242" s="62"/>
    </row>
    <row r="243" spans="1:15" ht="18" customHeight="1">
      <c r="A243" s="69"/>
      <c r="B243" s="70"/>
      <c r="C243" s="71" t="s">
        <v>4</v>
      </c>
      <c r="D243" s="80" t="s">
        <v>42</v>
      </c>
      <c r="E243" s="868">
        <v>375753661.81</v>
      </c>
      <c r="F243" s="868">
        <v>269051580</v>
      </c>
      <c r="G243" s="868"/>
      <c r="H243" s="868">
        <v>85000</v>
      </c>
      <c r="I243" s="868">
        <v>76517807.810000002</v>
      </c>
      <c r="J243" s="868">
        <v>2311920</v>
      </c>
      <c r="K243" s="868">
        <v>0</v>
      </c>
      <c r="L243" s="868">
        <v>0</v>
      </c>
      <c r="M243" s="871">
        <v>27787354</v>
      </c>
      <c r="N243" s="62"/>
      <c r="O243" s="62"/>
    </row>
    <row r="244" spans="1:15" ht="18.399999999999999" customHeight="1">
      <c r="A244" s="74"/>
      <c r="B244" s="70"/>
      <c r="C244" s="71" t="s">
        <v>4</v>
      </c>
      <c r="D244" s="80" t="s">
        <v>43</v>
      </c>
      <c r="E244" s="868">
        <v>256485772.41999996</v>
      </c>
      <c r="F244" s="868">
        <v>193282250</v>
      </c>
      <c r="G244" s="868"/>
      <c r="H244" s="868">
        <v>38232.980000000003</v>
      </c>
      <c r="I244" s="868">
        <v>45459721.709999986</v>
      </c>
      <c r="J244" s="868">
        <v>746122.28</v>
      </c>
      <c r="K244" s="868">
        <v>0</v>
      </c>
      <c r="L244" s="868">
        <v>0</v>
      </c>
      <c r="M244" s="871">
        <v>16959445.450000003</v>
      </c>
      <c r="N244" s="62"/>
      <c r="O244" s="62"/>
    </row>
    <row r="245" spans="1:15" ht="18.399999999999999" customHeight="1">
      <c r="A245" s="74"/>
      <c r="B245" s="70"/>
      <c r="C245" s="71" t="s">
        <v>4</v>
      </c>
      <c r="D245" s="80" t="s">
        <v>44</v>
      </c>
      <c r="E245" s="260">
        <v>0.7117052805634021</v>
      </c>
      <c r="F245" s="260">
        <v>0.71836648603646802</v>
      </c>
      <c r="G245" s="260"/>
      <c r="H245" s="260">
        <v>0.4497997647058824</v>
      </c>
      <c r="I245" s="260">
        <v>0.72049642142800518</v>
      </c>
      <c r="J245" s="260">
        <v>0.33914649090909094</v>
      </c>
      <c r="K245" s="260">
        <v>0</v>
      </c>
      <c r="L245" s="260">
        <v>0</v>
      </c>
      <c r="M245" s="360">
        <v>0.65369432045945119</v>
      </c>
      <c r="N245" s="62"/>
      <c r="O245" s="62"/>
    </row>
    <row r="246" spans="1:15" ht="18.399999999999999" customHeight="1">
      <c r="A246" s="76"/>
      <c r="B246" s="77"/>
      <c r="C246" s="78" t="s">
        <v>4</v>
      </c>
      <c r="D246" s="82" t="s">
        <v>45</v>
      </c>
      <c r="E246" s="261">
        <v>0.68259021398357544</v>
      </c>
      <c r="F246" s="261">
        <v>0.71838362740705708</v>
      </c>
      <c r="G246" s="261"/>
      <c r="H246" s="261">
        <v>0.4497997647058824</v>
      </c>
      <c r="I246" s="261">
        <v>0.59410643105301975</v>
      </c>
      <c r="J246" s="261">
        <v>0.32272841620817333</v>
      </c>
      <c r="K246" s="261">
        <v>0</v>
      </c>
      <c r="L246" s="261">
        <v>0</v>
      </c>
      <c r="M246" s="361">
        <v>0.61032962872247576</v>
      </c>
      <c r="N246" s="62"/>
      <c r="O246" s="62"/>
    </row>
    <row r="247" spans="1:15" ht="18.399999999999999" customHeight="1">
      <c r="A247" s="69" t="s">
        <v>150</v>
      </c>
      <c r="B247" s="70" t="s">
        <v>47</v>
      </c>
      <c r="C247" s="71" t="s">
        <v>151</v>
      </c>
      <c r="D247" s="80" t="s">
        <v>41</v>
      </c>
      <c r="E247" s="868">
        <v>582661000</v>
      </c>
      <c r="F247" s="858">
        <v>574698000</v>
      </c>
      <c r="G247" s="869"/>
      <c r="H247" s="858">
        <v>22000</v>
      </c>
      <c r="I247" s="858">
        <v>7851000</v>
      </c>
      <c r="J247" s="858">
        <v>90000</v>
      </c>
      <c r="K247" s="858">
        <v>0</v>
      </c>
      <c r="L247" s="858">
        <v>0</v>
      </c>
      <c r="M247" s="870">
        <v>0</v>
      </c>
      <c r="N247" s="62"/>
      <c r="O247" s="62"/>
    </row>
    <row r="248" spans="1:15" ht="18.399999999999999" customHeight="1">
      <c r="A248" s="69"/>
      <c r="B248" s="70"/>
      <c r="C248" s="71" t="s">
        <v>4</v>
      </c>
      <c r="D248" s="80" t="s">
        <v>42</v>
      </c>
      <c r="E248" s="868">
        <v>938482445.38</v>
      </c>
      <c r="F248" s="868">
        <v>930485392</v>
      </c>
      <c r="G248" s="868"/>
      <c r="H248" s="868">
        <v>24000</v>
      </c>
      <c r="I248" s="868">
        <v>7953053.3799999999</v>
      </c>
      <c r="J248" s="868">
        <v>20000</v>
      </c>
      <c r="K248" s="868">
        <v>0</v>
      </c>
      <c r="L248" s="868">
        <v>0</v>
      </c>
      <c r="M248" s="871">
        <v>0</v>
      </c>
      <c r="N248" s="62"/>
      <c r="O248" s="62"/>
    </row>
    <row r="249" spans="1:15" ht="18.399999999999999" customHeight="1">
      <c r="A249" s="74"/>
      <c r="B249" s="70"/>
      <c r="C249" s="71" t="s">
        <v>4</v>
      </c>
      <c r="D249" s="80" t="s">
        <v>43</v>
      </c>
      <c r="E249" s="868">
        <v>564198705.70999992</v>
      </c>
      <c r="F249" s="868">
        <v>559433789.66999996</v>
      </c>
      <c r="G249" s="868"/>
      <c r="H249" s="868">
        <v>15328.380000000001</v>
      </c>
      <c r="I249" s="868">
        <v>4749587.66</v>
      </c>
      <c r="J249" s="868">
        <v>0</v>
      </c>
      <c r="K249" s="868">
        <v>0</v>
      </c>
      <c r="L249" s="868">
        <v>0</v>
      </c>
      <c r="M249" s="871">
        <v>0</v>
      </c>
      <c r="N249" s="62"/>
      <c r="O249" s="62"/>
    </row>
    <row r="250" spans="1:15" ht="18.399999999999999" customHeight="1">
      <c r="A250" s="74"/>
      <c r="B250" s="70"/>
      <c r="C250" s="71" t="s">
        <v>4</v>
      </c>
      <c r="D250" s="80" t="s">
        <v>44</v>
      </c>
      <c r="E250" s="260">
        <v>0.96831383207388155</v>
      </c>
      <c r="F250" s="260">
        <v>0.97343959726673823</v>
      </c>
      <c r="G250" s="260"/>
      <c r="H250" s="260">
        <v>0.69674454545454545</v>
      </c>
      <c r="I250" s="260">
        <v>0.60496594828684247</v>
      </c>
      <c r="J250" s="902">
        <v>0</v>
      </c>
      <c r="K250" s="260">
        <v>0</v>
      </c>
      <c r="L250" s="260">
        <v>0</v>
      </c>
      <c r="M250" s="360">
        <v>0</v>
      </c>
      <c r="N250" s="62"/>
      <c r="O250" s="62"/>
    </row>
    <row r="251" spans="1:15" ht="18.399999999999999" customHeight="1">
      <c r="A251" s="76"/>
      <c r="B251" s="77"/>
      <c r="C251" s="78" t="s">
        <v>4</v>
      </c>
      <c r="D251" s="82" t="s">
        <v>45</v>
      </c>
      <c r="E251" s="261">
        <v>0.60118194910033806</v>
      </c>
      <c r="F251" s="261">
        <v>0.60122791231310369</v>
      </c>
      <c r="G251" s="261"/>
      <c r="H251" s="261">
        <v>0.63868250000000004</v>
      </c>
      <c r="I251" s="261">
        <v>0.5972030405258012</v>
      </c>
      <c r="J251" s="261">
        <v>0</v>
      </c>
      <c r="K251" s="261">
        <v>0</v>
      </c>
      <c r="L251" s="261">
        <v>0</v>
      </c>
      <c r="M251" s="361">
        <v>0</v>
      </c>
      <c r="N251" s="62"/>
      <c r="O251" s="62"/>
    </row>
    <row r="252" spans="1:15" ht="18.399999999999999" customHeight="1">
      <c r="A252" s="69" t="s">
        <v>152</v>
      </c>
      <c r="B252" s="70" t="s">
        <v>47</v>
      </c>
      <c r="C252" s="71" t="s">
        <v>153</v>
      </c>
      <c r="D252" s="80" t="s">
        <v>41</v>
      </c>
      <c r="E252" s="868">
        <v>34613000</v>
      </c>
      <c r="F252" s="858">
        <v>0</v>
      </c>
      <c r="G252" s="869"/>
      <c r="H252" s="858">
        <v>14000</v>
      </c>
      <c r="I252" s="858">
        <v>29956000</v>
      </c>
      <c r="J252" s="858">
        <v>175000</v>
      </c>
      <c r="K252" s="858">
        <v>0</v>
      </c>
      <c r="L252" s="858">
        <v>0</v>
      </c>
      <c r="M252" s="870">
        <v>4468000</v>
      </c>
      <c r="N252" s="62"/>
      <c r="O252" s="62"/>
    </row>
    <row r="253" spans="1:15" ht="18.399999999999999" customHeight="1">
      <c r="A253" s="74"/>
      <c r="B253" s="70"/>
      <c r="C253" s="71" t="s">
        <v>4</v>
      </c>
      <c r="D253" s="80" t="s">
        <v>42</v>
      </c>
      <c r="E253" s="868">
        <v>34617402</v>
      </c>
      <c r="F253" s="868">
        <v>0</v>
      </c>
      <c r="G253" s="868"/>
      <c r="H253" s="868">
        <v>14000</v>
      </c>
      <c r="I253" s="868">
        <v>29960402</v>
      </c>
      <c r="J253" s="868">
        <v>175000</v>
      </c>
      <c r="K253" s="868">
        <v>0</v>
      </c>
      <c r="L253" s="868">
        <v>0</v>
      </c>
      <c r="M253" s="871">
        <v>4468000</v>
      </c>
      <c r="N253" s="62"/>
      <c r="O253" s="62"/>
    </row>
    <row r="254" spans="1:15" ht="18.399999999999999" customHeight="1">
      <c r="A254" s="74"/>
      <c r="B254" s="70"/>
      <c r="C254" s="71" t="s">
        <v>4</v>
      </c>
      <c r="D254" s="80" t="s">
        <v>43</v>
      </c>
      <c r="E254" s="868">
        <v>23809266.269999996</v>
      </c>
      <c r="F254" s="868">
        <v>0</v>
      </c>
      <c r="G254" s="868"/>
      <c r="H254" s="868">
        <v>6849.47</v>
      </c>
      <c r="I254" s="868">
        <v>20863877.699999999</v>
      </c>
      <c r="J254" s="868">
        <v>119168</v>
      </c>
      <c r="K254" s="868">
        <v>0</v>
      </c>
      <c r="L254" s="868">
        <v>0</v>
      </c>
      <c r="M254" s="871">
        <v>2819371.0999999996</v>
      </c>
      <c r="N254" s="62"/>
      <c r="O254" s="62"/>
    </row>
    <row r="255" spans="1:15" ht="18.399999999999999" customHeight="1">
      <c r="A255" s="74"/>
      <c r="B255" s="70"/>
      <c r="C255" s="71" t="s">
        <v>4</v>
      </c>
      <c r="D255" s="80" t="s">
        <v>44</v>
      </c>
      <c r="E255" s="260">
        <v>0.687870634443706</v>
      </c>
      <c r="F255" s="260">
        <v>0</v>
      </c>
      <c r="G255" s="260"/>
      <c r="H255" s="260">
        <v>0.48924785714285718</v>
      </c>
      <c r="I255" s="260">
        <v>0.69648410001335292</v>
      </c>
      <c r="J255" s="260">
        <v>0.68096000000000001</v>
      </c>
      <c r="K255" s="260">
        <v>0</v>
      </c>
      <c r="L255" s="260">
        <v>0</v>
      </c>
      <c r="M255" s="360">
        <v>0.63101412264995516</v>
      </c>
      <c r="N255" s="62"/>
      <c r="O255" s="62"/>
    </row>
    <row r="256" spans="1:15" ht="18.399999999999999" customHeight="1">
      <c r="A256" s="76"/>
      <c r="B256" s="77"/>
      <c r="C256" s="78" t="s">
        <v>4</v>
      </c>
      <c r="D256" s="82" t="s">
        <v>45</v>
      </c>
      <c r="E256" s="261">
        <v>0.68778316379721383</v>
      </c>
      <c r="F256" s="261">
        <v>0</v>
      </c>
      <c r="G256" s="261"/>
      <c r="H256" s="261">
        <v>0.48924785714285718</v>
      </c>
      <c r="I256" s="261">
        <v>0.6963817675076589</v>
      </c>
      <c r="J256" s="261">
        <v>0.68096000000000001</v>
      </c>
      <c r="K256" s="261">
        <v>0</v>
      </c>
      <c r="L256" s="261">
        <v>0</v>
      </c>
      <c r="M256" s="361">
        <v>0.63101412264995516</v>
      </c>
      <c r="N256" s="62"/>
      <c r="O256" s="62"/>
    </row>
    <row r="257" spans="1:15" ht="18.399999999999999" customHeight="1">
      <c r="A257" s="69" t="s">
        <v>154</v>
      </c>
      <c r="B257" s="70" t="s">
        <v>47</v>
      </c>
      <c r="C257" s="71" t="s">
        <v>155</v>
      </c>
      <c r="D257" s="80" t="s">
        <v>41</v>
      </c>
      <c r="E257" s="868">
        <v>43607000</v>
      </c>
      <c r="F257" s="858">
        <v>0</v>
      </c>
      <c r="G257" s="869"/>
      <c r="H257" s="858">
        <v>5000</v>
      </c>
      <c r="I257" s="858">
        <v>41602000</v>
      </c>
      <c r="J257" s="858">
        <v>2000000</v>
      </c>
      <c r="K257" s="858">
        <v>0</v>
      </c>
      <c r="L257" s="858">
        <v>0</v>
      </c>
      <c r="M257" s="870">
        <v>0</v>
      </c>
      <c r="N257" s="62"/>
      <c r="O257" s="62"/>
    </row>
    <row r="258" spans="1:15" ht="18.399999999999999" customHeight="1">
      <c r="A258" s="74"/>
      <c r="B258" s="70"/>
      <c r="C258" s="71" t="s">
        <v>4</v>
      </c>
      <c r="D258" s="80" t="s">
        <v>42</v>
      </c>
      <c r="E258" s="868">
        <v>50930625</v>
      </c>
      <c r="F258" s="868">
        <v>0</v>
      </c>
      <c r="G258" s="868"/>
      <c r="H258" s="868">
        <v>10000</v>
      </c>
      <c r="I258" s="868">
        <v>50391625</v>
      </c>
      <c r="J258" s="868">
        <v>529000</v>
      </c>
      <c r="K258" s="868">
        <v>0</v>
      </c>
      <c r="L258" s="868">
        <v>0</v>
      </c>
      <c r="M258" s="871">
        <v>0</v>
      </c>
      <c r="N258" s="62"/>
      <c r="O258" s="62"/>
    </row>
    <row r="259" spans="1:15" ht="18.399999999999999" customHeight="1">
      <c r="A259" s="74"/>
      <c r="B259" s="70"/>
      <c r="C259" s="71" t="s">
        <v>4</v>
      </c>
      <c r="D259" s="80" t="s">
        <v>43</v>
      </c>
      <c r="E259" s="868">
        <v>34787662.340000004</v>
      </c>
      <c r="F259" s="868">
        <v>0</v>
      </c>
      <c r="G259" s="868"/>
      <c r="H259" s="868">
        <v>8828</v>
      </c>
      <c r="I259" s="868">
        <v>34764061.620000005</v>
      </c>
      <c r="J259" s="868">
        <v>14772.72</v>
      </c>
      <c r="K259" s="868">
        <v>0</v>
      </c>
      <c r="L259" s="868">
        <v>0</v>
      </c>
      <c r="M259" s="871">
        <v>0</v>
      </c>
      <c r="N259" s="62"/>
      <c r="O259" s="62"/>
    </row>
    <row r="260" spans="1:15" ht="18" customHeight="1">
      <c r="A260" s="74"/>
      <c r="B260" s="70"/>
      <c r="C260" s="71" t="s">
        <v>4</v>
      </c>
      <c r="D260" s="80" t="s">
        <v>44</v>
      </c>
      <c r="E260" s="260">
        <v>0.79775408397734315</v>
      </c>
      <c r="F260" s="260">
        <v>0</v>
      </c>
      <c r="G260" s="260"/>
      <c r="H260" s="260">
        <v>1.7656000000000001</v>
      </c>
      <c r="I260" s="260">
        <v>0.83563438344310381</v>
      </c>
      <c r="J260" s="260">
        <v>7.3863599999999998E-3</v>
      </c>
      <c r="K260" s="260">
        <v>0</v>
      </c>
      <c r="L260" s="260">
        <v>0</v>
      </c>
      <c r="M260" s="360">
        <v>0</v>
      </c>
      <c r="N260" s="62"/>
      <c r="O260" s="62"/>
    </row>
    <row r="261" spans="1:15" ht="18.399999999999999" customHeight="1">
      <c r="A261" s="76"/>
      <c r="B261" s="77"/>
      <c r="C261" s="78" t="s">
        <v>4</v>
      </c>
      <c r="D261" s="79" t="s">
        <v>45</v>
      </c>
      <c r="E261" s="362">
        <v>0.68304016178870774</v>
      </c>
      <c r="F261" s="261">
        <v>0</v>
      </c>
      <c r="G261" s="261"/>
      <c r="H261" s="261">
        <v>0.88280000000000003</v>
      </c>
      <c r="I261" s="261">
        <v>0.68987776480714813</v>
      </c>
      <c r="J261" s="261">
        <v>2.7925746691871454E-2</v>
      </c>
      <c r="K261" s="261">
        <v>0</v>
      </c>
      <c r="L261" s="261">
        <v>0</v>
      </c>
      <c r="M261" s="361">
        <v>0</v>
      </c>
      <c r="N261" s="62"/>
      <c r="O261" s="62"/>
    </row>
    <row r="262" spans="1:15" ht="18.399999999999999" customHeight="1">
      <c r="A262" s="69" t="s">
        <v>156</v>
      </c>
      <c r="B262" s="70" t="s">
        <v>47</v>
      </c>
      <c r="C262" s="71" t="s">
        <v>157</v>
      </c>
      <c r="D262" s="72" t="s">
        <v>41</v>
      </c>
      <c r="E262" s="868">
        <v>16099000</v>
      </c>
      <c r="F262" s="858">
        <v>0</v>
      </c>
      <c r="G262" s="869"/>
      <c r="H262" s="858">
        <v>3715000</v>
      </c>
      <c r="I262" s="858">
        <v>11879000</v>
      </c>
      <c r="J262" s="858">
        <v>505000</v>
      </c>
      <c r="K262" s="858">
        <v>0</v>
      </c>
      <c r="L262" s="858">
        <v>0</v>
      </c>
      <c r="M262" s="870">
        <v>0</v>
      </c>
      <c r="N262" s="62"/>
      <c r="O262" s="62"/>
    </row>
    <row r="263" spans="1:15" ht="18.399999999999999" customHeight="1">
      <c r="A263" s="74"/>
      <c r="B263" s="70"/>
      <c r="C263" s="71" t="s">
        <v>4</v>
      </c>
      <c r="D263" s="80" t="s">
        <v>42</v>
      </c>
      <c r="E263" s="868">
        <v>16099000</v>
      </c>
      <c r="F263" s="868">
        <v>0</v>
      </c>
      <c r="G263" s="868"/>
      <c r="H263" s="868">
        <v>3715000</v>
      </c>
      <c r="I263" s="868">
        <v>11879000</v>
      </c>
      <c r="J263" s="868">
        <v>505000</v>
      </c>
      <c r="K263" s="868">
        <v>0</v>
      </c>
      <c r="L263" s="868">
        <v>0</v>
      </c>
      <c r="M263" s="871">
        <v>0</v>
      </c>
      <c r="N263" s="62"/>
      <c r="O263" s="62"/>
    </row>
    <row r="264" spans="1:15" ht="18.399999999999999" customHeight="1">
      <c r="A264" s="74"/>
      <c r="B264" s="70"/>
      <c r="C264" s="71" t="s">
        <v>4</v>
      </c>
      <c r="D264" s="80" t="s">
        <v>43</v>
      </c>
      <c r="E264" s="868">
        <v>10615830.340000002</v>
      </c>
      <c r="F264" s="868">
        <v>0</v>
      </c>
      <c r="G264" s="868"/>
      <c r="H264" s="868">
        <v>2321054.9700000002</v>
      </c>
      <c r="I264" s="868">
        <v>7856256.9100000001</v>
      </c>
      <c r="J264" s="868">
        <v>438518.46</v>
      </c>
      <c r="K264" s="868">
        <v>0</v>
      </c>
      <c r="L264" s="868">
        <v>0</v>
      </c>
      <c r="M264" s="871">
        <v>0</v>
      </c>
      <c r="N264" s="62"/>
      <c r="O264" s="62"/>
    </row>
    <row r="265" spans="1:15" ht="18.399999999999999" customHeight="1">
      <c r="A265" s="74"/>
      <c r="B265" s="70"/>
      <c r="C265" s="71" t="s">
        <v>4</v>
      </c>
      <c r="D265" s="80" t="s">
        <v>44</v>
      </c>
      <c r="E265" s="260">
        <v>0.65940930119883234</v>
      </c>
      <c r="F265" s="260">
        <v>0</v>
      </c>
      <c r="G265" s="260"/>
      <c r="H265" s="260">
        <v>0.62477926514131898</v>
      </c>
      <c r="I265" s="260">
        <v>0.66135675646098158</v>
      </c>
      <c r="J265" s="260">
        <v>0.8683533861386139</v>
      </c>
      <c r="K265" s="260">
        <v>0</v>
      </c>
      <c r="L265" s="260">
        <v>0</v>
      </c>
      <c r="M265" s="360">
        <v>0</v>
      </c>
      <c r="N265" s="62"/>
      <c r="O265" s="62"/>
    </row>
    <row r="266" spans="1:15" ht="18.399999999999999" customHeight="1">
      <c r="A266" s="76"/>
      <c r="B266" s="77"/>
      <c r="C266" s="78" t="s">
        <v>4</v>
      </c>
      <c r="D266" s="82" t="s">
        <v>45</v>
      </c>
      <c r="E266" s="261">
        <v>0.65940930119883234</v>
      </c>
      <c r="F266" s="261">
        <v>0</v>
      </c>
      <c r="G266" s="261"/>
      <c r="H266" s="261">
        <v>0.62477926514131898</v>
      </c>
      <c r="I266" s="261">
        <v>0.66135675646098158</v>
      </c>
      <c r="J266" s="261">
        <v>0.8683533861386139</v>
      </c>
      <c r="K266" s="261">
        <v>0</v>
      </c>
      <c r="L266" s="261">
        <v>0</v>
      </c>
      <c r="M266" s="361">
        <v>0</v>
      </c>
      <c r="N266" s="62"/>
      <c r="O266" s="62"/>
    </row>
    <row r="267" spans="1:15" ht="18.399999999999999" customHeight="1">
      <c r="A267" s="69" t="s">
        <v>158</v>
      </c>
      <c r="B267" s="70" t="s">
        <v>47</v>
      </c>
      <c r="C267" s="71" t="s">
        <v>159</v>
      </c>
      <c r="D267" s="80" t="s">
        <v>41</v>
      </c>
      <c r="E267" s="868">
        <v>77965000</v>
      </c>
      <c r="F267" s="858">
        <v>2675000</v>
      </c>
      <c r="G267" s="869"/>
      <c r="H267" s="858">
        <v>450000</v>
      </c>
      <c r="I267" s="858">
        <v>62735000</v>
      </c>
      <c r="J267" s="858">
        <v>6939000</v>
      </c>
      <c r="K267" s="858">
        <v>0</v>
      </c>
      <c r="L267" s="858">
        <v>0</v>
      </c>
      <c r="M267" s="870">
        <v>5166000</v>
      </c>
    </row>
    <row r="268" spans="1:15" ht="18.399999999999999" customHeight="1">
      <c r="A268" s="74"/>
      <c r="B268" s="70"/>
      <c r="C268" s="71" t="s">
        <v>160</v>
      </c>
      <c r="D268" s="80" t="s">
        <v>42</v>
      </c>
      <c r="E268" s="868">
        <v>82397393</v>
      </c>
      <c r="F268" s="868">
        <v>2675000</v>
      </c>
      <c r="G268" s="868"/>
      <c r="H268" s="868">
        <v>445604</v>
      </c>
      <c r="I268" s="868">
        <v>67990051</v>
      </c>
      <c r="J268" s="868">
        <v>5727795</v>
      </c>
      <c r="K268" s="868">
        <v>0</v>
      </c>
      <c r="L268" s="868">
        <v>0</v>
      </c>
      <c r="M268" s="871">
        <v>5558943</v>
      </c>
    </row>
    <row r="269" spans="1:15" ht="18.399999999999999" customHeight="1">
      <c r="A269" s="74"/>
      <c r="B269" s="70"/>
      <c r="C269" s="71" t="s">
        <v>4</v>
      </c>
      <c r="D269" s="80" t="s">
        <v>43</v>
      </c>
      <c r="E269" s="868">
        <v>47574968.040000014</v>
      </c>
      <c r="F269" s="868">
        <v>1907062.68</v>
      </c>
      <c r="G269" s="868"/>
      <c r="H269" s="868">
        <v>290240.42</v>
      </c>
      <c r="I269" s="868">
        <v>42111419.830000013</v>
      </c>
      <c r="J269" s="868">
        <v>716054.17999999993</v>
      </c>
      <c r="K269" s="868">
        <v>0</v>
      </c>
      <c r="L269" s="868">
        <v>0</v>
      </c>
      <c r="M269" s="871">
        <v>2550190.9299999997</v>
      </c>
    </row>
    <row r="270" spans="1:15" ht="18.399999999999999" customHeight="1">
      <c r="A270" s="74"/>
      <c r="B270" s="70"/>
      <c r="C270" s="71" t="s">
        <v>4</v>
      </c>
      <c r="D270" s="80" t="s">
        <v>44</v>
      </c>
      <c r="E270" s="260">
        <v>0.61020929955749392</v>
      </c>
      <c r="F270" s="260">
        <v>0.71292062803738321</v>
      </c>
      <c r="G270" s="260"/>
      <c r="H270" s="260">
        <v>0.64497871111111105</v>
      </c>
      <c r="I270" s="260">
        <v>0.67125878425121566</v>
      </c>
      <c r="J270" s="260">
        <v>0.10319270500072056</v>
      </c>
      <c r="K270" s="260">
        <v>0</v>
      </c>
      <c r="L270" s="260">
        <v>0</v>
      </c>
      <c r="M270" s="360">
        <v>0.49364903794037934</v>
      </c>
    </row>
    <row r="271" spans="1:15" ht="18.399999999999999" customHeight="1">
      <c r="A271" s="76"/>
      <c r="B271" s="77"/>
      <c r="C271" s="78" t="s">
        <v>4</v>
      </c>
      <c r="D271" s="82" t="s">
        <v>45</v>
      </c>
      <c r="E271" s="261">
        <v>0.57738438447925189</v>
      </c>
      <c r="F271" s="261">
        <v>0.71292062803738321</v>
      </c>
      <c r="G271" s="261"/>
      <c r="H271" s="261">
        <v>0.65134159477922093</v>
      </c>
      <c r="I271" s="261">
        <v>0.61937620593930742</v>
      </c>
      <c r="J271" s="261">
        <v>0.12501393293579816</v>
      </c>
      <c r="K271" s="261">
        <v>0</v>
      </c>
      <c r="L271" s="261">
        <v>0</v>
      </c>
      <c r="M271" s="361">
        <v>0.45875464634193941</v>
      </c>
    </row>
    <row r="272" spans="1:15" ht="18.399999999999999" customHeight="1">
      <c r="A272" s="69" t="s">
        <v>161</v>
      </c>
      <c r="B272" s="70" t="s">
        <v>47</v>
      </c>
      <c r="C272" s="71" t="s">
        <v>162</v>
      </c>
      <c r="D272" s="80" t="s">
        <v>41</v>
      </c>
      <c r="E272" s="868">
        <v>53648000</v>
      </c>
      <c r="F272" s="858">
        <v>3000000</v>
      </c>
      <c r="G272" s="869"/>
      <c r="H272" s="858">
        <v>29160000</v>
      </c>
      <c r="I272" s="858">
        <v>21238000</v>
      </c>
      <c r="J272" s="858">
        <v>250000</v>
      </c>
      <c r="K272" s="858">
        <v>0</v>
      </c>
      <c r="L272" s="858">
        <v>0</v>
      </c>
      <c r="M272" s="870">
        <v>0</v>
      </c>
    </row>
    <row r="273" spans="1:13" ht="18.399999999999999" customHeight="1">
      <c r="A273" s="74"/>
      <c r="B273" s="70"/>
      <c r="C273" s="71" t="s">
        <v>163</v>
      </c>
      <c r="D273" s="80" t="s">
        <v>42</v>
      </c>
      <c r="E273" s="868">
        <v>116197090</v>
      </c>
      <c r="F273" s="868">
        <v>3099600</v>
      </c>
      <c r="G273" s="868"/>
      <c r="H273" s="868">
        <v>89060600</v>
      </c>
      <c r="I273" s="868">
        <v>23786890</v>
      </c>
      <c r="J273" s="868">
        <v>250000</v>
      </c>
      <c r="K273" s="868">
        <v>0</v>
      </c>
      <c r="L273" s="868">
        <v>0</v>
      </c>
      <c r="M273" s="871">
        <v>0</v>
      </c>
    </row>
    <row r="274" spans="1:13" ht="18.399999999999999" customHeight="1">
      <c r="A274" s="74"/>
      <c r="B274" s="70"/>
      <c r="C274" s="71" t="s">
        <v>4</v>
      </c>
      <c r="D274" s="80" t="s">
        <v>43</v>
      </c>
      <c r="E274" s="868">
        <v>83284551.929999992</v>
      </c>
      <c r="F274" s="868">
        <v>3018327.05</v>
      </c>
      <c r="G274" s="868"/>
      <c r="H274" s="868">
        <v>62893580.049999997</v>
      </c>
      <c r="I274" s="868">
        <v>17372644.829999998</v>
      </c>
      <c r="J274" s="868">
        <v>0</v>
      </c>
      <c r="K274" s="868">
        <v>0</v>
      </c>
      <c r="L274" s="868">
        <v>0</v>
      </c>
      <c r="M274" s="871">
        <v>0</v>
      </c>
    </row>
    <row r="275" spans="1:13" ht="18.399999999999999" customHeight="1">
      <c r="A275" s="74"/>
      <c r="B275" s="70"/>
      <c r="C275" s="71" t="s">
        <v>4</v>
      </c>
      <c r="D275" s="80" t="s">
        <v>44</v>
      </c>
      <c r="E275" s="260">
        <v>1.5524260350805248</v>
      </c>
      <c r="F275" s="260">
        <v>1.0061090166666666</v>
      </c>
      <c r="G275" s="260"/>
      <c r="H275" s="260">
        <v>2.1568443089849105</v>
      </c>
      <c r="I275" s="260">
        <v>0.81799815566437506</v>
      </c>
      <c r="J275" s="260">
        <v>0</v>
      </c>
      <c r="K275" s="260">
        <v>0</v>
      </c>
      <c r="L275" s="260">
        <v>0</v>
      </c>
      <c r="M275" s="360">
        <v>0</v>
      </c>
    </row>
    <row r="276" spans="1:13" ht="18.399999999999999" customHeight="1">
      <c r="A276" s="76"/>
      <c r="B276" s="77"/>
      <c r="C276" s="78" t="s">
        <v>4</v>
      </c>
      <c r="D276" s="82" t="s">
        <v>45</v>
      </c>
      <c r="E276" s="261">
        <v>0.71675247572895318</v>
      </c>
      <c r="F276" s="261">
        <v>0.97377953606917012</v>
      </c>
      <c r="G276" s="261"/>
      <c r="H276" s="261">
        <v>0.70618859574267401</v>
      </c>
      <c r="I276" s="261">
        <v>0.73034536376970671</v>
      </c>
      <c r="J276" s="261">
        <v>0</v>
      </c>
      <c r="K276" s="261">
        <v>0</v>
      </c>
      <c r="L276" s="261">
        <v>0</v>
      </c>
      <c r="M276" s="361">
        <v>0</v>
      </c>
    </row>
    <row r="277" spans="1:13" ht="18.399999999999999" customHeight="1">
      <c r="A277" s="69" t="s">
        <v>164</v>
      </c>
      <c r="B277" s="70" t="s">
        <v>47</v>
      </c>
      <c r="C277" s="71" t="s">
        <v>165</v>
      </c>
      <c r="D277" s="80" t="s">
        <v>41</v>
      </c>
      <c r="E277" s="868">
        <v>203999000</v>
      </c>
      <c r="F277" s="858">
        <v>0</v>
      </c>
      <c r="G277" s="869"/>
      <c r="H277" s="858">
        <v>2176000</v>
      </c>
      <c r="I277" s="858">
        <v>189168000</v>
      </c>
      <c r="J277" s="858">
        <v>12655000</v>
      </c>
      <c r="K277" s="858">
        <v>0</v>
      </c>
      <c r="L277" s="858">
        <v>0</v>
      </c>
      <c r="M277" s="870">
        <v>0</v>
      </c>
    </row>
    <row r="278" spans="1:13" ht="18.399999999999999" customHeight="1">
      <c r="A278" s="74"/>
      <c r="B278" s="70"/>
      <c r="C278" s="71" t="s">
        <v>4</v>
      </c>
      <c r="D278" s="80" t="s">
        <v>42</v>
      </c>
      <c r="E278" s="868">
        <v>203999000</v>
      </c>
      <c r="F278" s="868">
        <v>0</v>
      </c>
      <c r="G278" s="868"/>
      <c r="H278" s="868">
        <v>2626051</v>
      </c>
      <c r="I278" s="868">
        <v>181109308</v>
      </c>
      <c r="J278" s="868">
        <v>20263641</v>
      </c>
      <c r="K278" s="868">
        <v>0</v>
      </c>
      <c r="L278" s="868">
        <v>0</v>
      </c>
      <c r="M278" s="871">
        <v>0</v>
      </c>
    </row>
    <row r="279" spans="1:13" ht="18.399999999999999" customHeight="1">
      <c r="A279" s="74"/>
      <c r="B279" s="70"/>
      <c r="C279" s="71" t="s">
        <v>4</v>
      </c>
      <c r="D279" s="80" t="s">
        <v>43</v>
      </c>
      <c r="E279" s="868">
        <v>150543759.22999993</v>
      </c>
      <c r="F279" s="868">
        <v>0</v>
      </c>
      <c r="G279" s="868"/>
      <c r="H279" s="868">
        <v>2066109.7</v>
      </c>
      <c r="I279" s="868">
        <v>136030922.89999995</v>
      </c>
      <c r="J279" s="868">
        <v>12446726.629999999</v>
      </c>
      <c r="K279" s="868">
        <v>0</v>
      </c>
      <c r="L279" s="868">
        <v>0</v>
      </c>
      <c r="M279" s="871">
        <v>0</v>
      </c>
    </row>
    <row r="280" spans="1:13" ht="18.399999999999999" customHeight="1">
      <c r="A280" s="74"/>
      <c r="B280" s="70"/>
      <c r="C280" s="71" t="s">
        <v>4</v>
      </c>
      <c r="D280" s="80" t="s">
        <v>44</v>
      </c>
      <c r="E280" s="260">
        <v>0.73796322153539939</v>
      </c>
      <c r="F280" s="260">
        <v>0</v>
      </c>
      <c r="G280" s="260"/>
      <c r="H280" s="260">
        <v>0.94949894301470583</v>
      </c>
      <c r="I280" s="260">
        <v>0.71910113179818969</v>
      </c>
      <c r="J280" s="260">
        <v>0.98354220703279327</v>
      </c>
      <c r="K280" s="260">
        <v>0</v>
      </c>
      <c r="L280" s="260">
        <v>0</v>
      </c>
      <c r="M280" s="360">
        <v>0</v>
      </c>
    </row>
    <row r="281" spans="1:13" ht="18.399999999999999" customHeight="1">
      <c r="A281" s="76"/>
      <c r="B281" s="77"/>
      <c r="C281" s="78" t="s">
        <v>4</v>
      </c>
      <c r="D281" s="82" t="s">
        <v>45</v>
      </c>
      <c r="E281" s="261">
        <v>0.73796322153539939</v>
      </c>
      <c r="F281" s="261">
        <v>0</v>
      </c>
      <c r="G281" s="261"/>
      <c r="H281" s="261">
        <v>0.78677440004021248</v>
      </c>
      <c r="I281" s="261">
        <v>0.75109846314469908</v>
      </c>
      <c r="J281" s="261">
        <v>0.61423939705603736</v>
      </c>
      <c r="K281" s="261">
        <v>0</v>
      </c>
      <c r="L281" s="261">
        <v>0</v>
      </c>
      <c r="M281" s="361">
        <v>0</v>
      </c>
    </row>
    <row r="282" spans="1:13" ht="18.399999999999999" customHeight="1">
      <c r="A282" s="69" t="s">
        <v>166</v>
      </c>
      <c r="B282" s="70" t="s">
        <v>47</v>
      </c>
      <c r="C282" s="71" t="s">
        <v>167</v>
      </c>
      <c r="D282" s="80" t="s">
        <v>41</v>
      </c>
      <c r="E282" s="868">
        <v>616676000</v>
      </c>
      <c r="F282" s="858">
        <v>0</v>
      </c>
      <c r="G282" s="869"/>
      <c r="H282" s="858">
        <v>16272000</v>
      </c>
      <c r="I282" s="858">
        <v>565084000</v>
      </c>
      <c r="J282" s="858">
        <v>33917000</v>
      </c>
      <c r="K282" s="858">
        <v>0</v>
      </c>
      <c r="L282" s="858">
        <v>0</v>
      </c>
      <c r="M282" s="870">
        <v>1403000</v>
      </c>
    </row>
    <row r="283" spans="1:13" ht="18.399999999999999" customHeight="1">
      <c r="A283" s="74"/>
      <c r="B283" s="70"/>
      <c r="C283" s="71" t="s">
        <v>168</v>
      </c>
      <c r="D283" s="80" t="s">
        <v>42</v>
      </c>
      <c r="E283" s="868">
        <v>629197110</v>
      </c>
      <c r="F283" s="868">
        <v>0</v>
      </c>
      <c r="G283" s="868"/>
      <c r="H283" s="868">
        <v>16272000</v>
      </c>
      <c r="I283" s="868">
        <v>583327000</v>
      </c>
      <c r="J283" s="868">
        <v>27039958</v>
      </c>
      <c r="K283" s="868">
        <v>0</v>
      </c>
      <c r="L283" s="868">
        <v>0</v>
      </c>
      <c r="M283" s="871">
        <v>2558152</v>
      </c>
    </row>
    <row r="284" spans="1:13" ht="18.399999999999999" customHeight="1">
      <c r="A284" s="74"/>
      <c r="B284" s="70"/>
      <c r="C284" s="71" t="s">
        <v>4</v>
      </c>
      <c r="D284" s="80" t="s">
        <v>43</v>
      </c>
      <c r="E284" s="868">
        <v>453109787.93000001</v>
      </c>
      <c r="F284" s="868">
        <v>0</v>
      </c>
      <c r="G284" s="868"/>
      <c r="H284" s="868">
        <v>13480766.91</v>
      </c>
      <c r="I284" s="868">
        <v>430594447.19999999</v>
      </c>
      <c r="J284" s="868">
        <v>7981378.0700000003</v>
      </c>
      <c r="K284" s="868">
        <v>0</v>
      </c>
      <c r="L284" s="868">
        <v>0</v>
      </c>
      <c r="M284" s="871">
        <v>1053195.75</v>
      </c>
    </row>
    <row r="285" spans="1:13" ht="18.399999999999999" customHeight="1">
      <c r="A285" s="74"/>
      <c r="B285" s="70"/>
      <c r="C285" s="71" t="s">
        <v>4</v>
      </c>
      <c r="D285" s="80" t="s">
        <v>44</v>
      </c>
      <c r="E285" s="260">
        <v>0.73476150836095455</v>
      </c>
      <c r="F285" s="260">
        <v>0</v>
      </c>
      <c r="G285" s="260"/>
      <c r="H285" s="260">
        <v>0.82846404314159294</v>
      </c>
      <c r="I285" s="260">
        <v>0.76200077722958004</v>
      </c>
      <c r="J285" s="260">
        <v>0.23532087360320783</v>
      </c>
      <c r="K285" s="260">
        <v>0</v>
      </c>
      <c r="L285" s="260">
        <v>0</v>
      </c>
      <c r="M285" s="360">
        <v>0.75067409123307194</v>
      </c>
    </row>
    <row r="286" spans="1:13" ht="18.399999999999999" customHeight="1">
      <c r="A286" s="76"/>
      <c r="B286" s="77"/>
      <c r="C286" s="78" t="s">
        <v>4</v>
      </c>
      <c r="D286" s="82" t="s">
        <v>45</v>
      </c>
      <c r="E286" s="261">
        <v>0.72013965215129483</v>
      </c>
      <c r="F286" s="261">
        <v>0</v>
      </c>
      <c r="G286" s="261"/>
      <c r="H286" s="261">
        <v>0.82846404314159294</v>
      </c>
      <c r="I286" s="261">
        <v>0.73816992390203096</v>
      </c>
      <c r="J286" s="261">
        <v>0.29516976579623388</v>
      </c>
      <c r="K286" s="261">
        <v>0</v>
      </c>
      <c r="L286" s="261">
        <v>0</v>
      </c>
      <c r="M286" s="361">
        <v>0.41170178707129207</v>
      </c>
    </row>
    <row r="287" spans="1:13" ht="18.399999999999999" customHeight="1">
      <c r="A287" s="69" t="s">
        <v>169</v>
      </c>
      <c r="B287" s="70" t="s">
        <v>47</v>
      </c>
      <c r="C287" s="71" t="s">
        <v>170</v>
      </c>
      <c r="D287" s="80" t="s">
        <v>41</v>
      </c>
      <c r="E287" s="868">
        <v>434499000</v>
      </c>
      <c r="F287" s="858">
        <v>0</v>
      </c>
      <c r="G287" s="869"/>
      <c r="H287" s="858">
        <v>1296000</v>
      </c>
      <c r="I287" s="858">
        <v>408547000</v>
      </c>
      <c r="J287" s="858">
        <v>5800000</v>
      </c>
      <c r="K287" s="858">
        <v>0</v>
      </c>
      <c r="L287" s="858">
        <v>0</v>
      </c>
      <c r="M287" s="870">
        <v>18856000</v>
      </c>
    </row>
    <row r="288" spans="1:13" ht="18.399999999999999" customHeight="1">
      <c r="A288" s="74"/>
      <c r="B288" s="70"/>
      <c r="C288" s="71" t="s">
        <v>4</v>
      </c>
      <c r="D288" s="80" t="s">
        <v>42</v>
      </c>
      <c r="E288" s="868">
        <v>434603782</v>
      </c>
      <c r="F288" s="868">
        <v>0</v>
      </c>
      <c r="G288" s="868"/>
      <c r="H288" s="868">
        <v>1350850</v>
      </c>
      <c r="I288" s="868">
        <v>410642615</v>
      </c>
      <c r="J288" s="868">
        <v>3890541</v>
      </c>
      <c r="K288" s="868">
        <v>0</v>
      </c>
      <c r="L288" s="868">
        <v>0</v>
      </c>
      <c r="M288" s="871">
        <v>18719776</v>
      </c>
    </row>
    <row r="289" spans="1:13" ht="18.399999999999999" customHeight="1">
      <c r="A289" s="74"/>
      <c r="B289" s="70"/>
      <c r="C289" s="71" t="s">
        <v>4</v>
      </c>
      <c r="D289" s="80" t="s">
        <v>43</v>
      </c>
      <c r="E289" s="868">
        <v>304483032.56</v>
      </c>
      <c r="F289" s="868">
        <v>0</v>
      </c>
      <c r="G289" s="868"/>
      <c r="H289" s="868">
        <v>960950.45000000007</v>
      </c>
      <c r="I289" s="868">
        <v>297001292.94000006</v>
      </c>
      <c r="J289" s="868">
        <v>54854.96</v>
      </c>
      <c r="K289" s="868">
        <v>0</v>
      </c>
      <c r="L289" s="868">
        <v>0</v>
      </c>
      <c r="M289" s="871">
        <v>6465934.2099999981</v>
      </c>
    </row>
    <row r="290" spans="1:13" ht="18.399999999999999" customHeight="1">
      <c r="A290" s="74"/>
      <c r="B290" s="70"/>
      <c r="C290" s="71" t="s">
        <v>4</v>
      </c>
      <c r="D290" s="80" t="s">
        <v>44</v>
      </c>
      <c r="E290" s="260">
        <v>0.70076808591043938</v>
      </c>
      <c r="F290" s="260">
        <v>0</v>
      </c>
      <c r="G290" s="260"/>
      <c r="H290" s="260">
        <v>0.74147411265432106</v>
      </c>
      <c r="I290" s="260">
        <v>0.72696970713283915</v>
      </c>
      <c r="J290" s="260">
        <v>9.4577517241379305E-3</v>
      </c>
      <c r="K290" s="260">
        <v>0</v>
      </c>
      <c r="L290" s="260">
        <v>0</v>
      </c>
      <c r="M290" s="360">
        <v>0.3429112330292744</v>
      </c>
    </row>
    <row r="291" spans="1:13" ht="18.399999999999999" customHeight="1">
      <c r="A291" s="76"/>
      <c r="B291" s="77"/>
      <c r="C291" s="78" t="s">
        <v>4</v>
      </c>
      <c r="D291" s="79" t="s">
        <v>45</v>
      </c>
      <c r="E291" s="362">
        <v>0.70059913229195048</v>
      </c>
      <c r="F291" s="261">
        <v>0</v>
      </c>
      <c r="G291" s="261"/>
      <c r="H291" s="261">
        <v>0.71136725024984271</v>
      </c>
      <c r="I291" s="261">
        <v>0.72325979353117076</v>
      </c>
      <c r="J291" s="261">
        <v>1.4099571242148586E-2</v>
      </c>
      <c r="K291" s="261">
        <v>0</v>
      </c>
      <c r="L291" s="261">
        <v>0</v>
      </c>
      <c r="M291" s="361">
        <v>0.34540660155335184</v>
      </c>
    </row>
    <row r="292" spans="1:13" ht="18.399999999999999" customHeight="1">
      <c r="A292" s="69" t="s">
        <v>171</v>
      </c>
      <c r="B292" s="70" t="s">
        <v>47</v>
      </c>
      <c r="C292" s="71" t="s">
        <v>172</v>
      </c>
      <c r="D292" s="72" t="s">
        <v>41</v>
      </c>
      <c r="E292" s="872">
        <v>263772000</v>
      </c>
      <c r="F292" s="858">
        <v>0</v>
      </c>
      <c r="G292" s="869"/>
      <c r="H292" s="858">
        <v>3944000</v>
      </c>
      <c r="I292" s="858">
        <v>232899000</v>
      </c>
      <c r="J292" s="858">
        <v>26929000</v>
      </c>
      <c r="K292" s="858">
        <v>0</v>
      </c>
      <c r="L292" s="858">
        <v>0</v>
      </c>
      <c r="M292" s="870">
        <v>0</v>
      </c>
    </row>
    <row r="293" spans="1:13" ht="18.399999999999999" customHeight="1">
      <c r="A293" s="74"/>
      <c r="B293" s="70"/>
      <c r="C293" s="71" t="s">
        <v>4</v>
      </c>
      <c r="D293" s="80" t="s">
        <v>42</v>
      </c>
      <c r="E293" s="868">
        <v>263932000</v>
      </c>
      <c r="F293" s="868">
        <v>0</v>
      </c>
      <c r="G293" s="868"/>
      <c r="H293" s="868">
        <v>3953663.99</v>
      </c>
      <c r="I293" s="868">
        <v>233049336.00999999</v>
      </c>
      <c r="J293" s="868">
        <v>26929000</v>
      </c>
      <c r="K293" s="868">
        <v>0</v>
      </c>
      <c r="L293" s="868">
        <v>0</v>
      </c>
      <c r="M293" s="871">
        <v>0</v>
      </c>
    </row>
    <row r="294" spans="1:13" ht="18.399999999999999" customHeight="1">
      <c r="A294" s="74"/>
      <c r="B294" s="70"/>
      <c r="C294" s="71" t="s">
        <v>4</v>
      </c>
      <c r="D294" s="80" t="s">
        <v>43</v>
      </c>
      <c r="E294" s="868">
        <v>189563534.41999999</v>
      </c>
      <c r="F294" s="868">
        <v>0</v>
      </c>
      <c r="G294" s="868"/>
      <c r="H294" s="868">
        <v>2864808.05</v>
      </c>
      <c r="I294" s="868">
        <v>183185315.05999997</v>
      </c>
      <c r="J294" s="868">
        <v>3513411.31</v>
      </c>
      <c r="K294" s="868">
        <v>0</v>
      </c>
      <c r="L294" s="868">
        <v>0</v>
      </c>
      <c r="M294" s="871">
        <v>0</v>
      </c>
    </row>
    <row r="295" spans="1:13" ht="18.399999999999999" customHeight="1">
      <c r="A295" s="74"/>
      <c r="B295" s="70"/>
      <c r="C295" s="71" t="s">
        <v>4</v>
      </c>
      <c r="D295" s="80" t="s">
        <v>44</v>
      </c>
      <c r="E295" s="260">
        <v>0.71866435565564191</v>
      </c>
      <c r="F295" s="260">
        <v>0</v>
      </c>
      <c r="G295" s="260"/>
      <c r="H295" s="260">
        <v>0.72637120943204858</v>
      </c>
      <c r="I295" s="260">
        <v>0.78654401719200151</v>
      </c>
      <c r="J295" s="260">
        <v>0.13046943109658732</v>
      </c>
      <c r="K295" s="260">
        <v>0</v>
      </c>
      <c r="L295" s="260">
        <v>0</v>
      </c>
      <c r="M295" s="360">
        <v>0</v>
      </c>
    </row>
    <row r="296" spans="1:13" ht="18.399999999999999" customHeight="1">
      <c r="A296" s="76"/>
      <c r="B296" s="77"/>
      <c r="C296" s="78" t="s">
        <v>4</v>
      </c>
      <c r="D296" s="82" t="s">
        <v>45</v>
      </c>
      <c r="E296" s="261">
        <v>0.71822868928360328</v>
      </c>
      <c r="F296" s="261">
        <v>0</v>
      </c>
      <c r="G296" s="261"/>
      <c r="H296" s="261">
        <v>0.72459573126243326</v>
      </c>
      <c r="I296" s="261">
        <v>0.78603663154028303</v>
      </c>
      <c r="J296" s="261">
        <v>0.13046943109658732</v>
      </c>
      <c r="K296" s="261">
        <v>0</v>
      </c>
      <c r="L296" s="261">
        <v>0</v>
      </c>
      <c r="M296" s="361">
        <v>0</v>
      </c>
    </row>
    <row r="297" spans="1:13" ht="18.399999999999999" customHeight="1">
      <c r="A297" s="69" t="s">
        <v>173</v>
      </c>
      <c r="B297" s="70" t="s">
        <v>47</v>
      </c>
      <c r="C297" s="71" t="s">
        <v>174</v>
      </c>
      <c r="D297" s="80" t="s">
        <v>41</v>
      </c>
      <c r="E297" s="868">
        <v>62957000</v>
      </c>
      <c r="F297" s="858">
        <v>0</v>
      </c>
      <c r="G297" s="869"/>
      <c r="H297" s="858">
        <v>45000</v>
      </c>
      <c r="I297" s="858">
        <v>60956000</v>
      </c>
      <c r="J297" s="858">
        <v>1860000</v>
      </c>
      <c r="K297" s="858">
        <v>0</v>
      </c>
      <c r="L297" s="858">
        <v>0</v>
      </c>
      <c r="M297" s="870">
        <v>96000</v>
      </c>
    </row>
    <row r="298" spans="1:13" ht="18.399999999999999" customHeight="1">
      <c r="A298" s="74"/>
      <c r="B298" s="70"/>
      <c r="C298" s="71" t="s">
        <v>4</v>
      </c>
      <c r="D298" s="80" t="s">
        <v>42</v>
      </c>
      <c r="E298" s="868">
        <v>63587982.989999995</v>
      </c>
      <c r="F298" s="868">
        <v>0</v>
      </c>
      <c r="G298" s="868"/>
      <c r="H298" s="868">
        <v>303000</v>
      </c>
      <c r="I298" s="868">
        <v>61100209.869999997</v>
      </c>
      <c r="J298" s="868">
        <v>2088773.12</v>
      </c>
      <c r="K298" s="868">
        <v>0</v>
      </c>
      <c r="L298" s="868">
        <v>0</v>
      </c>
      <c r="M298" s="871">
        <v>96000</v>
      </c>
    </row>
    <row r="299" spans="1:13" ht="18.399999999999999" customHeight="1">
      <c r="A299" s="74"/>
      <c r="B299" s="70"/>
      <c r="C299" s="71" t="s">
        <v>4</v>
      </c>
      <c r="D299" s="80" t="s">
        <v>43</v>
      </c>
      <c r="E299" s="868">
        <v>46534938.150000006</v>
      </c>
      <c r="F299" s="868">
        <v>0</v>
      </c>
      <c r="G299" s="868"/>
      <c r="H299" s="868">
        <v>70689.87999999999</v>
      </c>
      <c r="I299" s="868">
        <v>45526877.130000003</v>
      </c>
      <c r="J299" s="868">
        <v>852273.19</v>
      </c>
      <c r="K299" s="868">
        <v>0</v>
      </c>
      <c r="L299" s="868">
        <v>0</v>
      </c>
      <c r="M299" s="871">
        <v>85097.949999999968</v>
      </c>
    </row>
    <row r="300" spans="1:13" ht="18.399999999999999" customHeight="1">
      <c r="A300" s="74"/>
      <c r="B300" s="70"/>
      <c r="C300" s="71" t="s">
        <v>4</v>
      </c>
      <c r="D300" s="80" t="s">
        <v>44</v>
      </c>
      <c r="E300" s="260">
        <v>0.73915431405562537</v>
      </c>
      <c r="F300" s="260">
        <v>0</v>
      </c>
      <c r="G300" s="260"/>
      <c r="H300" s="260">
        <v>1.570886222222222</v>
      </c>
      <c r="I300" s="260">
        <v>0.7468809818557649</v>
      </c>
      <c r="J300" s="260">
        <v>0.45821139247311826</v>
      </c>
      <c r="K300" s="260">
        <v>0</v>
      </c>
      <c r="L300" s="260">
        <v>0</v>
      </c>
      <c r="M300" s="360">
        <v>0.88643697916666631</v>
      </c>
    </row>
    <row r="301" spans="1:13" ht="18.399999999999999" customHeight="1">
      <c r="A301" s="76"/>
      <c r="B301" s="77"/>
      <c r="C301" s="78" t="s">
        <v>4</v>
      </c>
      <c r="D301" s="82" t="s">
        <v>45</v>
      </c>
      <c r="E301" s="261">
        <v>0.73181969236731736</v>
      </c>
      <c r="F301" s="261">
        <v>0</v>
      </c>
      <c r="G301" s="261"/>
      <c r="H301" s="261">
        <v>0.23329993399339929</v>
      </c>
      <c r="I301" s="261">
        <v>0.7451181792479169</v>
      </c>
      <c r="J301" s="261">
        <v>0.40802573617952337</v>
      </c>
      <c r="K301" s="261">
        <v>0</v>
      </c>
      <c r="L301" s="261">
        <v>0</v>
      </c>
      <c r="M301" s="361">
        <v>0.88643697916666631</v>
      </c>
    </row>
    <row r="302" spans="1:13" ht="18.399999999999999" customHeight="1">
      <c r="A302" s="69" t="s">
        <v>175</v>
      </c>
      <c r="B302" s="70" t="s">
        <v>47</v>
      </c>
      <c r="C302" s="71" t="s">
        <v>176</v>
      </c>
      <c r="D302" s="80" t="s">
        <v>41</v>
      </c>
      <c r="E302" s="868">
        <v>57482000</v>
      </c>
      <c r="F302" s="858">
        <v>0</v>
      </c>
      <c r="G302" s="869"/>
      <c r="H302" s="858">
        <v>52000</v>
      </c>
      <c r="I302" s="858">
        <v>55562000</v>
      </c>
      <c r="J302" s="858">
        <v>1595000</v>
      </c>
      <c r="K302" s="858">
        <v>0</v>
      </c>
      <c r="L302" s="858">
        <v>0</v>
      </c>
      <c r="M302" s="870">
        <v>273000</v>
      </c>
    </row>
    <row r="303" spans="1:13" ht="18.399999999999999" customHeight="1">
      <c r="A303" s="74"/>
      <c r="B303" s="70"/>
      <c r="C303" s="71" t="s">
        <v>4</v>
      </c>
      <c r="D303" s="80" t="s">
        <v>42</v>
      </c>
      <c r="E303" s="868">
        <v>60940484</v>
      </c>
      <c r="F303" s="868">
        <v>0</v>
      </c>
      <c r="G303" s="868"/>
      <c r="H303" s="868">
        <v>88105</v>
      </c>
      <c r="I303" s="868">
        <v>57688907</v>
      </c>
      <c r="J303" s="868">
        <v>1595000</v>
      </c>
      <c r="K303" s="868">
        <v>0</v>
      </c>
      <c r="L303" s="868">
        <v>0</v>
      </c>
      <c r="M303" s="871">
        <v>1568472</v>
      </c>
    </row>
    <row r="304" spans="1:13" ht="18.399999999999999" customHeight="1">
      <c r="A304" s="74"/>
      <c r="B304" s="70"/>
      <c r="C304" s="71" t="s">
        <v>4</v>
      </c>
      <c r="D304" s="80" t="s">
        <v>43</v>
      </c>
      <c r="E304" s="868">
        <v>42967242.179999992</v>
      </c>
      <c r="F304" s="868">
        <v>0</v>
      </c>
      <c r="G304" s="868"/>
      <c r="H304" s="868">
        <v>78853.789999999994</v>
      </c>
      <c r="I304" s="868">
        <v>41158445.79999999</v>
      </c>
      <c r="J304" s="868">
        <v>309054.68</v>
      </c>
      <c r="K304" s="868">
        <v>0</v>
      </c>
      <c r="L304" s="868">
        <v>0</v>
      </c>
      <c r="M304" s="871">
        <v>1420887.9100000001</v>
      </c>
    </row>
    <row r="305" spans="1:13" ht="18.399999999999999" customHeight="1">
      <c r="A305" s="74"/>
      <c r="B305" s="70"/>
      <c r="C305" s="71" t="s">
        <v>4</v>
      </c>
      <c r="D305" s="80" t="s">
        <v>44</v>
      </c>
      <c r="E305" s="260">
        <v>0.74749038272850621</v>
      </c>
      <c r="F305" s="260">
        <v>0</v>
      </c>
      <c r="G305" s="260"/>
      <c r="H305" s="260">
        <v>1.5164190384615384</v>
      </c>
      <c r="I305" s="260">
        <v>0.74076609553291795</v>
      </c>
      <c r="J305" s="260">
        <v>0.19376468965517241</v>
      </c>
      <c r="K305" s="260">
        <v>0</v>
      </c>
      <c r="L305" s="260">
        <v>0</v>
      </c>
      <c r="M305" s="360">
        <v>5.2047176190476199</v>
      </c>
    </row>
    <row r="306" spans="1:13" ht="18.399999999999999" customHeight="1">
      <c r="A306" s="76"/>
      <c r="B306" s="77"/>
      <c r="C306" s="78" t="s">
        <v>4</v>
      </c>
      <c r="D306" s="82" t="s">
        <v>45</v>
      </c>
      <c r="E306" s="261">
        <v>0.70506893545512361</v>
      </c>
      <c r="F306" s="261">
        <v>0</v>
      </c>
      <c r="G306" s="261"/>
      <c r="H306" s="261">
        <v>0.89499790023267689</v>
      </c>
      <c r="I306" s="261">
        <v>0.71345511538292772</v>
      </c>
      <c r="J306" s="261">
        <v>0.19376468965517241</v>
      </c>
      <c r="K306" s="261">
        <v>0</v>
      </c>
      <c r="L306" s="261">
        <v>0</v>
      </c>
      <c r="M306" s="361">
        <v>0.90590581789155311</v>
      </c>
    </row>
    <row r="307" spans="1:13" ht="18.399999999999999" customHeight="1">
      <c r="A307" s="69" t="s">
        <v>177</v>
      </c>
      <c r="B307" s="70" t="s">
        <v>47</v>
      </c>
      <c r="C307" s="71" t="s">
        <v>178</v>
      </c>
      <c r="D307" s="80" t="s">
        <v>41</v>
      </c>
      <c r="E307" s="868">
        <v>74954000</v>
      </c>
      <c r="F307" s="858">
        <v>5000000</v>
      </c>
      <c r="G307" s="869"/>
      <c r="H307" s="858">
        <v>278000</v>
      </c>
      <c r="I307" s="858">
        <v>20245000</v>
      </c>
      <c r="J307" s="858">
        <v>0</v>
      </c>
      <c r="K307" s="858">
        <v>0</v>
      </c>
      <c r="L307" s="858">
        <v>0</v>
      </c>
      <c r="M307" s="870">
        <v>49431000</v>
      </c>
    </row>
    <row r="308" spans="1:13" ht="18.399999999999999" customHeight="1">
      <c r="A308" s="74"/>
      <c r="B308" s="70"/>
      <c r="C308" s="71"/>
      <c r="D308" s="80" t="s">
        <v>42</v>
      </c>
      <c r="E308" s="868">
        <v>112679890</v>
      </c>
      <c r="F308" s="868">
        <v>5000000</v>
      </c>
      <c r="G308" s="868"/>
      <c r="H308" s="868">
        <v>664000</v>
      </c>
      <c r="I308" s="868">
        <v>19859000</v>
      </c>
      <c r="J308" s="868">
        <v>0</v>
      </c>
      <c r="K308" s="868">
        <v>0</v>
      </c>
      <c r="L308" s="868">
        <v>0</v>
      </c>
      <c r="M308" s="871">
        <v>87156890</v>
      </c>
    </row>
    <row r="309" spans="1:13" ht="18.399999999999999" customHeight="1">
      <c r="A309" s="74"/>
      <c r="B309" s="70"/>
      <c r="C309" s="71"/>
      <c r="D309" s="80" t="s">
        <v>43</v>
      </c>
      <c r="E309" s="868">
        <v>86736109.540000021</v>
      </c>
      <c r="F309" s="868">
        <v>5000000</v>
      </c>
      <c r="G309" s="868"/>
      <c r="H309" s="868">
        <v>508224.31</v>
      </c>
      <c r="I309" s="868">
        <v>11896146.259999998</v>
      </c>
      <c r="J309" s="868">
        <v>0</v>
      </c>
      <c r="K309" s="868">
        <v>0</v>
      </c>
      <c r="L309" s="868">
        <v>0</v>
      </c>
      <c r="M309" s="871">
        <v>69331738.970000029</v>
      </c>
    </row>
    <row r="310" spans="1:13" ht="18.399999999999999" customHeight="1">
      <c r="A310" s="74"/>
      <c r="B310" s="70"/>
      <c r="C310" s="71"/>
      <c r="D310" s="80" t="s">
        <v>44</v>
      </c>
      <c r="E310" s="260">
        <v>1.1571912044720765</v>
      </c>
      <c r="F310" s="260">
        <v>1</v>
      </c>
      <c r="G310" s="260"/>
      <c r="H310" s="260">
        <v>1.8281449999999999</v>
      </c>
      <c r="I310" s="260">
        <v>0.58760910150654477</v>
      </c>
      <c r="J310" s="260">
        <v>0</v>
      </c>
      <c r="K310" s="260">
        <v>0</v>
      </c>
      <c r="L310" s="260">
        <v>0</v>
      </c>
      <c r="M310" s="360">
        <v>1.4025963255851597</v>
      </c>
    </row>
    <row r="311" spans="1:13" ht="18.399999999999999" customHeight="1">
      <c r="A311" s="76"/>
      <c r="B311" s="77"/>
      <c r="C311" s="78"/>
      <c r="D311" s="82" t="s">
        <v>45</v>
      </c>
      <c r="E311" s="261">
        <v>0.76975678215518328</v>
      </c>
      <c r="F311" s="261">
        <v>1</v>
      </c>
      <c r="G311" s="261"/>
      <c r="H311" s="261">
        <v>0.76539805722891563</v>
      </c>
      <c r="I311" s="261">
        <v>0.59903047786897623</v>
      </c>
      <c r="J311" s="261">
        <v>0</v>
      </c>
      <c r="K311" s="261">
        <v>0</v>
      </c>
      <c r="L311" s="261">
        <v>0</v>
      </c>
      <c r="M311" s="361">
        <v>0.79548202064116824</v>
      </c>
    </row>
    <row r="312" spans="1:13" ht="18.399999999999999" customHeight="1">
      <c r="A312" s="69" t="s">
        <v>179</v>
      </c>
      <c r="B312" s="70" t="s">
        <v>47</v>
      </c>
      <c r="C312" s="71" t="s">
        <v>180</v>
      </c>
      <c r="D312" s="80" t="s">
        <v>41</v>
      </c>
      <c r="E312" s="868">
        <v>12758000</v>
      </c>
      <c r="F312" s="858">
        <v>1500000</v>
      </c>
      <c r="G312" s="869"/>
      <c r="H312" s="858">
        <v>11000</v>
      </c>
      <c r="I312" s="858">
        <v>11222000</v>
      </c>
      <c r="J312" s="858">
        <v>25000</v>
      </c>
      <c r="K312" s="858">
        <v>0</v>
      </c>
      <c r="L312" s="858">
        <v>0</v>
      </c>
      <c r="M312" s="870">
        <v>0</v>
      </c>
    </row>
    <row r="313" spans="1:13" ht="18.399999999999999" customHeight="1">
      <c r="A313" s="74"/>
      <c r="B313" s="70"/>
      <c r="C313" s="71"/>
      <c r="D313" s="80" t="s">
        <v>42</v>
      </c>
      <c r="E313" s="868">
        <v>22572175</v>
      </c>
      <c r="F313" s="868">
        <v>1500000</v>
      </c>
      <c r="G313" s="868"/>
      <c r="H313" s="868">
        <v>12500</v>
      </c>
      <c r="I313" s="868">
        <v>20328798</v>
      </c>
      <c r="J313" s="868">
        <v>730877</v>
      </c>
      <c r="K313" s="868">
        <v>0</v>
      </c>
      <c r="L313" s="868">
        <v>0</v>
      </c>
      <c r="M313" s="871">
        <v>0</v>
      </c>
    </row>
    <row r="314" spans="1:13" ht="18.399999999999999" customHeight="1">
      <c r="A314" s="74"/>
      <c r="B314" s="70"/>
      <c r="C314" s="71"/>
      <c r="D314" s="80" t="s">
        <v>43</v>
      </c>
      <c r="E314" s="868">
        <v>16743260.209999999</v>
      </c>
      <c r="F314" s="868">
        <v>1125000</v>
      </c>
      <c r="G314" s="868"/>
      <c r="H314" s="868">
        <v>1828.33</v>
      </c>
      <c r="I314" s="868">
        <v>14910643.379999999</v>
      </c>
      <c r="J314" s="868">
        <v>705788.5</v>
      </c>
      <c r="K314" s="868">
        <v>0</v>
      </c>
      <c r="L314" s="868">
        <v>0</v>
      </c>
      <c r="M314" s="871">
        <v>0</v>
      </c>
    </row>
    <row r="315" spans="1:13" ht="18.399999999999999" customHeight="1">
      <c r="A315" s="74"/>
      <c r="B315" s="70"/>
      <c r="C315" s="71"/>
      <c r="D315" s="80" t="s">
        <v>44</v>
      </c>
      <c r="E315" s="260">
        <v>1.3123734292208808</v>
      </c>
      <c r="F315" s="260">
        <v>0.75</v>
      </c>
      <c r="G315" s="260"/>
      <c r="H315" s="260">
        <v>0.16621181818181818</v>
      </c>
      <c r="I315" s="260">
        <v>1.3286975031188735</v>
      </c>
      <c r="J315" s="260" t="s">
        <v>762</v>
      </c>
      <c r="K315" s="260">
        <v>0</v>
      </c>
      <c r="L315" s="260">
        <v>0</v>
      </c>
      <c r="M315" s="360">
        <v>0</v>
      </c>
    </row>
    <row r="316" spans="1:13" ht="18.399999999999999" customHeight="1">
      <c r="A316" s="76"/>
      <c r="B316" s="77"/>
      <c r="C316" s="78"/>
      <c r="D316" s="82" t="s">
        <v>45</v>
      </c>
      <c r="E316" s="261">
        <v>0.74176547940107673</v>
      </c>
      <c r="F316" s="261">
        <v>0.75</v>
      </c>
      <c r="G316" s="261"/>
      <c r="H316" s="261">
        <v>0.14626639999999999</v>
      </c>
      <c r="I316" s="261">
        <v>0.7334739309230186</v>
      </c>
      <c r="J316" s="261">
        <v>0.96567343068669553</v>
      </c>
      <c r="K316" s="261">
        <v>0</v>
      </c>
      <c r="L316" s="261">
        <v>0</v>
      </c>
      <c r="M316" s="361">
        <v>0</v>
      </c>
    </row>
    <row r="317" spans="1:13" ht="18.399999999999999" customHeight="1">
      <c r="A317" s="69" t="s">
        <v>181</v>
      </c>
      <c r="B317" s="70" t="s">
        <v>47</v>
      </c>
      <c r="C317" s="71" t="s">
        <v>182</v>
      </c>
      <c r="D317" s="80" t="s">
        <v>41</v>
      </c>
      <c r="E317" s="868">
        <v>155791000</v>
      </c>
      <c r="F317" s="858">
        <v>0</v>
      </c>
      <c r="G317" s="869"/>
      <c r="H317" s="858">
        <v>390000</v>
      </c>
      <c r="I317" s="858">
        <v>137208000</v>
      </c>
      <c r="J317" s="858">
        <v>17564000</v>
      </c>
      <c r="K317" s="858">
        <v>0</v>
      </c>
      <c r="L317" s="858">
        <v>0</v>
      </c>
      <c r="M317" s="870">
        <v>629000</v>
      </c>
    </row>
    <row r="318" spans="1:13" ht="18.399999999999999" customHeight="1">
      <c r="A318" s="74"/>
      <c r="B318" s="70"/>
      <c r="C318" s="71" t="s">
        <v>4</v>
      </c>
      <c r="D318" s="80" t="s">
        <v>42</v>
      </c>
      <c r="E318" s="868">
        <v>156100277</v>
      </c>
      <c r="F318" s="868">
        <v>0</v>
      </c>
      <c r="G318" s="868"/>
      <c r="H318" s="868">
        <v>477400</v>
      </c>
      <c r="I318" s="868">
        <v>140926649</v>
      </c>
      <c r="J318" s="868">
        <v>13784000</v>
      </c>
      <c r="K318" s="868">
        <v>0</v>
      </c>
      <c r="L318" s="868">
        <v>0</v>
      </c>
      <c r="M318" s="871">
        <v>912228</v>
      </c>
    </row>
    <row r="319" spans="1:13" ht="18.399999999999999" customHeight="1">
      <c r="A319" s="74"/>
      <c r="B319" s="70"/>
      <c r="C319" s="71" t="s">
        <v>4</v>
      </c>
      <c r="D319" s="80" t="s">
        <v>43</v>
      </c>
      <c r="E319" s="868">
        <v>103974356.61999999</v>
      </c>
      <c r="F319" s="868">
        <v>0</v>
      </c>
      <c r="G319" s="868"/>
      <c r="H319" s="868">
        <v>320623.93</v>
      </c>
      <c r="I319" s="868">
        <v>100920277.28999998</v>
      </c>
      <c r="J319" s="868">
        <v>2582814.75</v>
      </c>
      <c r="K319" s="868">
        <v>0</v>
      </c>
      <c r="L319" s="868">
        <v>0</v>
      </c>
      <c r="M319" s="871">
        <v>150640.65</v>
      </c>
    </row>
    <row r="320" spans="1:13" ht="18.399999999999999" customHeight="1">
      <c r="A320" s="74"/>
      <c r="B320" s="70"/>
      <c r="C320" s="71" t="s">
        <v>4</v>
      </c>
      <c r="D320" s="80" t="s">
        <v>44</v>
      </c>
      <c r="E320" s="260">
        <v>0.66739642610933869</v>
      </c>
      <c r="F320" s="260">
        <v>0</v>
      </c>
      <c r="G320" s="260"/>
      <c r="H320" s="260">
        <v>0.82211264102564097</v>
      </c>
      <c r="I320" s="260">
        <v>0.73552764627426959</v>
      </c>
      <c r="J320" s="260">
        <v>0.14705162548394443</v>
      </c>
      <c r="K320" s="260">
        <v>0</v>
      </c>
      <c r="L320" s="260">
        <v>0</v>
      </c>
      <c r="M320" s="360">
        <v>0.23949228934817168</v>
      </c>
    </row>
    <row r="321" spans="1:13" ht="18" customHeight="1">
      <c r="A321" s="76"/>
      <c r="B321" s="77"/>
      <c r="C321" s="78" t="s">
        <v>4</v>
      </c>
      <c r="D321" s="79" t="s">
        <v>45</v>
      </c>
      <c r="E321" s="362">
        <v>0.66607413271918792</v>
      </c>
      <c r="F321" s="261">
        <v>0</v>
      </c>
      <c r="G321" s="261"/>
      <c r="H321" s="261">
        <v>0.67160437788018434</v>
      </c>
      <c r="I321" s="261">
        <v>0.71611918686862397</v>
      </c>
      <c r="J321" s="261">
        <v>0.18737773868253046</v>
      </c>
      <c r="K321" s="261">
        <v>0</v>
      </c>
      <c r="L321" s="261">
        <v>0</v>
      </c>
      <c r="M321" s="361">
        <v>0.16513486759888973</v>
      </c>
    </row>
    <row r="322" spans="1:13" ht="18.399999999999999" customHeight="1">
      <c r="A322" s="69" t="s">
        <v>183</v>
      </c>
      <c r="B322" s="70" t="s">
        <v>47</v>
      </c>
      <c r="C322" s="71" t="s">
        <v>184</v>
      </c>
      <c r="D322" s="72" t="s">
        <v>41</v>
      </c>
      <c r="E322" s="872">
        <v>34723000</v>
      </c>
      <c r="F322" s="858">
        <v>0</v>
      </c>
      <c r="G322" s="869"/>
      <c r="H322" s="858">
        <v>53000</v>
      </c>
      <c r="I322" s="858">
        <v>33670000</v>
      </c>
      <c r="J322" s="858">
        <v>1000000</v>
      </c>
      <c r="K322" s="858">
        <v>0</v>
      </c>
      <c r="L322" s="858">
        <v>0</v>
      </c>
      <c r="M322" s="870">
        <v>0</v>
      </c>
    </row>
    <row r="323" spans="1:13" ht="18.399999999999999" customHeight="1">
      <c r="A323" s="74"/>
      <c r="B323" s="70"/>
      <c r="C323" s="71" t="s">
        <v>4</v>
      </c>
      <c r="D323" s="80" t="s">
        <v>42</v>
      </c>
      <c r="E323" s="868">
        <v>34723000</v>
      </c>
      <c r="F323" s="868">
        <v>0</v>
      </c>
      <c r="G323" s="868"/>
      <c r="H323" s="868">
        <v>53000</v>
      </c>
      <c r="I323" s="868">
        <v>33670000</v>
      </c>
      <c r="J323" s="868">
        <v>1000000</v>
      </c>
      <c r="K323" s="868">
        <v>0</v>
      </c>
      <c r="L323" s="868">
        <v>0</v>
      </c>
      <c r="M323" s="871">
        <v>0</v>
      </c>
    </row>
    <row r="324" spans="1:13" ht="18.399999999999999" customHeight="1">
      <c r="A324" s="74"/>
      <c r="B324" s="70"/>
      <c r="C324" s="71" t="s">
        <v>4</v>
      </c>
      <c r="D324" s="80" t="s">
        <v>43</v>
      </c>
      <c r="E324" s="868">
        <v>23604937.170000006</v>
      </c>
      <c r="F324" s="868">
        <v>0</v>
      </c>
      <c r="G324" s="868"/>
      <c r="H324" s="868">
        <v>31063.54</v>
      </c>
      <c r="I324" s="868">
        <v>23406739.630000006</v>
      </c>
      <c r="J324" s="868">
        <v>167134</v>
      </c>
      <c r="K324" s="868">
        <v>0</v>
      </c>
      <c r="L324" s="868">
        <v>0</v>
      </c>
      <c r="M324" s="871">
        <v>0</v>
      </c>
    </row>
    <row r="325" spans="1:13" ht="18.399999999999999" customHeight="1">
      <c r="A325" s="74"/>
      <c r="B325" s="70"/>
      <c r="C325" s="71" t="s">
        <v>4</v>
      </c>
      <c r="D325" s="80" t="s">
        <v>44</v>
      </c>
      <c r="E325" s="260">
        <v>0.67980696282003295</v>
      </c>
      <c r="F325" s="260">
        <v>0</v>
      </c>
      <c r="G325" s="260"/>
      <c r="H325" s="260">
        <v>0.58610452830188686</v>
      </c>
      <c r="I325" s="260">
        <v>0.69518086219186237</v>
      </c>
      <c r="J325" s="260">
        <v>0.167134</v>
      </c>
      <c r="K325" s="260">
        <v>0</v>
      </c>
      <c r="L325" s="260">
        <v>0</v>
      </c>
      <c r="M325" s="360">
        <v>0</v>
      </c>
    </row>
    <row r="326" spans="1:13" ht="18.399999999999999" customHeight="1">
      <c r="A326" s="76"/>
      <c r="B326" s="77"/>
      <c r="C326" s="78" t="s">
        <v>4</v>
      </c>
      <c r="D326" s="82" t="s">
        <v>45</v>
      </c>
      <c r="E326" s="261">
        <v>0.67980696282003295</v>
      </c>
      <c r="F326" s="261">
        <v>0</v>
      </c>
      <c r="G326" s="261"/>
      <c r="H326" s="261">
        <v>0.58610452830188686</v>
      </c>
      <c r="I326" s="261">
        <v>0.69518086219186237</v>
      </c>
      <c r="J326" s="261">
        <v>0.167134</v>
      </c>
      <c r="K326" s="261">
        <v>0</v>
      </c>
      <c r="L326" s="261">
        <v>0</v>
      </c>
      <c r="M326" s="361">
        <v>0</v>
      </c>
    </row>
    <row r="327" spans="1:13" ht="18.399999999999999" customHeight="1">
      <c r="A327" s="69" t="s">
        <v>185</v>
      </c>
      <c r="B327" s="70" t="s">
        <v>47</v>
      </c>
      <c r="C327" s="71" t="s">
        <v>186</v>
      </c>
      <c r="D327" s="80" t="s">
        <v>41</v>
      </c>
      <c r="E327" s="868">
        <v>14114000</v>
      </c>
      <c r="F327" s="858">
        <v>0</v>
      </c>
      <c r="G327" s="869"/>
      <c r="H327" s="858">
        <v>25000</v>
      </c>
      <c r="I327" s="858">
        <v>13982000</v>
      </c>
      <c r="J327" s="858">
        <v>107000</v>
      </c>
      <c r="K327" s="858">
        <v>0</v>
      </c>
      <c r="L327" s="858">
        <v>0</v>
      </c>
      <c r="M327" s="870">
        <v>0</v>
      </c>
    </row>
    <row r="328" spans="1:13" ht="18.399999999999999" customHeight="1">
      <c r="A328" s="74"/>
      <c r="B328" s="70"/>
      <c r="C328" s="71"/>
      <c r="D328" s="80" t="s">
        <v>42</v>
      </c>
      <c r="E328" s="868">
        <v>14127025</v>
      </c>
      <c r="F328" s="868">
        <v>0</v>
      </c>
      <c r="G328" s="868"/>
      <c r="H328" s="868">
        <v>30000</v>
      </c>
      <c r="I328" s="868">
        <v>14007025</v>
      </c>
      <c r="J328" s="868">
        <v>90000</v>
      </c>
      <c r="K328" s="868">
        <v>0</v>
      </c>
      <c r="L328" s="868">
        <v>0</v>
      </c>
      <c r="M328" s="871">
        <v>0</v>
      </c>
    </row>
    <row r="329" spans="1:13" ht="18.399999999999999" customHeight="1">
      <c r="A329" s="74"/>
      <c r="B329" s="70"/>
      <c r="C329" s="71"/>
      <c r="D329" s="80" t="s">
        <v>43</v>
      </c>
      <c r="E329" s="868">
        <v>10069658.560000001</v>
      </c>
      <c r="F329" s="868">
        <v>0</v>
      </c>
      <c r="G329" s="868"/>
      <c r="H329" s="868">
        <v>19645.150000000001</v>
      </c>
      <c r="I329" s="868">
        <v>10038606.880000001</v>
      </c>
      <c r="J329" s="868">
        <v>11406.53</v>
      </c>
      <c r="K329" s="868">
        <v>0</v>
      </c>
      <c r="L329" s="868">
        <v>0</v>
      </c>
      <c r="M329" s="871">
        <v>0</v>
      </c>
    </row>
    <row r="330" spans="1:13" ht="18.399999999999999" customHeight="1">
      <c r="A330" s="74"/>
      <c r="B330" s="70"/>
      <c r="C330" s="71"/>
      <c r="D330" s="80" t="s">
        <v>44</v>
      </c>
      <c r="E330" s="260">
        <v>0.71345178971234235</v>
      </c>
      <c r="F330" s="260">
        <v>0</v>
      </c>
      <c r="G330" s="260"/>
      <c r="H330" s="260">
        <v>0.785806</v>
      </c>
      <c r="I330" s="260">
        <v>0.71796644829065948</v>
      </c>
      <c r="J330" s="260">
        <v>0.10660308411214954</v>
      </c>
      <c r="K330" s="260">
        <v>0</v>
      </c>
      <c r="L330" s="260">
        <v>0</v>
      </c>
      <c r="M330" s="360">
        <v>0</v>
      </c>
    </row>
    <row r="331" spans="1:13" ht="18.399999999999999" customHeight="1">
      <c r="A331" s="76"/>
      <c r="B331" s="77"/>
      <c r="C331" s="78"/>
      <c r="D331" s="83" t="s">
        <v>45</v>
      </c>
      <c r="E331" s="261">
        <v>0.7127939930735594</v>
      </c>
      <c r="F331" s="261">
        <v>0</v>
      </c>
      <c r="G331" s="261"/>
      <c r="H331" s="261">
        <v>0.65483833333333341</v>
      </c>
      <c r="I331" s="261">
        <v>0.71668372691560134</v>
      </c>
      <c r="J331" s="261">
        <v>0.12673922222222223</v>
      </c>
      <c r="K331" s="261">
        <v>0</v>
      </c>
      <c r="L331" s="261">
        <v>0</v>
      </c>
      <c r="M331" s="361">
        <v>0</v>
      </c>
    </row>
    <row r="332" spans="1:13" ht="18.399999999999999" customHeight="1">
      <c r="A332" s="69" t="s">
        <v>187</v>
      </c>
      <c r="B332" s="70" t="s">
        <v>47</v>
      </c>
      <c r="C332" s="71" t="s">
        <v>188</v>
      </c>
      <c r="D332" s="80" t="s">
        <v>41</v>
      </c>
      <c r="E332" s="868">
        <v>83138000</v>
      </c>
      <c r="F332" s="858">
        <v>79420000</v>
      </c>
      <c r="G332" s="869"/>
      <c r="H332" s="858">
        <v>0</v>
      </c>
      <c r="I332" s="858">
        <v>0</v>
      </c>
      <c r="J332" s="858">
        <v>3476000</v>
      </c>
      <c r="K332" s="858">
        <v>0</v>
      </c>
      <c r="L332" s="858">
        <v>0</v>
      </c>
      <c r="M332" s="870">
        <v>242000</v>
      </c>
    </row>
    <row r="333" spans="1:13" ht="18.399999999999999" customHeight="1">
      <c r="A333" s="74"/>
      <c r="B333" s="70"/>
      <c r="C333" s="71" t="s">
        <v>4</v>
      </c>
      <c r="D333" s="80" t="s">
        <v>42</v>
      </c>
      <c r="E333" s="868">
        <v>83138000</v>
      </c>
      <c r="F333" s="868">
        <v>79420000</v>
      </c>
      <c r="G333" s="868"/>
      <c r="H333" s="868">
        <v>0</v>
      </c>
      <c r="I333" s="868">
        <v>0</v>
      </c>
      <c r="J333" s="868">
        <v>3476000</v>
      </c>
      <c r="K333" s="868">
        <v>0</v>
      </c>
      <c r="L333" s="868">
        <v>0</v>
      </c>
      <c r="M333" s="871">
        <v>242000</v>
      </c>
    </row>
    <row r="334" spans="1:13" ht="18.399999999999999" customHeight="1">
      <c r="A334" s="74"/>
      <c r="B334" s="70"/>
      <c r="C334" s="71" t="s">
        <v>4</v>
      </c>
      <c r="D334" s="80" t="s">
        <v>43</v>
      </c>
      <c r="E334" s="868">
        <v>60382000</v>
      </c>
      <c r="F334" s="868">
        <v>58423000</v>
      </c>
      <c r="G334" s="868"/>
      <c r="H334" s="868">
        <v>0</v>
      </c>
      <c r="I334" s="868">
        <v>0</v>
      </c>
      <c r="J334" s="868">
        <v>1815000</v>
      </c>
      <c r="K334" s="868">
        <v>0</v>
      </c>
      <c r="L334" s="868">
        <v>0</v>
      </c>
      <c r="M334" s="871">
        <v>144000</v>
      </c>
    </row>
    <row r="335" spans="1:13" ht="18.399999999999999" customHeight="1">
      <c r="A335" s="74"/>
      <c r="B335" s="70"/>
      <c r="C335" s="71" t="s">
        <v>4</v>
      </c>
      <c r="D335" s="80" t="s">
        <v>44</v>
      </c>
      <c r="E335" s="260">
        <v>0.72628641535759819</v>
      </c>
      <c r="F335" s="260">
        <v>0.73562075044069508</v>
      </c>
      <c r="G335" s="260"/>
      <c r="H335" s="260">
        <v>0</v>
      </c>
      <c r="I335" s="260">
        <v>0</v>
      </c>
      <c r="J335" s="260">
        <v>0.52215189873417722</v>
      </c>
      <c r="K335" s="260">
        <v>0</v>
      </c>
      <c r="L335" s="260">
        <v>0</v>
      </c>
      <c r="M335" s="360">
        <v>0.5950413223140496</v>
      </c>
    </row>
    <row r="336" spans="1:13" ht="18.399999999999999" customHeight="1">
      <c r="A336" s="76"/>
      <c r="B336" s="77"/>
      <c r="C336" s="78" t="s">
        <v>4</v>
      </c>
      <c r="D336" s="82" t="s">
        <v>45</v>
      </c>
      <c r="E336" s="261">
        <v>0.72628641535759819</v>
      </c>
      <c r="F336" s="261">
        <v>0.73562075044069508</v>
      </c>
      <c r="G336" s="261"/>
      <c r="H336" s="261">
        <v>0</v>
      </c>
      <c r="I336" s="261">
        <v>0</v>
      </c>
      <c r="J336" s="261">
        <v>0.52215189873417722</v>
      </c>
      <c r="K336" s="261">
        <v>0</v>
      </c>
      <c r="L336" s="261">
        <v>0</v>
      </c>
      <c r="M336" s="361">
        <v>0.5950413223140496</v>
      </c>
    </row>
    <row r="337" spans="1:13" ht="18.399999999999999" customHeight="1">
      <c r="A337" s="69" t="s">
        <v>189</v>
      </c>
      <c r="B337" s="70" t="s">
        <v>47</v>
      </c>
      <c r="C337" s="71" t="s">
        <v>190</v>
      </c>
      <c r="D337" s="80" t="s">
        <v>41</v>
      </c>
      <c r="E337" s="868">
        <v>32924000</v>
      </c>
      <c r="F337" s="858">
        <v>0</v>
      </c>
      <c r="G337" s="869"/>
      <c r="H337" s="858">
        <v>200000</v>
      </c>
      <c r="I337" s="858">
        <v>32060000</v>
      </c>
      <c r="J337" s="858">
        <v>664000</v>
      </c>
      <c r="K337" s="858">
        <v>0</v>
      </c>
      <c r="L337" s="858">
        <v>0</v>
      </c>
      <c r="M337" s="870">
        <v>0</v>
      </c>
    </row>
    <row r="338" spans="1:13" ht="18.399999999999999" customHeight="1">
      <c r="A338" s="74"/>
      <c r="B338" s="70"/>
      <c r="C338" s="71" t="s">
        <v>4</v>
      </c>
      <c r="D338" s="80" t="s">
        <v>42</v>
      </c>
      <c r="E338" s="868">
        <v>34732225</v>
      </c>
      <c r="F338" s="868">
        <v>0</v>
      </c>
      <c r="G338" s="868"/>
      <c r="H338" s="868">
        <v>195126</v>
      </c>
      <c r="I338" s="868">
        <v>32773099</v>
      </c>
      <c r="J338" s="868">
        <v>1764000</v>
      </c>
      <c r="K338" s="868">
        <v>0</v>
      </c>
      <c r="L338" s="868">
        <v>0</v>
      </c>
      <c r="M338" s="871">
        <v>0</v>
      </c>
    </row>
    <row r="339" spans="1:13" ht="18.399999999999999" customHeight="1">
      <c r="A339" s="74"/>
      <c r="B339" s="70"/>
      <c r="C339" s="71" t="s">
        <v>4</v>
      </c>
      <c r="D339" s="80" t="s">
        <v>43</v>
      </c>
      <c r="E339" s="868">
        <v>27239113.490000002</v>
      </c>
      <c r="F339" s="868">
        <v>0</v>
      </c>
      <c r="G339" s="868"/>
      <c r="H339" s="868">
        <v>161218.57</v>
      </c>
      <c r="I339" s="868">
        <v>27077894.920000002</v>
      </c>
      <c r="J339" s="868">
        <v>0</v>
      </c>
      <c r="K339" s="868">
        <v>0</v>
      </c>
      <c r="L339" s="868">
        <v>0</v>
      </c>
      <c r="M339" s="871">
        <v>0</v>
      </c>
    </row>
    <row r="340" spans="1:13" ht="18.399999999999999" customHeight="1">
      <c r="A340" s="74"/>
      <c r="B340" s="70"/>
      <c r="C340" s="71" t="s">
        <v>4</v>
      </c>
      <c r="D340" s="80" t="s">
        <v>44</v>
      </c>
      <c r="E340" s="260">
        <v>0.82733305461061846</v>
      </c>
      <c r="F340" s="260">
        <v>0</v>
      </c>
      <c r="G340" s="260"/>
      <c r="H340" s="260">
        <v>0.80609285000000008</v>
      </c>
      <c r="I340" s="260">
        <v>0.84460059014348099</v>
      </c>
      <c r="J340" s="260">
        <v>0</v>
      </c>
      <c r="K340" s="260">
        <v>0</v>
      </c>
      <c r="L340" s="260">
        <v>0</v>
      </c>
      <c r="M340" s="360">
        <v>0</v>
      </c>
    </row>
    <row r="341" spans="1:13" ht="18" customHeight="1">
      <c r="A341" s="76"/>
      <c r="B341" s="77"/>
      <c r="C341" s="78" t="s">
        <v>4</v>
      </c>
      <c r="D341" s="82" t="s">
        <v>45</v>
      </c>
      <c r="E341" s="261">
        <v>0.78426053873600099</v>
      </c>
      <c r="F341" s="261">
        <v>0</v>
      </c>
      <c r="G341" s="261"/>
      <c r="H341" s="261">
        <v>0.82622802701843945</v>
      </c>
      <c r="I341" s="261">
        <v>0.82622320580668929</v>
      </c>
      <c r="J341" s="261">
        <v>0</v>
      </c>
      <c r="K341" s="261">
        <v>0</v>
      </c>
      <c r="L341" s="261">
        <v>0</v>
      </c>
      <c r="M341" s="361">
        <v>0</v>
      </c>
    </row>
    <row r="342" spans="1:13" ht="18.399999999999999" customHeight="1">
      <c r="A342" s="69" t="s">
        <v>191</v>
      </c>
      <c r="B342" s="70" t="s">
        <v>47</v>
      </c>
      <c r="C342" s="71" t="s">
        <v>192</v>
      </c>
      <c r="D342" s="80" t="s">
        <v>41</v>
      </c>
      <c r="E342" s="868">
        <v>25503000</v>
      </c>
      <c r="F342" s="858">
        <v>0</v>
      </c>
      <c r="G342" s="869"/>
      <c r="H342" s="858">
        <v>114000</v>
      </c>
      <c r="I342" s="858">
        <v>20745000</v>
      </c>
      <c r="J342" s="858">
        <v>2225000</v>
      </c>
      <c r="K342" s="858">
        <v>0</v>
      </c>
      <c r="L342" s="858">
        <v>0</v>
      </c>
      <c r="M342" s="870">
        <v>2419000</v>
      </c>
    </row>
    <row r="343" spans="1:13" ht="18.399999999999999" customHeight="1">
      <c r="A343" s="69"/>
      <c r="B343" s="70"/>
      <c r="C343" s="71" t="s">
        <v>4</v>
      </c>
      <c r="D343" s="80" t="s">
        <v>42</v>
      </c>
      <c r="E343" s="868">
        <v>24699196</v>
      </c>
      <c r="F343" s="868">
        <v>0</v>
      </c>
      <c r="G343" s="868"/>
      <c r="H343" s="868">
        <v>126105</v>
      </c>
      <c r="I343" s="868">
        <v>20853891</v>
      </c>
      <c r="J343" s="868">
        <v>2228200</v>
      </c>
      <c r="K343" s="868">
        <v>0</v>
      </c>
      <c r="L343" s="868">
        <v>0</v>
      </c>
      <c r="M343" s="871">
        <v>1491000</v>
      </c>
    </row>
    <row r="344" spans="1:13" ht="18.399999999999999" customHeight="1">
      <c r="A344" s="74"/>
      <c r="B344" s="70"/>
      <c r="C344" s="71" t="s">
        <v>4</v>
      </c>
      <c r="D344" s="80" t="s">
        <v>43</v>
      </c>
      <c r="E344" s="868">
        <v>12926688.439999999</v>
      </c>
      <c r="F344" s="868">
        <v>0</v>
      </c>
      <c r="G344" s="868"/>
      <c r="H344" s="868">
        <v>54143.43</v>
      </c>
      <c r="I344" s="868">
        <v>12289398.49</v>
      </c>
      <c r="J344" s="868">
        <v>275064.75</v>
      </c>
      <c r="K344" s="868">
        <v>0</v>
      </c>
      <c r="L344" s="868">
        <v>0</v>
      </c>
      <c r="M344" s="871">
        <v>308081.77</v>
      </c>
    </row>
    <row r="345" spans="1:13" ht="18.399999999999999" customHeight="1">
      <c r="A345" s="74"/>
      <c r="B345" s="70"/>
      <c r="C345" s="71" t="s">
        <v>4</v>
      </c>
      <c r="D345" s="80" t="s">
        <v>44</v>
      </c>
      <c r="E345" s="260">
        <v>0.50686932674587304</v>
      </c>
      <c r="F345" s="260">
        <v>0</v>
      </c>
      <c r="G345" s="260"/>
      <c r="H345" s="260">
        <v>0.47494236842105264</v>
      </c>
      <c r="I345" s="260">
        <v>0.59240291588334537</v>
      </c>
      <c r="J345" s="260">
        <v>0.12362460674157304</v>
      </c>
      <c r="K345" s="260">
        <v>0</v>
      </c>
      <c r="L345" s="260">
        <v>0</v>
      </c>
      <c r="M345" s="360">
        <v>0.1273591442744936</v>
      </c>
    </row>
    <row r="346" spans="1:13" ht="18.399999999999999" customHeight="1">
      <c r="A346" s="76"/>
      <c r="B346" s="77"/>
      <c r="C346" s="78" t="s">
        <v>4</v>
      </c>
      <c r="D346" s="82" t="s">
        <v>45</v>
      </c>
      <c r="E346" s="261">
        <v>0.5233647459617714</v>
      </c>
      <c r="F346" s="261">
        <v>0</v>
      </c>
      <c r="G346" s="261"/>
      <c r="H346" s="261">
        <v>0.42935196859759722</v>
      </c>
      <c r="I346" s="261">
        <v>0.58930961564918505</v>
      </c>
      <c r="J346" s="261">
        <v>0.12344706489543129</v>
      </c>
      <c r="K346" s="261">
        <v>0</v>
      </c>
      <c r="L346" s="261">
        <v>0</v>
      </c>
      <c r="M346" s="361">
        <v>0.20662761234071095</v>
      </c>
    </row>
    <row r="347" spans="1:13" ht="18.399999999999999" hidden="1" customHeight="1">
      <c r="A347" s="69" t="s">
        <v>193</v>
      </c>
      <c r="B347" s="70" t="s">
        <v>47</v>
      </c>
      <c r="C347" s="71" t="s">
        <v>194</v>
      </c>
      <c r="D347" s="80" t="s">
        <v>41</v>
      </c>
      <c r="E347" s="868">
        <v>0</v>
      </c>
      <c r="F347" s="858">
        <v>0</v>
      </c>
      <c r="G347" s="869"/>
      <c r="H347" s="858">
        <v>0</v>
      </c>
      <c r="I347" s="858">
        <v>0</v>
      </c>
      <c r="J347" s="858">
        <v>0</v>
      </c>
      <c r="K347" s="858">
        <v>0</v>
      </c>
      <c r="L347" s="858">
        <v>0</v>
      </c>
      <c r="M347" s="870">
        <v>0</v>
      </c>
    </row>
    <row r="348" spans="1:13" ht="18.399999999999999" hidden="1" customHeight="1">
      <c r="A348" s="74"/>
      <c r="B348" s="70"/>
      <c r="C348" s="71"/>
      <c r="D348" s="80" t="s">
        <v>42</v>
      </c>
      <c r="E348" s="868">
        <v>0</v>
      </c>
      <c r="F348" s="868">
        <v>0</v>
      </c>
      <c r="G348" s="868"/>
      <c r="H348" s="868">
        <v>0</v>
      </c>
      <c r="I348" s="868">
        <v>0</v>
      </c>
      <c r="J348" s="868">
        <v>0</v>
      </c>
      <c r="K348" s="868">
        <v>0</v>
      </c>
      <c r="L348" s="868">
        <v>0</v>
      </c>
      <c r="M348" s="871">
        <v>0</v>
      </c>
    </row>
    <row r="349" spans="1:13" ht="18.399999999999999" hidden="1" customHeight="1">
      <c r="A349" s="74"/>
      <c r="B349" s="70"/>
      <c r="C349" s="71"/>
      <c r="D349" s="80" t="s">
        <v>43</v>
      </c>
      <c r="E349" s="868">
        <v>0</v>
      </c>
      <c r="F349" s="868">
        <v>0</v>
      </c>
      <c r="G349" s="868"/>
      <c r="H349" s="868">
        <v>0</v>
      </c>
      <c r="I349" s="868">
        <v>0</v>
      </c>
      <c r="J349" s="868">
        <v>0</v>
      </c>
      <c r="K349" s="868">
        <v>0</v>
      </c>
      <c r="L349" s="868">
        <v>0</v>
      </c>
      <c r="M349" s="871">
        <v>0</v>
      </c>
    </row>
    <row r="350" spans="1:13" ht="18.399999999999999" hidden="1" customHeight="1">
      <c r="A350" s="74"/>
      <c r="B350" s="70"/>
      <c r="C350" s="71"/>
      <c r="D350" s="80" t="s">
        <v>44</v>
      </c>
      <c r="E350" s="260">
        <v>0</v>
      </c>
      <c r="F350" s="260">
        <v>0</v>
      </c>
      <c r="G350" s="260"/>
      <c r="H350" s="260">
        <v>0</v>
      </c>
      <c r="I350" s="260">
        <v>0</v>
      </c>
      <c r="J350" s="260">
        <v>0</v>
      </c>
      <c r="K350" s="260">
        <v>0</v>
      </c>
      <c r="L350" s="260">
        <v>0</v>
      </c>
      <c r="M350" s="360">
        <v>0</v>
      </c>
    </row>
    <row r="351" spans="1:13" ht="18.399999999999999" hidden="1" customHeight="1">
      <c r="A351" s="76"/>
      <c r="B351" s="77"/>
      <c r="C351" s="78"/>
      <c r="D351" s="82" t="s">
        <v>45</v>
      </c>
      <c r="E351" s="261">
        <v>0</v>
      </c>
      <c r="F351" s="261">
        <v>0</v>
      </c>
      <c r="G351" s="261"/>
      <c r="H351" s="261">
        <v>0</v>
      </c>
      <c r="I351" s="261">
        <v>0</v>
      </c>
      <c r="J351" s="261">
        <v>0</v>
      </c>
      <c r="K351" s="261">
        <v>0</v>
      </c>
      <c r="L351" s="261">
        <v>0</v>
      </c>
      <c r="M351" s="361">
        <v>0</v>
      </c>
    </row>
    <row r="352" spans="1:13" ht="18.399999999999999" customHeight="1">
      <c r="A352" s="69" t="s">
        <v>195</v>
      </c>
      <c r="B352" s="70" t="s">
        <v>47</v>
      </c>
      <c r="C352" s="71" t="s">
        <v>196</v>
      </c>
      <c r="D352" s="80" t="s">
        <v>41</v>
      </c>
      <c r="E352" s="868">
        <v>36637000</v>
      </c>
      <c r="F352" s="858">
        <v>0</v>
      </c>
      <c r="G352" s="869"/>
      <c r="H352" s="858">
        <v>60000</v>
      </c>
      <c r="I352" s="858">
        <v>33073000</v>
      </c>
      <c r="J352" s="858">
        <v>1147000</v>
      </c>
      <c r="K352" s="858">
        <v>0</v>
      </c>
      <c r="L352" s="858">
        <v>0</v>
      </c>
      <c r="M352" s="870">
        <v>2357000</v>
      </c>
    </row>
    <row r="353" spans="1:13" ht="18.399999999999999" customHeight="1">
      <c r="A353" s="74"/>
      <c r="B353" s="70"/>
      <c r="C353" s="71" t="s">
        <v>4</v>
      </c>
      <c r="D353" s="80" t="s">
        <v>42</v>
      </c>
      <c r="E353" s="868">
        <v>39037480</v>
      </c>
      <c r="F353" s="868">
        <v>0</v>
      </c>
      <c r="G353" s="868"/>
      <c r="H353" s="868">
        <v>82000</v>
      </c>
      <c r="I353" s="868">
        <v>33529000</v>
      </c>
      <c r="J353" s="868">
        <v>669000</v>
      </c>
      <c r="K353" s="868">
        <v>0</v>
      </c>
      <c r="L353" s="868">
        <v>0</v>
      </c>
      <c r="M353" s="871">
        <v>4757480</v>
      </c>
    </row>
    <row r="354" spans="1:13" ht="18.399999999999999" customHeight="1">
      <c r="A354" s="74"/>
      <c r="B354" s="70"/>
      <c r="C354" s="71" t="s">
        <v>4</v>
      </c>
      <c r="D354" s="80" t="s">
        <v>43</v>
      </c>
      <c r="E354" s="868">
        <v>27273909.709999993</v>
      </c>
      <c r="F354" s="868">
        <v>0</v>
      </c>
      <c r="G354" s="868"/>
      <c r="H354" s="868">
        <v>28331.38</v>
      </c>
      <c r="I354" s="868">
        <v>24150546.789999995</v>
      </c>
      <c r="J354" s="868">
        <v>212700</v>
      </c>
      <c r="K354" s="868">
        <v>0</v>
      </c>
      <c r="L354" s="868">
        <v>0</v>
      </c>
      <c r="M354" s="871">
        <v>2882331.54</v>
      </c>
    </row>
    <row r="355" spans="1:13" ht="18.399999999999999" customHeight="1">
      <c r="A355" s="74"/>
      <c r="B355" s="70"/>
      <c r="C355" s="71" t="s">
        <v>4</v>
      </c>
      <c r="D355" s="80" t="s">
        <v>44</v>
      </c>
      <c r="E355" s="260">
        <v>0.74443621775800406</v>
      </c>
      <c r="F355" s="260">
        <v>0</v>
      </c>
      <c r="G355" s="260"/>
      <c r="H355" s="260">
        <v>0.47218966666666667</v>
      </c>
      <c r="I355" s="260">
        <v>0.73021941734949947</v>
      </c>
      <c r="J355" s="260">
        <v>0.18544027898866608</v>
      </c>
      <c r="K355" s="260">
        <v>0</v>
      </c>
      <c r="L355" s="260">
        <v>0</v>
      </c>
      <c r="M355" s="360">
        <v>1.2228814340263046</v>
      </c>
    </row>
    <row r="356" spans="1:13" ht="18.399999999999999" customHeight="1">
      <c r="A356" s="76"/>
      <c r="B356" s="77"/>
      <c r="C356" s="78" t="s">
        <v>4</v>
      </c>
      <c r="D356" s="79" t="s">
        <v>45</v>
      </c>
      <c r="E356" s="362">
        <v>0.69865958842630194</v>
      </c>
      <c r="F356" s="261">
        <v>0</v>
      </c>
      <c r="G356" s="261"/>
      <c r="H356" s="261">
        <v>0.34550463414634147</v>
      </c>
      <c r="I356" s="261">
        <v>0.72028831131259496</v>
      </c>
      <c r="J356" s="261">
        <v>0.31793721973094169</v>
      </c>
      <c r="K356" s="261">
        <v>0</v>
      </c>
      <c r="L356" s="261">
        <v>0</v>
      </c>
      <c r="M356" s="361">
        <v>0.60585258161884026</v>
      </c>
    </row>
    <row r="357" spans="1:13" ht="18.399999999999999" customHeight="1">
      <c r="A357" s="69" t="s">
        <v>197</v>
      </c>
      <c r="B357" s="70" t="s">
        <v>47</v>
      </c>
      <c r="C357" s="71" t="s">
        <v>198</v>
      </c>
      <c r="D357" s="72" t="s">
        <v>41</v>
      </c>
      <c r="E357" s="872">
        <v>17700473000</v>
      </c>
      <c r="F357" s="858">
        <v>17381475000</v>
      </c>
      <c r="G357" s="869"/>
      <c r="H357" s="858">
        <v>307879000</v>
      </c>
      <c r="I357" s="858">
        <v>11119000</v>
      </c>
      <c r="J357" s="858">
        <v>0</v>
      </c>
      <c r="K357" s="858">
        <v>0</v>
      </c>
      <c r="L357" s="858">
        <v>0</v>
      </c>
      <c r="M357" s="870">
        <v>0</v>
      </c>
    </row>
    <row r="358" spans="1:13" ht="18.399999999999999" customHeight="1">
      <c r="A358" s="74"/>
      <c r="B358" s="70"/>
      <c r="C358" s="71" t="s">
        <v>199</v>
      </c>
      <c r="D358" s="80" t="s">
        <v>42</v>
      </c>
      <c r="E358" s="868">
        <v>17700478500</v>
      </c>
      <c r="F358" s="868">
        <v>17381475000</v>
      </c>
      <c r="G358" s="868"/>
      <c r="H358" s="868">
        <v>307884500</v>
      </c>
      <c r="I358" s="868">
        <v>11119000</v>
      </c>
      <c r="J358" s="868">
        <v>0</v>
      </c>
      <c r="K358" s="868">
        <v>0</v>
      </c>
      <c r="L358" s="868">
        <v>0</v>
      </c>
      <c r="M358" s="871">
        <v>0</v>
      </c>
    </row>
    <row r="359" spans="1:13" ht="18.399999999999999" customHeight="1">
      <c r="A359" s="74"/>
      <c r="B359" s="70"/>
      <c r="C359" s="71" t="s">
        <v>4</v>
      </c>
      <c r="D359" s="80" t="s">
        <v>43</v>
      </c>
      <c r="E359" s="868">
        <v>14292005500</v>
      </c>
      <c r="F359" s="868">
        <v>14040435033.65</v>
      </c>
      <c r="G359" s="868"/>
      <c r="H359" s="868">
        <v>243131219.34999999</v>
      </c>
      <c r="I359" s="868">
        <v>8439247</v>
      </c>
      <c r="J359" s="868">
        <v>0</v>
      </c>
      <c r="K359" s="868">
        <v>0</v>
      </c>
      <c r="L359" s="868">
        <v>0</v>
      </c>
      <c r="M359" s="871">
        <v>0</v>
      </c>
    </row>
    <row r="360" spans="1:13" ht="18.399999999999999" customHeight="1">
      <c r="A360" s="74"/>
      <c r="B360" s="70"/>
      <c r="C360" s="71" t="s">
        <v>4</v>
      </c>
      <c r="D360" s="80" t="s">
        <v>44</v>
      </c>
      <c r="E360" s="260">
        <v>0.80743636059895119</v>
      </c>
      <c r="F360" s="260">
        <v>0.80778156247671729</v>
      </c>
      <c r="G360" s="260"/>
      <c r="H360" s="260">
        <v>0.78969731404220489</v>
      </c>
      <c r="I360" s="260">
        <v>0.75899334472524504</v>
      </c>
      <c r="J360" s="260">
        <v>0</v>
      </c>
      <c r="K360" s="260">
        <v>0</v>
      </c>
      <c r="L360" s="260">
        <v>0</v>
      </c>
      <c r="M360" s="360">
        <v>0</v>
      </c>
    </row>
    <row r="361" spans="1:13" ht="18.399999999999999" customHeight="1">
      <c r="A361" s="76"/>
      <c r="B361" s="77"/>
      <c r="C361" s="78" t="s">
        <v>4</v>
      </c>
      <c r="D361" s="82" t="s">
        <v>45</v>
      </c>
      <c r="E361" s="261">
        <v>0.80743610970742963</v>
      </c>
      <c r="F361" s="261">
        <v>0.80778156247671729</v>
      </c>
      <c r="G361" s="261"/>
      <c r="H361" s="261">
        <v>0.78968320701431871</v>
      </c>
      <c r="I361" s="261">
        <v>0.75899334472524504</v>
      </c>
      <c r="J361" s="261">
        <v>0</v>
      </c>
      <c r="K361" s="261">
        <v>0</v>
      </c>
      <c r="L361" s="261">
        <v>0</v>
      </c>
      <c r="M361" s="361">
        <v>0</v>
      </c>
    </row>
    <row r="362" spans="1:13" ht="18.399999999999999" customHeight="1">
      <c r="A362" s="69" t="s">
        <v>200</v>
      </c>
      <c r="B362" s="70" t="s">
        <v>47</v>
      </c>
      <c r="C362" s="71" t="s">
        <v>201</v>
      </c>
      <c r="D362" s="72" t="s">
        <v>41</v>
      </c>
      <c r="E362" s="868">
        <v>60447813000</v>
      </c>
      <c r="F362" s="858">
        <v>50325494000</v>
      </c>
      <c r="G362" s="869"/>
      <c r="H362" s="858">
        <v>6353147000</v>
      </c>
      <c r="I362" s="858">
        <v>3769172000</v>
      </c>
      <c r="J362" s="858">
        <v>0</v>
      </c>
      <c r="K362" s="858">
        <v>0</v>
      </c>
      <c r="L362" s="858">
        <v>0</v>
      </c>
      <c r="M362" s="870">
        <v>0</v>
      </c>
    </row>
    <row r="363" spans="1:13" ht="18.399999999999999" customHeight="1">
      <c r="A363" s="74"/>
      <c r="B363" s="70"/>
      <c r="C363" s="71" t="s">
        <v>4</v>
      </c>
      <c r="D363" s="75" t="s">
        <v>42</v>
      </c>
      <c r="E363" s="868">
        <v>60447921566</v>
      </c>
      <c r="F363" s="868">
        <v>50325494000</v>
      </c>
      <c r="G363" s="868"/>
      <c r="H363" s="868">
        <v>6353255550</v>
      </c>
      <c r="I363" s="868">
        <v>3769172016</v>
      </c>
      <c r="J363" s="868">
        <v>0</v>
      </c>
      <c r="K363" s="868">
        <v>0</v>
      </c>
      <c r="L363" s="868">
        <v>0</v>
      </c>
      <c r="M363" s="871">
        <v>0</v>
      </c>
    </row>
    <row r="364" spans="1:13" ht="18.399999999999999" customHeight="1">
      <c r="A364" s="74"/>
      <c r="B364" s="70"/>
      <c r="C364" s="71" t="s">
        <v>4</v>
      </c>
      <c r="D364" s="75" t="s">
        <v>43</v>
      </c>
      <c r="E364" s="868">
        <v>42897015463.670006</v>
      </c>
      <c r="F364" s="868">
        <v>34984924556.370003</v>
      </c>
      <c r="G364" s="868"/>
      <c r="H364" s="868">
        <v>5362527869.6899996</v>
      </c>
      <c r="I364" s="868">
        <v>2549563037.6100001</v>
      </c>
      <c r="J364" s="868">
        <v>0</v>
      </c>
      <c r="K364" s="868">
        <v>0</v>
      </c>
      <c r="L364" s="868">
        <v>0</v>
      </c>
      <c r="M364" s="871">
        <v>0</v>
      </c>
    </row>
    <row r="365" spans="1:13" ht="18.399999999999999" customHeight="1">
      <c r="A365" s="74"/>
      <c r="B365" s="70"/>
      <c r="C365" s="71" t="s">
        <v>4</v>
      </c>
      <c r="D365" s="75" t="s">
        <v>44</v>
      </c>
      <c r="E365" s="260">
        <v>0.70965372169328944</v>
      </c>
      <c r="F365" s="260">
        <v>0.69517299832903778</v>
      </c>
      <c r="G365" s="260"/>
      <c r="H365" s="260">
        <v>0.84407426267486008</v>
      </c>
      <c r="I365" s="260">
        <v>0.67642523015930289</v>
      </c>
      <c r="J365" s="260">
        <v>0</v>
      </c>
      <c r="K365" s="260">
        <v>0</v>
      </c>
      <c r="L365" s="260">
        <v>0</v>
      </c>
      <c r="M365" s="360">
        <v>0</v>
      </c>
    </row>
    <row r="366" spans="1:13" ht="18.399999999999999" customHeight="1">
      <c r="A366" s="76"/>
      <c r="B366" s="77"/>
      <c r="C366" s="78" t="s">
        <v>4</v>
      </c>
      <c r="D366" s="79" t="s">
        <v>45</v>
      </c>
      <c r="E366" s="261">
        <v>0.70965244713720954</v>
      </c>
      <c r="F366" s="261">
        <v>0.69517299832903778</v>
      </c>
      <c r="G366" s="261"/>
      <c r="H366" s="261">
        <v>0.84405984105109699</v>
      </c>
      <c r="I366" s="261">
        <v>0.67642522728790211</v>
      </c>
      <c r="J366" s="261">
        <v>0</v>
      </c>
      <c r="K366" s="261">
        <v>0</v>
      </c>
      <c r="L366" s="261">
        <v>0</v>
      </c>
      <c r="M366" s="361">
        <v>0</v>
      </c>
    </row>
    <row r="367" spans="1:13" ht="18.399999999999999" customHeight="1">
      <c r="A367" s="69" t="s">
        <v>202</v>
      </c>
      <c r="B367" s="70" t="s">
        <v>47</v>
      </c>
      <c r="C367" s="71" t="s">
        <v>441</v>
      </c>
      <c r="D367" s="72" t="s">
        <v>41</v>
      </c>
      <c r="E367" s="868">
        <v>50005000</v>
      </c>
      <c r="F367" s="858">
        <v>0</v>
      </c>
      <c r="G367" s="869"/>
      <c r="H367" s="858">
        <v>55000</v>
      </c>
      <c r="I367" s="858">
        <v>49810000</v>
      </c>
      <c r="J367" s="858">
        <v>140000</v>
      </c>
      <c r="K367" s="858">
        <v>0</v>
      </c>
      <c r="L367" s="858">
        <v>0</v>
      </c>
      <c r="M367" s="870">
        <v>0</v>
      </c>
    </row>
    <row r="368" spans="1:13" ht="18.399999999999999" customHeight="1">
      <c r="A368" s="74"/>
      <c r="B368" s="70"/>
      <c r="C368" s="71" t="s">
        <v>442</v>
      </c>
      <c r="D368" s="75" t="s">
        <v>42</v>
      </c>
      <c r="E368" s="868">
        <v>51755191</v>
      </c>
      <c r="F368" s="868">
        <v>0</v>
      </c>
      <c r="G368" s="868"/>
      <c r="H368" s="868">
        <v>73049.34</v>
      </c>
      <c r="I368" s="868">
        <v>51490441.659999996</v>
      </c>
      <c r="J368" s="868">
        <v>191700</v>
      </c>
      <c r="K368" s="868">
        <v>0</v>
      </c>
      <c r="L368" s="868">
        <v>0</v>
      </c>
      <c r="M368" s="871">
        <v>0</v>
      </c>
    </row>
    <row r="369" spans="1:13" ht="18.399999999999999" customHeight="1">
      <c r="A369" s="74"/>
      <c r="B369" s="70"/>
      <c r="C369" s="71" t="s">
        <v>4</v>
      </c>
      <c r="D369" s="75" t="s">
        <v>43</v>
      </c>
      <c r="E369" s="868">
        <v>34366334.179999992</v>
      </c>
      <c r="F369" s="868">
        <v>0</v>
      </c>
      <c r="G369" s="868"/>
      <c r="H369" s="868">
        <v>39869.32</v>
      </c>
      <c r="I369" s="868">
        <v>34277264.859999992</v>
      </c>
      <c r="J369" s="868">
        <v>49200</v>
      </c>
      <c r="K369" s="868">
        <v>0</v>
      </c>
      <c r="L369" s="868">
        <v>0</v>
      </c>
      <c r="M369" s="871">
        <v>0</v>
      </c>
    </row>
    <row r="370" spans="1:13" ht="18.399999999999999" customHeight="1">
      <c r="A370" s="74"/>
      <c r="B370" s="70"/>
      <c r="C370" s="71" t="s">
        <v>4</v>
      </c>
      <c r="D370" s="75" t="s">
        <v>44</v>
      </c>
      <c r="E370" s="260">
        <v>0.68725795780421939</v>
      </c>
      <c r="F370" s="260">
        <v>0</v>
      </c>
      <c r="G370" s="260"/>
      <c r="H370" s="260">
        <v>0.72489672727272725</v>
      </c>
      <c r="I370" s="260">
        <v>0.68816030636418368</v>
      </c>
      <c r="J370" s="260">
        <v>0.35142857142857142</v>
      </c>
      <c r="K370" s="260">
        <v>0</v>
      </c>
      <c r="L370" s="260">
        <v>0</v>
      </c>
      <c r="M370" s="360">
        <v>0</v>
      </c>
    </row>
    <row r="371" spans="1:13" ht="18.399999999999999" customHeight="1">
      <c r="A371" s="76"/>
      <c r="B371" s="77"/>
      <c r="C371" s="78" t="s">
        <v>4</v>
      </c>
      <c r="D371" s="79" t="s">
        <v>45</v>
      </c>
      <c r="E371" s="261">
        <v>0.66401714525601874</v>
      </c>
      <c r="F371" s="261">
        <v>0</v>
      </c>
      <c r="G371" s="261"/>
      <c r="H371" s="261">
        <v>0.54578617684978403</v>
      </c>
      <c r="I371" s="261">
        <v>0.66570151187163062</v>
      </c>
      <c r="J371" s="261">
        <v>0.25665101721439748</v>
      </c>
      <c r="K371" s="261">
        <v>0</v>
      </c>
      <c r="L371" s="261">
        <v>0</v>
      </c>
      <c r="M371" s="361">
        <v>0</v>
      </c>
    </row>
    <row r="372" spans="1:13" ht="18.399999999999999" customHeight="1">
      <c r="A372" s="69" t="s">
        <v>203</v>
      </c>
      <c r="B372" s="70" t="s">
        <v>47</v>
      </c>
      <c r="C372" s="71" t="s">
        <v>204</v>
      </c>
      <c r="D372" s="80" t="s">
        <v>41</v>
      </c>
      <c r="E372" s="868">
        <v>27803000</v>
      </c>
      <c r="F372" s="858">
        <v>0</v>
      </c>
      <c r="G372" s="869"/>
      <c r="H372" s="858">
        <v>14000</v>
      </c>
      <c r="I372" s="858">
        <v>27211000</v>
      </c>
      <c r="J372" s="858">
        <v>578000</v>
      </c>
      <c r="K372" s="858">
        <v>0</v>
      </c>
      <c r="L372" s="858">
        <v>0</v>
      </c>
      <c r="M372" s="870">
        <v>0</v>
      </c>
    </row>
    <row r="373" spans="1:13" ht="18" customHeight="1">
      <c r="A373" s="74"/>
      <c r="B373" s="70"/>
      <c r="C373" s="71" t="s">
        <v>4</v>
      </c>
      <c r="D373" s="80" t="s">
        <v>42</v>
      </c>
      <c r="E373" s="868">
        <v>27803000</v>
      </c>
      <c r="F373" s="868">
        <v>0</v>
      </c>
      <c r="G373" s="868"/>
      <c r="H373" s="868">
        <v>14000</v>
      </c>
      <c r="I373" s="868">
        <v>27211000</v>
      </c>
      <c r="J373" s="868">
        <v>578000</v>
      </c>
      <c r="K373" s="868">
        <v>0</v>
      </c>
      <c r="L373" s="868">
        <v>0</v>
      </c>
      <c r="M373" s="871">
        <v>0</v>
      </c>
    </row>
    <row r="374" spans="1:13" ht="18.399999999999999" customHeight="1">
      <c r="A374" s="74"/>
      <c r="B374" s="70"/>
      <c r="C374" s="71" t="s">
        <v>4</v>
      </c>
      <c r="D374" s="80" t="s">
        <v>43</v>
      </c>
      <c r="E374" s="868">
        <v>19757262.57</v>
      </c>
      <c r="F374" s="868">
        <v>0</v>
      </c>
      <c r="G374" s="868"/>
      <c r="H374" s="868">
        <v>11979.05</v>
      </c>
      <c r="I374" s="868">
        <v>19647872.440000001</v>
      </c>
      <c r="J374" s="868">
        <v>97411.08</v>
      </c>
      <c r="K374" s="868">
        <v>0</v>
      </c>
      <c r="L374" s="868">
        <v>0</v>
      </c>
      <c r="M374" s="871">
        <v>0</v>
      </c>
    </row>
    <row r="375" spans="1:13" ht="18.399999999999999" customHeight="1">
      <c r="A375" s="74"/>
      <c r="B375" s="70"/>
      <c r="C375" s="71" t="s">
        <v>4</v>
      </c>
      <c r="D375" s="80" t="s">
        <v>44</v>
      </c>
      <c r="E375" s="260">
        <v>0.71061621299859723</v>
      </c>
      <c r="F375" s="260">
        <v>0</v>
      </c>
      <c r="G375" s="260"/>
      <c r="H375" s="260">
        <v>0.85564642857142847</v>
      </c>
      <c r="I375" s="260">
        <v>0.72205624343096542</v>
      </c>
      <c r="J375" s="260">
        <v>0.1685312802768166</v>
      </c>
      <c r="K375" s="260">
        <v>0</v>
      </c>
      <c r="L375" s="260">
        <v>0</v>
      </c>
      <c r="M375" s="360">
        <v>0</v>
      </c>
    </row>
    <row r="376" spans="1:13" ht="18.399999999999999" customHeight="1">
      <c r="A376" s="76"/>
      <c r="B376" s="77"/>
      <c r="C376" s="78" t="s">
        <v>4</v>
      </c>
      <c r="D376" s="80" t="s">
        <v>45</v>
      </c>
      <c r="E376" s="261">
        <v>0.71061621299859723</v>
      </c>
      <c r="F376" s="261">
        <v>0</v>
      </c>
      <c r="G376" s="261"/>
      <c r="H376" s="261">
        <v>0.85564642857142847</v>
      </c>
      <c r="I376" s="261">
        <v>0.72205624343096542</v>
      </c>
      <c r="J376" s="261">
        <v>0.1685312802768166</v>
      </c>
      <c r="K376" s="261">
        <v>0</v>
      </c>
      <c r="L376" s="261">
        <v>0</v>
      </c>
      <c r="M376" s="361">
        <v>0</v>
      </c>
    </row>
    <row r="377" spans="1:13" ht="18.399999999999999" customHeight="1">
      <c r="A377" s="88" t="s">
        <v>205</v>
      </c>
      <c r="B377" s="89" t="s">
        <v>47</v>
      </c>
      <c r="C377" s="70" t="s">
        <v>206</v>
      </c>
      <c r="D377" s="81" t="s">
        <v>41</v>
      </c>
      <c r="E377" s="868">
        <v>117126000</v>
      </c>
      <c r="F377" s="858">
        <v>0</v>
      </c>
      <c r="G377" s="869"/>
      <c r="H377" s="858">
        <v>250000</v>
      </c>
      <c r="I377" s="858">
        <v>91234000</v>
      </c>
      <c r="J377" s="858">
        <v>15148000</v>
      </c>
      <c r="K377" s="858">
        <v>0</v>
      </c>
      <c r="L377" s="858">
        <v>0</v>
      </c>
      <c r="M377" s="870">
        <v>10494000</v>
      </c>
    </row>
    <row r="378" spans="1:13" ht="18.399999999999999" customHeight="1">
      <c r="A378" s="74"/>
      <c r="B378" s="70"/>
      <c r="C378" s="71" t="s">
        <v>207</v>
      </c>
      <c r="D378" s="80" t="s">
        <v>42</v>
      </c>
      <c r="E378" s="868">
        <v>117369412</v>
      </c>
      <c r="F378" s="868">
        <v>0</v>
      </c>
      <c r="G378" s="868"/>
      <c r="H378" s="868">
        <v>250000</v>
      </c>
      <c r="I378" s="868">
        <v>91451363</v>
      </c>
      <c r="J378" s="868">
        <v>15148000</v>
      </c>
      <c r="K378" s="868">
        <v>0</v>
      </c>
      <c r="L378" s="868">
        <v>0</v>
      </c>
      <c r="M378" s="871">
        <v>10520049</v>
      </c>
    </row>
    <row r="379" spans="1:13" ht="18.399999999999999" customHeight="1">
      <c r="A379" s="74"/>
      <c r="B379" s="70"/>
      <c r="C379" s="71" t="s">
        <v>4</v>
      </c>
      <c r="D379" s="80" t="s">
        <v>43</v>
      </c>
      <c r="E379" s="868">
        <v>74713152.260000005</v>
      </c>
      <c r="F379" s="868">
        <v>0</v>
      </c>
      <c r="G379" s="868"/>
      <c r="H379" s="868">
        <v>150786.22</v>
      </c>
      <c r="I379" s="868">
        <v>64732753.460000008</v>
      </c>
      <c r="J379" s="868">
        <v>2078800.44</v>
      </c>
      <c r="K379" s="868">
        <v>0</v>
      </c>
      <c r="L379" s="868">
        <v>0</v>
      </c>
      <c r="M379" s="871">
        <v>7750812.1400000025</v>
      </c>
    </row>
    <row r="380" spans="1:13" ht="18.399999999999999" customHeight="1">
      <c r="A380" s="74"/>
      <c r="B380" s="70"/>
      <c r="C380" s="71" t="s">
        <v>4</v>
      </c>
      <c r="D380" s="80" t="s">
        <v>44</v>
      </c>
      <c r="E380" s="260">
        <v>0.63788699571401741</v>
      </c>
      <c r="F380" s="260">
        <v>0</v>
      </c>
      <c r="G380" s="260"/>
      <c r="H380" s="260">
        <v>0.60314487999999999</v>
      </c>
      <c r="I380" s="260">
        <v>0.7095244476839776</v>
      </c>
      <c r="J380" s="260">
        <v>0.13723266701874834</v>
      </c>
      <c r="K380" s="260">
        <v>0</v>
      </c>
      <c r="L380" s="260">
        <v>0</v>
      </c>
      <c r="M380" s="360">
        <v>0.73859463884124288</v>
      </c>
    </row>
    <row r="381" spans="1:13" ht="18.399999999999999" customHeight="1">
      <c r="A381" s="76"/>
      <c r="B381" s="77"/>
      <c r="C381" s="78" t="s">
        <v>4</v>
      </c>
      <c r="D381" s="82" t="s">
        <v>45</v>
      </c>
      <c r="E381" s="261">
        <v>0.63656408417552612</v>
      </c>
      <c r="F381" s="261">
        <v>0</v>
      </c>
      <c r="G381" s="261"/>
      <c r="H381" s="261">
        <v>0.60314487999999999</v>
      </c>
      <c r="I381" s="261">
        <v>0.70783803911156584</v>
      </c>
      <c r="J381" s="261">
        <v>0.13723266701874834</v>
      </c>
      <c r="K381" s="261">
        <v>0</v>
      </c>
      <c r="L381" s="261">
        <v>0</v>
      </c>
      <c r="M381" s="361">
        <v>0.73676578312515484</v>
      </c>
    </row>
    <row r="382" spans="1:13" ht="18.399999999999999" customHeight="1">
      <c r="A382" s="69" t="s">
        <v>208</v>
      </c>
      <c r="B382" s="70" t="s">
        <v>47</v>
      </c>
      <c r="C382" s="71" t="s">
        <v>230</v>
      </c>
      <c r="D382" s="72" t="s">
        <v>41</v>
      </c>
      <c r="E382" s="872">
        <v>29200000000</v>
      </c>
      <c r="F382" s="858">
        <v>0</v>
      </c>
      <c r="G382" s="869"/>
      <c r="H382" s="858">
        <v>0</v>
      </c>
      <c r="I382" s="858">
        <v>100000</v>
      </c>
      <c r="J382" s="858">
        <v>0</v>
      </c>
      <c r="K382" s="858">
        <v>29199900000</v>
      </c>
      <c r="L382" s="858">
        <v>0</v>
      </c>
      <c r="M382" s="870">
        <v>0</v>
      </c>
    </row>
    <row r="383" spans="1:13" ht="18.399999999999999" customHeight="1">
      <c r="A383" s="69"/>
      <c r="B383" s="70"/>
      <c r="C383" s="71" t="s">
        <v>4</v>
      </c>
      <c r="D383" s="80" t="s">
        <v>42</v>
      </c>
      <c r="E383" s="868">
        <v>29200000000</v>
      </c>
      <c r="F383" s="868">
        <v>0</v>
      </c>
      <c r="G383" s="868"/>
      <c r="H383" s="868">
        <v>0</v>
      </c>
      <c r="I383" s="868">
        <v>100000</v>
      </c>
      <c r="J383" s="868">
        <v>0</v>
      </c>
      <c r="K383" s="868">
        <v>29199900000</v>
      </c>
      <c r="L383" s="868">
        <v>0</v>
      </c>
      <c r="M383" s="871">
        <v>0</v>
      </c>
    </row>
    <row r="384" spans="1:13" ht="18.399999999999999" customHeight="1">
      <c r="A384" s="74"/>
      <c r="B384" s="70"/>
      <c r="C384" s="71" t="s">
        <v>4</v>
      </c>
      <c r="D384" s="80" t="s">
        <v>43</v>
      </c>
      <c r="E384" s="868">
        <v>21815392827.780003</v>
      </c>
      <c r="F384" s="868">
        <v>0</v>
      </c>
      <c r="G384" s="868"/>
      <c r="H384" s="868">
        <v>0</v>
      </c>
      <c r="I384" s="868">
        <v>0</v>
      </c>
      <c r="J384" s="868">
        <v>0</v>
      </c>
      <c r="K384" s="868">
        <v>21815392827.780003</v>
      </c>
      <c r="L384" s="868">
        <v>0</v>
      </c>
      <c r="M384" s="871">
        <v>0</v>
      </c>
    </row>
    <row r="385" spans="1:13" ht="18.399999999999999" customHeight="1">
      <c r="A385" s="74"/>
      <c r="B385" s="70"/>
      <c r="C385" s="71" t="s">
        <v>4</v>
      </c>
      <c r="D385" s="80" t="s">
        <v>44</v>
      </c>
      <c r="E385" s="260">
        <v>0.74710249410205487</v>
      </c>
      <c r="F385" s="260">
        <v>0</v>
      </c>
      <c r="G385" s="260"/>
      <c r="H385" s="260">
        <v>0</v>
      </c>
      <c r="I385" s="260">
        <v>0</v>
      </c>
      <c r="J385" s="260">
        <v>0</v>
      </c>
      <c r="K385" s="260">
        <v>0.74710505268100247</v>
      </c>
      <c r="L385" s="260">
        <v>0</v>
      </c>
      <c r="M385" s="360">
        <v>0</v>
      </c>
    </row>
    <row r="386" spans="1:13" ht="18.399999999999999" customHeight="1">
      <c r="A386" s="76"/>
      <c r="B386" s="77"/>
      <c r="C386" s="78" t="s">
        <v>4</v>
      </c>
      <c r="D386" s="82" t="s">
        <v>45</v>
      </c>
      <c r="E386" s="261">
        <v>0.74710249410205487</v>
      </c>
      <c r="F386" s="261">
        <v>0</v>
      </c>
      <c r="G386" s="261"/>
      <c r="H386" s="261">
        <v>0</v>
      </c>
      <c r="I386" s="261">
        <v>0</v>
      </c>
      <c r="J386" s="261">
        <v>0</v>
      </c>
      <c r="K386" s="261">
        <v>0.74710505268100247</v>
      </c>
      <c r="L386" s="261">
        <v>0</v>
      </c>
      <c r="M386" s="361">
        <v>0</v>
      </c>
    </row>
    <row r="387" spans="1:13" ht="18.399999999999999" customHeight="1">
      <c r="A387" s="69" t="s">
        <v>209</v>
      </c>
      <c r="B387" s="70" t="s">
        <v>47</v>
      </c>
      <c r="C387" s="71" t="s">
        <v>210</v>
      </c>
      <c r="D387" s="80" t="s">
        <v>41</v>
      </c>
      <c r="E387" s="868">
        <v>129529000</v>
      </c>
      <c r="F387" s="858">
        <v>0</v>
      </c>
      <c r="G387" s="869"/>
      <c r="H387" s="858">
        <v>120000</v>
      </c>
      <c r="I387" s="858">
        <v>124769000</v>
      </c>
      <c r="J387" s="858">
        <v>4640000</v>
      </c>
      <c r="K387" s="858">
        <v>0</v>
      </c>
      <c r="L387" s="858">
        <v>0</v>
      </c>
      <c r="M387" s="870">
        <v>0</v>
      </c>
    </row>
    <row r="388" spans="1:13" ht="18.399999999999999" customHeight="1">
      <c r="A388" s="74"/>
      <c r="B388" s="70"/>
      <c r="C388" s="71" t="s">
        <v>4</v>
      </c>
      <c r="D388" s="80" t="s">
        <v>42</v>
      </c>
      <c r="E388" s="868">
        <v>129529000</v>
      </c>
      <c r="F388" s="868">
        <v>0</v>
      </c>
      <c r="G388" s="868"/>
      <c r="H388" s="868">
        <v>176480</v>
      </c>
      <c r="I388" s="868">
        <v>124923692</v>
      </c>
      <c r="J388" s="868">
        <v>4428828</v>
      </c>
      <c r="K388" s="868">
        <v>0</v>
      </c>
      <c r="L388" s="868">
        <v>0</v>
      </c>
      <c r="M388" s="871">
        <v>0</v>
      </c>
    </row>
    <row r="389" spans="1:13" ht="18.399999999999999" customHeight="1">
      <c r="A389" s="74"/>
      <c r="B389" s="70"/>
      <c r="C389" s="71" t="s">
        <v>4</v>
      </c>
      <c r="D389" s="80" t="s">
        <v>43</v>
      </c>
      <c r="E389" s="868">
        <v>94052198.820000023</v>
      </c>
      <c r="F389" s="868">
        <v>0</v>
      </c>
      <c r="G389" s="868"/>
      <c r="H389" s="868">
        <v>132169.89000000001</v>
      </c>
      <c r="I389" s="868">
        <v>92684462.150000021</v>
      </c>
      <c r="J389" s="868">
        <v>1235566.78</v>
      </c>
      <c r="K389" s="868">
        <v>0</v>
      </c>
      <c r="L389" s="868">
        <v>0</v>
      </c>
      <c r="M389" s="871">
        <v>0</v>
      </c>
    </row>
    <row r="390" spans="1:13" ht="18.399999999999999" customHeight="1">
      <c r="A390" s="74"/>
      <c r="B390" s="70"/>
      <c r="C390" s="71" t="s">
        <v>4</v>
      </c>
      <c r="D390" s="80" t="s">
        <v>44</v>
      </c>
      <c r="E390" s="260">
        <v>0.7261092019547748</v>
      </c>
      <c r="F390" s="260">
        <v>0</v>
      </c>
      <c r="G390" s="260"/>
      <c r="H390" s="260">
        <v>1.1014157500000001</v>
      </c>
      <c r="I390" s="260">
        <v>0.74284848119324531</v>
      </c>
      <c r="J390" s="260">
        <v>0.26628594396551725</v>
      </c>
      <c r="K390" s="260">
        <v>0</v>
      </c>
      <c r="L390" s="260">
        <v>0</v>
      </c>
      <c r="M390" s="360">
        <v>0</v>
      </c>
    </row>
    <row r="391" spans="1:13" ht="18.399999999999999" customHeight="1">
      <c r="A391" s="76"/>
      <c r="B391" s="77"/>
      <c r="C391" s="78" t="s">
        <v>4</v>
      </c>
      <c r="D391" s="82" t="s">
        <v>45</v>
      </c>
      <c r="E391" s="261">
        <v>0.7261092019547748</v>
      </c>
      <c r="F391" s="261">
        <v>0</v>
      </c>
      <c r="G391" s="261"/>
      <c r="H391" s="261">
        <v>0.7489227674524026</v>
      </c>
      <c r="I391" s="261">
        <v>0.74192861791180509</v>
      </c>
      <c r="J391" s="261">
        <v>0.27898278731980558</v>
      </c>
      <c r="K391" s="261">
        <v>0</v>
      </c>
      <c r="L391" s="261">
        <v>0</v>
      </c>
      <c r="M391" s="361">
        <v>0</v>
      </c>
    </row>
    <row r="392" spans="1:13" ht="18" customHeight="1">
      <c r="A392" s="69" t="s">
        <v>211</v>
      </c>
      <c r="B392" s="70" t="s">
        <v>47</v>
      </c>
      <c r="C392" s="71" t="s">
        <v>212</v>
      </c>
      <c r="D392" s="80" t="s">
        <v>41</v>
      </c>
      <c r="E392" s="868">
        <v>237500000</v>
      </c>
      <c r="F392" s="858">
        <v>0</v>
      </c>
      <c r="G392" s="869"/>
      <c r="H392" s="858">
        <v>0</v>
      </c>
      <c r="I392" s="858">
        <v>237500000</v>
      </c>
      <c r="J392" s="858">
        <v>0</v>
      </c>
      <c r="K392" s="858">
        <v>0</v>
      </c>
      <c r="L392" s="858">
        <v>0</v>
      </c>
      <c r="M392" s="870">
        <v>0</v>
      </c>
    </row>
    <row r="393" spans="1:13" ht="18.399999999999999" customHeight="1">
      <c r="A393" s="74"/>
      <c r="B393" s="70"/>
      <c r="C393" s="71" t="s">
        <v>4</v>
      </c>
      <c r="D393" s="80" t="s">
        <v>42</v>
      </c>
      <c r="E393" s="868">
        <v>84602898.980000004</v>
      </c>
      <c r="F393" s="868">
        <v>0</v>
      </c>
      <c r="G393" s="868"/>
      <c r="H393" s="868">
        <v>0</v>
      </c>
      <c r="I393" s="868">
        <v>84602898.980000004</v>
      </c>
      <c r="J393" s="868">
        <v>0</v>
      </c>
      <c r="K393" s="868">
        <v>0</v>
      </c>
      <c r="L393" s="868">
        <v>0</v>
      </c>
      <c r="M393" s="871">
        <v>0</v>
      </c>
    </row>
    <row r="394" spans="1:13" ht="18.399999999999999" customHeight="1">
      <c r="A394" s="74"/>
      <c r="B394" s="70"/>
      <c r="C394" s="71" t="s">
        <v>4</v>
      </c>
      <c r="D394" s="80" t="s">
        <v>43</v>
      </c>
      <c r="E394" s="868">
        <v>0</v>
      </c>
      <c r="F394" s="868">
        <v>0</v>
      </c>
      <c r="G394" s="868"/>
      <c r="H394" s="868">
        <v>0</v>
      </c>
      <c r="I394" s="868">
        <v>0</v>
      </c>
      <c r="J394" s="868">
        <v>0</v>
      </c>
      <c r="K394" s="868">
        <v>0</v>
      </c>
      <c r="L394" s="868">
        <v>0</v>
      </c>
      <c r="M394" s="871">
        <v>0</v>
      </c>
    </row>
    <row r="395" spans="1:13" ht="18.399999999999999" customHeight="1">
      <c r="A395" s="74"/>
      <c r="B395" s="70"/>
      <c r="C395" s="71" t="s">
        <v>4</v>
      </c>
      <c r="D395" s="80" t="s">
        <v>44</v>
      </c>
      <c r="E395" s="260">
        <v>0</v>
      </c>
      <c r="F395" s="260">
        <v>0</v>
      </c>
      <c r="G395" s="260"/>
      <c r="H395" s="260">
        <v>0</v>
      </c>
      <c r="I395" s="260">
        <v>0</v>
      </c>
      <c r="J395" s="260">
        <v>0</v>
      </c>
      <c r="K395" s="260">
        <v>0</v>
      </c>
      <c r="L395" s="260">
        <v>0</v>
      </c>
      <c r="M395" s="360">
        <v>0</v>
      </c>
    </row>
    <row r="396" spans="1:13" ht="18.399999999999999" customHeight="1">
      <c r="A396" s="76"/>
      <c r="B396" s="77"/>
      <c r="C396" s="78" t="s">
        <v>4</v>
      </c>
      <c r="D396" s="83" t="s">
        <v>45</v>
      </c>
      <c r="E396" s="261">
        <v>0</v>
      </c>
      <c r="F396" s="261">
        <v>0</v>
      </c>
      <c r="G396" s="261"/>
      <c r="H396" s="261">
        <v>0</v>
      </c>
      <c r="I396" s="261">
        <v>0</v>
      </c>
      <c r="J396" s="261">
        <v>0</v>
      </c>
      <c r="K396" s="261">
        <v>0</v>
      </c>
      <c r="L396" s="261">
        <v>0</v>
      </c>
      <c r="M396" s="361">
        <v>0</v>
      </c>
    </row>
    <row r="397" spans="1:13" ht="18.399999999999999" customHeight="1">
      <c r="A397" s="69" t="s">
        <v>213</v>
      </c>
      <c r="B397" s="70" t="s">
        <v>47</v>
      </c>
      <c r="C397" s="71" t="s">
        <v>214</v>
      </c>
      <c r="D397" s="80" t="s">
        <v>41</v>
      </c>
      <c r="E397" s="868">
        <v>60762707000</v>
      </c>
      <c r="F397" s="858">
        <v>60762707000</v>
      </c>
      <c r="G397" s="869"/>
      <c r="H397" s="858">
        <v>0</v>
      </c>
      <c r="I397" s="858">
        <v>0</v>
      </c>
      <c r="J397" s="858">
        <v>0</v>
      </c>
      <c r="K397" s="858">
        <v>0</v>
      </c>
      <c r="L397" s="858">
        <v>0</v>
      </c>
      <c r="M397" s="870">
        <v>0</v>
      </c>
    </row>
    <row r="398" spans="1:13" ht="18.399999999999999" customHeight="1">
      <c r="A398" s="74"/>
      <c r="B398" s="70"/>
      <c r="C398" s="71" t="s">
        <v>215</v>
      </c>
      <c r="D398" s="80" t="s">
        <v>42</v>
      </c>
      <c r="E398" s="868">
        <v>61762707000</v>
      </c>
      <c r="F398" s="868">
        <v>61477844337</v>
      </c>
      <c r="G398" s="868"/>
      <c r="H398" s="868">
        <v>0</v>
      </c>
      <c r="I398" s="868">
        <v>0</v>
      </c>
      <c r="J398" s="868">
        <v>284862663</v>
      </c>
      <c r="K398" s="868">
        <v>0</v>
      </c>
      <c r="L398" s="868">
        <v>0</v>
      </c>
      <c r="M398" s="871">
        <v>0</v>
      </c>
    </row>
    <row r="399" spans="1:13" ht="18.399999999999999" customHeight="1">
      <c r="A399" s="74"/>
      <c r="B399" s="70"/>
      <c r="C399" s="71" t="s">
        <v>4</v>
      </c>
      <c r="D399" s="80" t="s">
        <v>43</v>
      </c>
      <c r="E399" s="868">
        <v>50123235432</v>
      </c>
      <c r="F399" s="868">
        <v>49906736432</v>
      </c>
      <c r="G399" s="936" t="s">
        <v>741</v>
      </c>
      <c r="H399" s="868">
        <v>0</v>
      </c>
      <c r="I399" s="868">
        <v>0</v>
      </c>
      <c r="J399" s="868">
        <v>216499000</v>
      </c>
      <c r="K399" s="868">
        <v>0</v>
      </c>
      <c r="L399" s="868">
        <v>0</v>
      </c>
      <c r="M399" s="871">
        <v>0</v>
      </c>
    </row>
    <row r="400" spans="1:13" ht="18.399999999999999" customHeight="1">
      <c r="A400" s="74"/>
      <c r="B400" s="70"/>
      <c r="C400" s="71" t="s">
        <v>4</v>
      </c>
      <c r="D400" s="80" t="s">
        <v>44</v>
      </c>
      <c r="E400" s="260">
        <v>0.82490129072096807</v>
      </c>
      <c r="F400" s="260">
        <v>0.8213382664468849</v>
      </c>
      <c r="G400" s="260"/>
      <c r="H400" s="260">
        <v>0</v>
      </c>
      <c r="I400" s="260">
        <v>0</v>
      </c>
      <c r="J400" s="260">
        <v>0</v>
      </c>
      <c r="K400" s="260">
        <v>0</v>
      </c>
      <c r="L400" s="260">
        <v>0</v>
      </c>
      <c r="M400" s="360">
        <v>0</v>
      </c>
    </row>
    <row r="401" spans="1:13" ht="18.399999999999999" customHeight="1">
      <c r="A401" s="76"/>
      <c r="B401" s="77"/>
      <c r="C401" s="78" t="s">
        <v>4</v>
      </c>
      <c r="D401" s="83" t="s">
        <v>45</v>
      </c>
      <c r="E401" s="261">
        <v>0.81154531377648331</v>
      </c>
      <c r="F401" s="261">
        <v>0.81178409832375964</v>
      </c>
      <c r="G401" s="261"/>
      <c r="H401" s="261">
        <v>0</v>
      </c>
      <c r="I401" s="261">
        <v>0</v>
      </c>
      <c r="J401" s="261">
        <v>0.76001185174625707</v>
      </c>
      <c r="K401" s="261">
        <v>0</v>
      </c>
      <c r="L401" s="261">
        <v>0</v>
      </c>
      <c r="M401" s="361">
        <v>0</v>
      </c>
    </row>
    <row r="402" spans="1:13" ht="18.399999999999999" customHeight="1">
      <c r="A402" s="69" t="s">
        <v>216</v>
      </c>
      <c r="B402" s="70" t="s">
        <v>47</v>
      </c>
      <c r="C402" s="71" t="s">
        <v>217</v>
      </c>
      <c r="D402" s="81" t="s">
        <v>41</v>
      </c>
      <c r="E402" s="868">
        <v>29961892000</v>
      </c>
      <c r="F402" s="858">
        <v>11766410000</v>
      </c>
      <c r="G402" s="869"/>
      <c r="H402" s="858">
        <v>1192933000</v>
      </c>
      <c r="I402" s="858">
        <v>4721905000</v>
      </c>
      <c r="J402" s="858">
        <v>3785470000</v>
      </c>
      <c r="K402" s="858">
        <v>0</v>
      </c>
      <c r="L402" s="858">
        <v>3050000000</v>
      </c>
      <c r="M402" s="870">
        <v>5445174000</v>
      </c>
    </row>
    <row r="403" spans="1:13" ht="18.399999999999999" customHeight="1">
      <c r="A403" s="74"/>
      <c r="B403" s="70"/>
      <c r="C403" s="71" t="s">
        <v>4</v>
      </c>
      <c r="D403" s="80" t="s">
        <v>42</v>
      </c>
      <c r="E403" s="868">
        <v>11068655277.77</v>
      </c>
      <c r="F403" s="868">
        <v>3461913856</v>
      </c>
      <c r="G403" s="868"/>
      <c r="H403" s="868">
        <v>612475472</v>
      </c>
      <c r="I403" s="868">
        <v>1574348617.48</v>
      </c>
      <c r="J403" s="868">
        <v>992008602.91999996</v>
      </c>
      <c r="K403" s="868">
        <v>0</v>
      </c>
      <c r="L403" s="868">
        <v>1050000000</v>
      </c>
      <c r="M403" s="871">
        <v>3377908729.3699999</v>
      </c>
    </row>
    <row r="404" spans="1:13" ht="18.399999999999999" customHeight="1">
      <c r="A404" s="74"/>
      <c r="B404" s="70"/>
      <c r="C404" s="71" t="s">
        <v>4</v>
      </c>
      <c r="D404" s="80" t="s">
        <v>43</v>
      </c>
      <c r="E404" s="868">
        <v>0</v>
      </c>
      <c r="F404" s="868">
        <v>0</v>
      </c>
      <c r="G404" s="868"/>
      <c r="H404" s="868">
        <v>0</v>
      </c>
      <c r="I404" s="868">
        <v>0</v>
      </c>
      <c r="J404" s="868">
        <v>0</v>
      </c>
      <c r="K404" s="868">
        <v>0</v>
      </c>
      <c r="L404" s="868">
        <v>0</v>
      </c>
      <c r="M404" s="871">
        <v>0</v>
      </c>
    </row>
    <row r="405" spans="1:13" ht="18.399999999999999" customHeight="1">
      <c r="A405" s="74"/>
      <c r="B405" s="70"/>
      <c r="C405" s="71" t="s">
        <v>4</v>
      </c>
      <c r="D405" s="80" t="s">
        <v>44</v>
      </c>
      <c r="E405" s="260">
        <v>0</v>
      </c>
      <c r="F405" s="260">
        <v>0</v>
      </c>
      <c r="G405" s="260"/>
      <c r="H405" s="260">
        <v>0</v>
      </c>
      <c r="I405" s="260">
        <v>0</v>
      </c>
      <c r="J405" s="260">
        <v>0</v>
      </c>
      <c r="K405" s="260">
        <v>0</v>
      </c>
      <c r="L405" s="260">
        <v>0</v>
      </c>
      <c r="M405" s="360">
        <v>0</v>
      </c>
    </row>
    <row r="406" spans="1:13" ht="18.399999999999999" customHeight="1">
      <c r="A406" s="76"/>
      <c r="B406" s="77"/>
      <c r="C406" s="78" t="s">
        <v>4</v>
      </c>
      <c r="D406" s="82" t="s">
        <v>45</v>
      </c>
      <c r="E406" s="261">
        <v>0</v>
      </c>
      <c r="F406" s="261">
        <v>0</v>
      </c>
      <c r="G406" s="261"/>
      <c r="H406" s="261">
        <v>0</v>
      </c>
      <c r="I406" s="261">
        <v>0</v>
      </c>
      <c r="J406" s="261">
        <v>0</v>
      </c>
      <c r="K406" s="261">
        <v>0</v>
      </c>
      <c r="L406" s="261">
        <v>0</v>
      </c>
      <c r="M406" s="361">
        <v>0</v>
      </c>
    </row>
    <row r="407" spans="1:13" ht="18.399999999999999" customHeight="1">
      <c r="A407" s="69" t="s">
        <v>218</v>
      </c>
      <c r="B407" s="70" t="s">
        <v>47</v>
      </c>
      <c r="C407" s="71" t="s">
        <v>219</v>
      </c>
      <c r="D407" s="81" t="s">
        <v>41</v>
      </c>
      <c r="E407" s="868">
        <v>19157223000</v>
      </c>
      <c r="F407" s="858">
        <v>0</v>
      </c>
      <c r="G407" s="869"/>
      <c r="H407" s="858">
        <v>0</v>
      </c>
      <c r="I407" s="858">
        <v>0</v>
      </c>
      <c r="J407" s="858">
        <v>0</v>
      </c>
      <c r="K407" s="858">
        <v>0</v>
      </c>
      <c r="L407" s="858">
        <v>19157223000</v>
      </c>
      <c r="M407" s="870">
        <v>0</v>
      </c>
    </row>
    <row r="408" spans="1:13" ht="18.399999999999999" customHeight="1">
      <c r="A408" s="74"/>
      <c r="B408" s="70"/>
      <c r="C408" s="71" t="s">
        <v>4</v>
      </c>
      <c r="D408" s="80" t="s">
        <v>42</v>
      </c>
      <c r="E408" s="868">
        <v>21157223000</v>
      </c>
      <c r="F408" s="868">
        <v>0</v>
      </c>
      <c r="G408" s="868"/>
      <c r="H408" s="868">
        <v>0</v>
      </c>
      <c r="I408" s="868">
        <v>0</v>
      </c>
      <c r="J408" s="868">
        <v>0</v>
      </c>
      <c r="K408" s="868">
        <v>0</v>
      </c>
      <c r="L408" s="868">
        <v>21157223000</v>
      </c>
      <c r="M408" s="871">
        <v>0</v>
      </c>
    </row>
    <row r="409" spans="1:13" ht="18.399999999999999" customHeight="1">
      <c r="A409" s="74"/>
      <c r="B409" s="70"/>
      <c r="C409" s="71" t="s">
        <v>4</v>
      </c>
      <c r="D409" s="80" t="s">
        <v>43</v>
      </c>
      <c r="E409" s="868">
        <v>17894877799.139999</v>
      </c>
      <c r="F409" s="868">
        <v>0</v>
      </c>
      <c r="G409" s="868"/>
      <c r="H409" s="868">
        <v>0</v>
      </c>
      <c r="I409" s="868">
        <v>0</v>
      </c>
      <c r="J409" s="868">
        <v>0</v>
      </c>
      <c r="K409" s="868">
        <v>0</v>
      </c>
      <c r="L409" s="868">
        <v>17894877799.139999</v>
      </c>
      <c r="M409" s="871">
        <v>0</v>
      </c>
    </row>
    <row r="410" spans="1:13" ht="18.399999999999999" customHeight="1">
      <c r="A410" s="74"/>
      <c r="B410" s="70"/>
      <c r="C410" s="71" t="s">
        <v>4</v>
      </c>
      <c r="D410" s="80" t="s">
        <v>44</v>
      </c>
      <c r="E410" s="260">
        <v>0.93410604444809142</v>
      </c>
      <c r="F410" s="260">
        <v>0</v>
      </c>
      <c r="G410" s="260"/>
      <c r="H410" s="260">
        <v>0</v>
      </c>
      <c r="I410" s="260">
        <v>0</v>
      </c>
      <c r="J410" s="260">
        <v>0</v>
      </c>
      <c r="K410" s="260">
        <v>0</v>
      </c>
      <c r="L410" s="260">
        <v>0.93410604444809142</v>
      </c>
      <c r="M410" s="360">
        <v>0</v>
      </c>
    </row>
    <row r="411" spans="1:13" ht="18.399999999999999" customHeight="1">
      <c r="A411" s="76"/>
      <c r="B411" s="77"/>
      <c r="C411" s="78" t="s">
        <v>4</v>
      </c>
      <c r="D411" s="79" t="s">
        <v>45</v>
      </c>
      <c r="E411" s="362">
        <v>0.8458046596729637</v>
      </c>
      <c r="F411" s="261">
        <v>0</v>
      </c>
      <c r="G411" s="261"/>
      <c r="H411" s="261">
        <v>0</v>
      </c>
      <c r="I411" s="261">
        <v>0</v>
      </c>
      <c r="J411" s="261">
        <v>0</v>
      </c>
      <c r="K411" s="261">
        <v>0</v>
      </c>
      <c r="L411" s="261">
        <v>0.8458046596729637</v>
      </c>
      <c r="M411" s="361">
        <v>0</v>
      </c>
    </row>
    <row r="412" spans="1:13" ht="18.399999999999999" customHeight="1">
      <c r="A412" s="69" t="s">
        <v>220</v>
      </c>
      <c r="B412" s="70" t="s">
        <v>47</v>
      </c>
      <c r="C412" s="71" t="s">
        <v>221</v>
      </c>
      <c r="D412" s="72" t="s">
        <v>41</v>
      </c>
      <c r="E412" s="872">
        <v>49371632000</v>
      </c>
      <c r="F412" s="858">
        <v>44969090000</v>
      </c>
      <c r="G412" s="869"/>
      <c r="H412" s="858">
        <v>29382000</v>
      </c>
      <c r="I412" s="858">
        <v>3924839000</v>
      </c>
      <c r="J412" s="858">
        <v>177114000</v>
      </c>
      <c r="K412" s="858">
        <v>0</v>
      </c>
      <c r="L412" s="858">
        <v>0</v>
      </c>
      <c r="M412" s="870">
        <v>271207000</v>
      </c>
    </row>
    <row r="413" spans="1:13" ht="18.399999999999999" customHeight="1">
      <c r="A413" s="74"/>
      <c r="B413" s="70"/>
      <c r="C413" s="71" t="s">
        <v>4</v>
      </c>
      <c r="D413" s="80" t="s">
        <v>42</v>
      </c>
      <c r="E413" s="868">
        <v>57894039385.160034</v>
      </c>
      <c r="F413" s="868">
        <v>52047427871.860023</v>
      </c>
      <c r="G413" s="868"/>
      <c r="H413" s="868">
        <v>37412847.25</v>
      </c>
      <c r="I413" s="868">
        <v>4520973580.340003</v>
      </c>
      <c r="J413" s="868">
        <v>904114491.15999997</v>
      </c>
      <c r="K413" s="868">
        <v>0</v>
      </c>
      <c r="L413" s="868">
        <v>0</v>
      </c>
      <c r="M413" s="871">
        <v>384110594.54999959</v>
      </c>
    </row>
    <row r="414" spans="1:13" ht="18.399999999999999" customHeight="1">
      <c r="A414" s="74"/>
      <c r="B414" s="70"/>
      <c r="C414" s="71" t="s">
        <v>4</v>
      </c>
      <c r="D414" s="80" t="s">
        <v>43</v>
      </c>
      <c r="E414" s="868">
        <v>47574274520.069969</v>
      </c>
      <c r="F414" s="868">
        <v>43970901048.919975</v>
      </c>
      <c r="G414" s="868"/>
      <c r="H414" s="868">
        <v>23282009.929999962</v>
      </c>
      <c r="I414" s="868">
        <v>3017688667.4599919</v>
      </c>
      <c r="J414" s="868">
        <v>377701684.45999998</v>
      </c>
      <c r="K414" s="868">
        <v>0</v>
      </c>
      <c r="L414" s="868">
        <v>0</v>
      </c>
      <c r="M414" s="871">
        <v>184701109.29999992</v>
      </c>
    </row>
    <row r="415" spans="1:13" ht="18.399999999999999" customHeight="1">
      <c r="A415" s="74"/>
      <c r="B415" s="70"/>
      <c r="C415" s="71" t="s">
        <v>4</v>
      </c>
      <c r="D415" s="80" t="s">
        <v>44</v>
      </c>
      <c r="E415" s="260">
        <v>0.96359533993265545</v>
      </c>
      <c r="F415" s="260">
        <v>0.97780277628299739</v>
      </c>
      <c r="G415" s="260"/>
      <c r="H415" s="260">
        <v>0.79239023653937657</v>
      </c>
      <c r="I415" s="260">
        <v>0.76886941539767417</v>
      </c>
      <c r="J415" s="260">
        <v>2.1325343251239315</v>
      </c>
      <c r="K415" s="260">
        <v>0</v>
      </c>
      <c r="L415" s="260">
        <v>0</v>
      </c>
      <c r="M415" s="360">
        <v>0.68103370967563492</v>
      </c>
    </row>
    <row r="416" spans="1:13" ht="18.399999999999999" customHeight="1">
      <c r="A416" s="76"/>
      <c r="B416" s="77"/>
      <c r="C416" s="78" t="s">
        <v>4</v>
      </c>
      <c r="D416" s="82" t="s">
        <v>45</v>
      </c>
      <c r="E416" s="261">
        <v>0.82174736856009867</v>
      </c>
      <c r="F416" s="261">
        <v>0.8448237088137317</v>
      </c>
      <c r="G416" s="261"/>
      <c r="H416" s="261">
        <v>0.6222998686634299</v>
      </c>
      <c r="I416" s="261">
        <v>0.66748646366410402</v>
      </c>
      <c r="J416" s="261">
        <v>0.41775868891936452</v>
      </c>
      <c r="K416" s="261">
        <v>0</v>
      </c>
      <c r="L416" s="261">
        <v>0</v>
      </c>
      <c r="M416" s="361">
        <v>0.48085398299514337</v>
      </c>
    </row>
    <row r="417" spans="1:13" ht="18.399999999999999" customHeight="1">
      <c r="A417" s="69" t="s">
        <v>222</v>
      </c>
      <c r="B417" s="70" t="s">
        <v>47</v>
      </c>
      <c r="C417" s="71" t="s">
        <v>223</v>
      </c>
      <c r="D417" s="80" t="s">
        <v>41</v>
      </c>
      <c r="E417" s="868">
        <v>131150000</v>
      </c>
      <c r="F417" s="858">
        <v>0</v>
      </c>
      <c r="G417" s="869"/>
      <c r="H417" s="858">
        <v>146000</v>
      </c>
      <c r="I417" s="858">
        <v>128923000</v>
      </c>
      <c r="J417" s="858">
        <v>2081000</v>
      </c>
      <c r="K417" s="858">
        <v>0</v>
      </c>
      <c r="L417" s="858">
        <v>0</v>
      </c>
      <c r="M417" s="870">
        <v>0</v>
      </c>
    </row>
    <row r="418" spans="1:13" ht="17.25" customHeight="1">
      <c r="A418" s="74"/>
      <c r="B418" s="70"/>
      <c r="C418" s="71" t="s">
        <v>224</v>
      </c>
      <c r="D418" s="80" t="s">
        <v>42</v>
      </c>
      <c r="E418" s="868">
        <v>135235425.60999998</v>
      </c>
      <c r="F418" s="868">
        <v>0</v>
      </c>
      <c r="G418" s="868"/>
      <c r="H418" s="868">
        <v>162007.32</v>
      </c>
      <c r="I418" s="868">
        <v>133154040.59</v>
      </c>
      <c r="J418" s="868">
        <v>1919377.7</v>
      </c>
      <c r="K418" s="868">
        <v>0</v>
      </c>
      <c r="L418" s="868">
        <v>0</v>
      </c>
      <c r="M418" s="871">
        <v>0</v>
      </c>
    </row>
    <row r="419" spans="1:13" ht="18" customHeight="1">
      <c r="A419" s="74"/>
      <c r="B419" s="70"/>
      <c r="C419" s="71" t="s">
        <v>4</v>
      </c>
      <c r="D419" s="80" t="s">
        <v>43</v>
      </c>
      <c r="E419" s="868">
        <v>98948291.780000165</v>
      </c>
      <c r="F419" s="868">
        <v>0</v>
      </c>
      <c r="G419" s="868"/>
      <c r="H419" s="868">
        <v>82023.8</v>
      </c>
      <c r="I419" s="868">
        <v>98233320.670000166</v>
      </c>
      <c r="J419" s="868">
        <v>632947.30999999994</v>
      </c>
      <c r="K419" s="868">
        <v>0</v>
      </c>
      <c r="L419" s="868">
        <v>0</v>
      </c>
      <c r="M419" s="871">
        <v>0</v>
      </c>
    </row>
    <row r="420" spans="1:13" ht="18.399999999999999" customHeight="1">
      <c r="A420" s="74"/>
      <c r="B420" s="70"/>
      <c r="C420" s="71" t="s">
        <v>4</v>
      </c>
      <c r="D420" s="80" t="s">
        <v>44</v>
      </c>
      <c r="E420" s="260">
        <v>0.754466578574153</v>
      </c>
      <c r="F420" s="260">
        <v>0</v>
      </c>
      <c r="G420" s="260"/>
      <c r="H420" s="260">
        <v>0.56180684931506852</v>
      </c>
      <c r="I420" s="260">
        <v>0.7619534192502514</v>
      </c>
      <c r="J420" s="260">
        <v>0.30415536280634309</v>
      </c>
      <c r="K420" s="260">
        <v>0</v>
      </c>
      <c r="L420" s="260">
        <v>0</v>
      </c>
      <c r="M420" s="360">
        <v>0</v>
      </c>
    </row>
    <row r="421" spans="1:13" ht="18.399999999999999" customHeight="1">
      <c r="A421" s="76"/>
      <c r="B421" s="77"/>
      <c r="C421" s="78" t="s">
        <v>4</v>
      </c>
      <c r="D421" s="82" t="s">
        <v>45</v>
      </c>
      <c r="E421" s="261">
        <v>0.73167434741066417</v>
      </c>
      <c r="F421" s="261">
        <v>0</v>
      </c>
      <c r="G421" s="261"/>
      <c r="H421" s="261">
        <v>0.5062968759683204</v>
      </c>
      <c r="I421" s="261">
        <v>0.73774194335171817</v>
      </c>
      <c r="J421" s="261">
        <v>0.32976693956588116</v>
      </c>
      <c r="K421" s="261">
        <v>0</v>
      </c>
      <c r="L421" s="261">
        <v>0</v>
      </c>
      <c r="M421" s="361">
        <v>0</v>
      </c>
    </row>
    <row r="422" spans="1:13" ht="18.399999999999999" hidden="1" customHeight="1">
      <c r="A422" s="257" t="s">
        <v>225</v>
      </c>
      <c r="B422" s="89" t="s">
        <v>47</v>
      </c>
      <c r="C422" s="258" t="s">
        <v>443</v>
      </c>
      <c r="D422" s="80" t="s">
        <v>41</v>
      </c>
      <c r="E422" s="868">
        <v>0</v>
      </c>
      <c r="F422" s="858">
        <v>0</v>
      </c>
      <c r="G422" s="869"/>
      <c r="H422" s="858">
        <v>0</v>
      </c>
      <c r="I422" s="858">
        <v>0</v>
      </c>
      <c r="J422" s="858">
        <v>0</v>
      </c>
      <c r="K422" s="858">
        <v>0</v>
      </c>
      <c r="L422" s="858">
        <v>0</v>
      </c>
      <c r="M422" s="870">
        <v>0</v>
      </c>
    </row>
    <row r="423" spans="1:13" ht="18.399999999999999" hidden="1" customHeight="1">
      <c r="A423" s="74"/>
      <c r="B423" s="70"/>
      <c r="C423" s="71" t="s">
        <v>226</v>
      </c>
      <c r="D423" s="80" t="s">
        <v>42</v>
      </c>
      <c r="E423" s="868">
        <v>0</v>
      </c>
      <c r="F423" s="868">
        <v>0</v>
      </c>
      <c r="G423" s="868"/>
      <c r="H423" s="868">
        <v>0</v>
      </c>
      <c r="I423" s="868">
        <v>0</v>
      </c>
      <c r="J423" s="868">
        <v>0</v>
      </c>
      <c r="K423" s="868">
        <v>0</v>
      </c>
      <c r="L423" s="868">
        <v>0</v>
      </c>
      <c r="M423" s="871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43</v>
      </c>
      <c r="E424" s="868">
        <v>0</v>
      </c>
      <c r="F424" s="868">
        <v>0</v>
      </c>
      <c r="G424" s="868"/>
      <c r="H424" s="868">
        <v>0</v>
      </c>
      <c r="I424" s="868">
        <v>0</v>
      </c>
      <c r="J424" s="868">
        <v>0</v>
      </c>
      <c r="K424" s="868">
        <v>0</v>
      </c>
      <c r="L424" s="868">
        <v>0</v>
      </c>
      <c r="M424" s="871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44</v>
      </c>
      <c r="E425" s="260">
        <v>0</v>
      </c>
      <c r="F425" s="260">
        <v>0</v>
      </c>
      <c r="G425" s="260"/>
      <c r="H425" s="260">
        <v>0</v>
      </c>
      <c r="I425" s="260">
        <v>0</v>
      </c>
      <c r="J425" s="260">
        <v>0</v>
      </c>
      <c r="K425" s="260">
        <v>0</v>
      </c>
      <c r="L425" s="260">
        <v>0</v>
      </c>
      <c r="M425" s="360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45</v>
      </c>
      <c r="E426" s="261">
        <v>0</v>
      </c>
      <c r="F426" s="261">
        <v>0</v>
      </c>
      <c r="G426" s="261"/>
      <c r="H426" s="261">
        <v>0</v>
      </c>
      <c r="I426" s="261">
        <v>0</v>
      </c>
      <c r="J426" s="261">
        <v>0</v>
      </c>
      <c r="K426" s="261">
        <v>0</v>
      </c>
      <c r="L426" s="261">
        <v>0</v>
      </c>
      <c r="M426" s="361">
        <v>0</v>
      </c>
    </row>
    <row r="427" spans="1:13" ht="18.399999999999999" customHeight="1">
      <c r="A427" s="69" t="s">
        <v>227</v>
      </c>
      <c r="B427" s="70" t="s">
        <v>47</v>
      </c>
      <c r="C427" s="71" t="s">
        <v>228</v>
      </c>
      <c r="D427" s="80" t="s">
        <v>41</v>
      </c>
      <c r="E427" s="868">
        <v>2625431000</v>
      </c>
      <c r="F427" s="858">
        <v>0</v>
      </c>
      <c r="G427" s="869"/>
      <c r="H427" s="858">
        <v>372387000</v>
      </c>
      <c r="I427" s="858">
        <v>2179933000</v>
      </c>
      <c r="J427" s="858">
        <v>72436000</v>
      </c>
      <c r="K427" s="858">
        <v>0</v>
      </c>
      <c r="L427" s="858">
        <v>0</v>
      </c>
      <c r="M427" s="870">
        <v>675000</v>
      </c>
    </row>
    <row r="428" spans="1:13" ht="18" customHeight="1">
      <c r="A428" s="74"/>
      <c r="B428" s="70"/>
      <c r="C428" s="71" t="s">
        <v>229</v>
      </c>
      <c r="D428" s="80" t="s">
        <v>42</v>
      </c>
      <c r="E428" s="868">
        <v>2662058854</v>
      </c>
      <c r="F428" s="868">
        <v>0</v>
      </c>
      <c r="G428" s="868"/>
      <c r="H428" s="868">
        <v>372856577</v>
      </c>
      <c r="I428" s="868">
        <v>2181304885</v>
      </c>
      <c r="J428" s="868">
        <v>98120345</v>
      </c>
      <c r="K428" s="868">
        <v>0</v>
      </c>
      <c r="L428" s="868">
        <v>0</v>
      </c>
      <c r="M428" s="871">
        <v>9777047</v>
      </c>
    </row>
    <row r="429" spans="1:13" ht="18" customHeight="1">
      <c r="A429" s="74"/>
      <c r="B429" s="70"/>
      <c r="C429" s="71" t="s">
        <v>4</v>
      </c>
      <c r="D429" s="80" t="s">
        <v>43</v>
      </c>
      <c r="E429" s="868">
        <v>1922189536.7500002</v>
      </c>
      <c r="F429" s="868">
        <v>0</v>
      </c>
      <c r="G429" s="868"/>
      <c r="H429" s="868">
        <v>268271501.09000003</v>
      </c>
      <c r="I429" s="868">
        <v>1609101784.5100002</v>
      </c>
      <c r="J429" s="868">
        <v>36761240.369999997</v>
      </c>
      <c r="K429" s="868">
        <v>0</v>
      </c>
      <c r="L429" s="868">
        <v>0</v>
      </c>
      <c r="M429" s="871">
        <v>8055010.7800000003</v>
      </c>
    </row>
    <row r="430" spans="1:13" ht="18" customHeight="1">
      <c r="A430" s="74"/>
      <c r="B430" s="70"/>
      <c r="C430" s="71" t="s">
        <v>4</v>
      </c>
      <c r="D430" s="80" t="s">
        <v>44</v>
      </c>
      <c r="E430" s="260">
        <v>0.73214246984590348</v>
      </c>
      <c r="F430" s="260">
        <v>0</v>
      </c>
      <c r="G430" s="260"/>
      <c r="H430" s="260">
        <v>0.72041048986672473</v>
      </c>
      <c r="I430" s="260">
        <v>0.73814277067689704</v>
      </c>
      <c r="J430" s="260">
        <v>0.50749959094925168</v>
      </c>
      <c r="K430" s="260">
        <v>0</v>
      </c>
      <c r="L430" s="260">
        <v>0</v>
      </c>
      <c r="M430" s="360" t="s">
        <v>762</v>
      </c>
    </row>
    <row r="431" spans="1:13" ht="18.399999999999999" customHeight="1">
      <c r="A431" s="76"/>
      <c r="B431" s="77"/>
      <c r="C431" s="78" t="s">
        <v>4</v>
      </c>
      <c r="D431" s="79" t="s">
        <v>45</v>
      </c>
      <c r="E431" s="362">
        <v>0.72206876037384571</v>
      </c>
      <c r="F431" s="261">
        <v>0</v>
      </c>
      <c r="G431" s="261"/>
      <c r="H431" s="261">
        <v>0.71950320213876773</v>
      </c>
      <c r="I431" s="261">
        <v>0.73767853158683971</v>
      </c>
      <c r="J431" s="261">
        <v>0.37465461795920102</v>
      </c>
      <c r="K431" s="261">
        <v>0</v>
      </c>
      <c r="L431" s="261">
        <v>0</v>
      </c>
      <c r="M431" s="361">
        <v>0.82386949556445832</v>
      </c>
    </row>
    <row r="432" spans="1:13" s="832" customFormat="1" ht="23.25" customHeight="1">
      <c r="A432" s="1621" t="s">
        <v>790</v>
      </c>
      <c r="B432" s="1622"/>
      <c r="C432" s="1622"/>
      <c r="D432" s="1623"/>
      <c r="E432" s="1623"/>
      <c r="F432" s="1623"/>
      <c r="G432" s="833"/>
      <c r="H432" s="833"/>
      <c r="I432" s="833"/>
      <c r="J432" s="833"/>
      <c r="K432" s="833"/>
      <c r="L432" s="833"/>
      <c r="M432" s="833"/>
    </row>
    <row r="433" spans="1:13" ht="23.25" customHeight="1">
      <c r="A433" s="1624" t="s">
        <v>776</v>
      </c>
      <c r="B433" s="1624"/>
      <c r="C433" s="1624"/>
      <c r="D433" s="1624"/>
      <c r="E433" s="1624"/>
      <c r="F433" s="1624"/>
      <c r="G433" s="1624"/>
      <c r="H433" s="1624"/>
      <c r="I433" s="1624"/>
      <c r="J433" s="1624"/>
      <c r="K433" s="1624"/>
      <c r="L433" s="1624"/>
      <c r="M433" s="1624"/>
    </row>
    <row r="442" spans="1:13">
      <c r="I442" s="1619"/>
    </row>
    <row r="443" spans="1:13">
      <c r="I443" s="1619"/>
    </row>
    <row r="445" spans="1:13">
      <c r="F445" s="1620" t="s">
        <v>4</v>
      </c>
    </row>
    <row r="446" spans="1:13">
      <c r="F446" s="1620"/>
    </row>
  </sheetData>
  <mergeCells count="5">
    <mergeCell ref="I442:I443"/>
    <mergeCell ref="F445:F446"/>
    <mergeCell ref="A432:F432"/>
    <mergeCell ref="A433:M433"/>
    <mergeCell ref="F11:G11"/>
  </mergeCells>
  <phoneticPr fontId="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31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6" max="12" man="1"/>
    <brk id="256" max="12" man="1"/>
    <brk id="286" max="12" man="1"/>
    <brk id="316" max="12" man="1"/>
    <brk id="346" max="12" man="1"/>
    <brk id="381" max="12" man="1"/>
    <brk id="41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7" transitionEvaluation="1"/>
  <dimension ref="A1:L191"/>
  <sheetViews>
    <sheetView showGridLines="0" topLeftCell="A7" zoomScale="70" zoomScaleNormal="70" workbookViewId="0">
      <selection activeCell="S43" sqref="S43"/>
    </sheetView>
  </sheetViews>
  <sheetFormatPr defaultColWidth="16.28515625" defaultRowHeight="15"/>
  <cols>
    <col min="1" max="1" width="5.1406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36" t="s">
        <v>444</v>
      </c>
      <c r="B1" s="136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198" t="s">
        <v>445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</row>
    <row r="3" spans="1:12" ht="15" customHeight="1">
      <c r="A3" s="198"/>
      <c r="B3" s="198"/>
      <c r="C3" s="198"/>
      <c r="D3" s="198"/>
      <c r="E3" s="198"/>
      <c r="F3" s="198"/>
      <c r="G3" s="199"/>
      <c r="H3" s="199"/>
      <c r="I3" s="199"/>
      <c r="J3" s="199"/>
      <c r="K3" s="199"/>
      <c r="L3" s="199"/>
    </row>
    <row r="4" spans="1:12" ht="15.2" customHeight="1">
      <c r="A4" s="21"/>
      <c r="B4" s="200"/>
      <c r="C4" s="200"/>
      <c r="D4" s="21"/>
      <c r="E4" s="21"/>
      <c r="F4" s="21"/>
      <c r="G4" s="21"/>
      <c r="H4" s="21"/>
      <c r="I4" s="21"/>
      <c r="J4" s="136"/>
      <c r="K4" s="136"/>
      <c r="L4" s="201" t="s">
        <v>2</v>
      </c>
    </row>
    <row r="5" spans="1:12" ht="15.95" customHeight="1">
      <c r="A5" s="202" t="s">
        <v>4</v>
      </c>
      <c r="B5" s="203" t="s">
        <v>4</v>
      </c>
      <c r="C5" s="203" t="s">
        <v>3</v>
      </c>
      <c r="D5" s="204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05"/>
      <c r="B6" s="206"/>
      <c r="C6" s="24" t="s">
        <v>437</v>
      </c>
      <c r="D6" s="206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05" t="s">
        <v>4</v>
      </c>
      <c r="B7" s="206"/>
      <c r="C7" s="24" t="s">
        <v>11</v>
      </c>
      <c r="D7" s="21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07" t="s">
        <v>4</v>
      </c>
      <c r="B8" s="208"/>
      <c r="C8" s="24" t="s">
        <v>733</v>
      </c>
      <c r="D8" s="21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09" t="s">
        <v>4</v>
      </c>
      <c r="B9" s="210"/>
      <c r="C9" s="24" t="s">
        <v>26</v>
      </c>
      <c r="D9" s="21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05"/>
      <c r="B10" s="206"/>
      <c r="C10" s="24" t="s">
        <v>30</v>
      </c>
      <c r="D10" s="211"/>
      <c r="E10" s="44"/>
      <c r="F10" s="212"/>
      <c r="G10" s="213"/>
      <c r="H10" s="203"/>
      <c r="I10" s="214"/>
      <c r="J10" s="215"/>
      <c r="K10" s="203"/>
      <c r="L10" s="214"/>
    </row>
    <row r="11" spans="1:12" s="224" customFormat="1" ht="9.9499999999999993" customHeight="1">
      <c r="A11" s="216">
        <v>1</v>
      </c>
      <c r="B11" s="217"/>
      <c r="C11" s="217"/>
      <c r="D11" s="217"/>
      <c r="E11" s="218" t="s">
        <v>32</v>
      </c>
      <c r="F11" s="218">
        <v>3</v>
      </c>
      <c r="G11" s="219" t="s">
        <v>34</v>
      </c>
      <c r="H11" s="220" t="s">
        <v>35</v>
      </c>
      <c r="I11" s="221" t="s">
        <v>36</v>
      </c>
      <c r="J11" s="222">
        <v>7</v>
      </c>
      <c r="K11" s="220">
        <v>8</v>
      </c>
      <c r="L11" s="223">
        <v>9</v>
      </c>
    </row>
    <row r="12" spans="1:12" ht="18.95" customHeight="1">
      <c r="A12" s="225"/>
      <c r="B12" s="226"/>
      <c r="C12" s="227" t="s">
        <v>40</v>
      </c>
      <c r="D12" s="228" t="s">
        <v>41</v>
      </c>
      <c r="E12" s="873">
        <v>49371632000</v>
      </c>
      <c r="F12" s="874">
        <v>44969090000</v>
      </c>
      <c r="G12" s="874">
        <v>29382000</v>
      </c>
      <c r="H12" s="874">
        <v>3924839000</v>
      </c>
      <c r="I12" s="874">
        <v>177114000</v>
      </c>
      <c r="J12" s="874">
        <v>0</v>
      </c>
      <c r="K12" s="874">
        <v>0</v>
      </c>
      <c r="L12" s="854">
        <v>271207000</v>
      </c>
    </row>
    <row r="13" spans="1:12" ht="18.95" customHeight="1">
      <c r="A13" s="229"/>
      <c r="B13" s="230"/>
      <c r="C13" s="231"/>
      <c r="D13" s="212" t="s">
        <v>42</v>
      </c>
      <c r="E13" s="855">
        <v>57894039385.160004</v>
      </c>
      <c r="F13" s="853">
        <v>52047427871.859993</v>
      </c>
      <c r="G13" s="853">
        <v>37412847.25</v>
      </c>
      <c r="H13" s="853">
        <v>4520973580.3400002</v>
      </c>
      <c r="I13" s="853">
        <v>904114491.16000009</v>
      </c>
      <c r="J13" s="853">
        <v>0</v>
      </c>
      <c r="K13" s="853">
        <v>0</v>
      </c>
      <c r="L13" s="856">
        <v>384110594.55000001</v>
      </c>
    </row>
    <row r="14" spans="1:12" ht="18.95" customHeight="1">
      <c r="A14" s="229"/>
      <c r="B14" s="230"/>
      <c r="C14" s="170" t="s">
        <v>4</v>
      </c>
      <c r="D14" s="212" t="s">
        <v>43</v>
      </c>
      <c r="E14" s="855">
        <v>47574274520.07</v>
      </c>
      <c r="F14" s="853">
        <v>43970901048.919998</v>
      </c>
      <c r="G14" s="853">
        <v>23282009.93</v>
      </c>
      <c r="H14" s="853">
        <v>3017688667.4600015</v>
      </c>
      <c r="I14" s="853">
        <v>377701684.4600001</v>
      </c>
      <c r="J14" s="853">
        <v>0</v>
      </c>
      <c r="K14" s="853">
        <v>0</v>
      </c>
      <c r="L14" s="856">
        <v>184701109.29999995</v>
      </c>
    </row>
    <row r="15" spans="1:12" ht="18.95" customHeight="1">
      <c r="A15" s="229"/>
      <c r="B15" s="230"/>
      <c r="C15" s="231"/>
      <c r="D15" s="212" t="s">
        <v>44</v>
      </c>
      <c r="E15" s="363">
        <v>0.963595339932656</v>
      </c>
      <c r="F15" s="364">
        <v>0.97780277628299794</v>
      </c>
      <c r="G15" s="364">
        <v>0.79239023653937779</v>
      </c>
      <c r="H15" s="364">
        <v>0.76886941539767661</v>
      </c>
      <c r="I15" s="364">
        <v>2.1325343251239319</v>
      </c>
      <c r="J15" s="364">
        <v>0</v>
      </c>
      <c r="K15" s="364">
        <v>0</v>
      </c>
      <c r="L15" s="365">
        <v>0.68103370967563504</v>
      </c>
    </row>
    <row r="16" spans="1:12" ht="18.95" customHeight="1">
      <c r="A16" s="232"/>
      <c r="B16" s="233"/>
      <c r="C16" s="234"/>
      <c r="D16" s="212" t="s">
        <v>45</v>
      </c>
      <c r="E16" s="366">
        <v>0.82174736856009956</v>
      </c>
      <c r="F16" s="367">
        <v>0.84482370881373259</v>
      </c>
      <c r="G16" s="367">
        <v>0.62229986866343079</v>
      </c>
      <c r="H16" s="367">
        <v>0.66748646366410658</v>
      </c>
      <c r="I16" s="367">
        <v>0.41775868891936463</v>
      </c>
      <c r="J16" s="367">
        <v>0</v>
      </c>
      <c r="K16" s="367">
        <v>0</v>
      </c>
      <c r="L16" s="368">
        <v>0.48085398299514293</v>
      </c>
    </row>
    <row r="17" spans="1:12" ht="18.95" customHeight="1">
      <c r="A17" s="235" t="s">
        <v>361</v>
      </c>
      <c r="B17" s="236" t="s">
        <v>47</v>
      </c>
      <c r="C17" s="237" t="s">
        <v>362</v>
      </c>
      <c r="D17" s="238" t="s">
        <v>41</v>
      </c>
      <c r="E17" s="857">
        <v>1120071000</v>
      </c>
      <c r="F17" s="858">
        <v>14579000</v>
      </c>
      <c r="G17" s="858">
        <v>1479000</v>
      </c>
      <c r="H17" s="858">
        <v>897390000</v>
      </c>
      <c r="I17" s="858">
        <v>7650000</v>
      </c>
      <c r="J17" s="858">
        <v>0</v>
      </c>
      <c r="K17" s="858">
        <v>0</v>
      </c>
      <c r="L17" s="870">
        <v>198973000</v>
      </c>
    </row>
    <row r="18" spans="1:12" ht="18.95" customHeight="1">
      <c r="A18" s="239"/>
      <c r="B18" s="236"/>
      <c r="C18" s="237"/>
      <c r="D18" s="240" t="s">
        <v>42</v>
      </c>
      <c r="E18" s="860">
        <v>2276062820.5799999</v>
      </c>
      <c r="F18" s="852">
        <v>720070293.32000005</v>
      </c>
      <c r="G18" s="852">
        <v>1952304.58</v>
      </c>
      <c r="H18" s="852">
        <v>1276791725.5799997</v>
      </c>
      <c r="I18" s="852">
        <v>27042062.759999998</v>
      </c>
      <c r="J18" s="852">
        <v>0</v>
      </c>
      <c r="K18" s="852">
        <v>0</v>
      </c>
      <c r="L18" s="861">
        <v>250206434.34</v>
      </c>
    </row>
    <row r="19" spans="1:12" ht="18.95" customHeight="1">
      <c r="A19" s="239"/>
      <c r="B19" s="236"/>
      <c r="C19" s="237"/>
      <c r="D19" s="240" t="s">
        <v>43</v>
      </c>
      <c r="E19" s="860">
        <v>1584138959.6200006</v>
      </c>
      <c r="F19" s="852">
        <v>688134526.27999985</v>
      </c>
      <c r="G19" s="852">
        <v>1135411.45</v>
      </c>
      <c r="H19" s="852">
        <v>784842989.72000086</v>
      </c>
      <c r="I19" s="852">
        <v>4347329.33</v>
      </c>
      <c r="J19" s="852">
        <v>0</v>
      </c>
      <c r="K19" s="852">
        <v>0</v>
      </c>
      <c r="L19" s="861">
        <v>105678702.83999994</v>
      </c>
    </row>
    <row r="20" spans="1:12" ht="18.95" customHeight="1">
      <c r="A20" s="239"/>
      <c r="B20" s="237"/>
      <c r="C20" s="237"/>
      <c r="D20" s="240" t="s">
        <v>44</v>
      </c>
      <c r="E20" s="369">
        <v>1.4143201275811985</v>
      </c>
      <c r="F20" s="196" t="s">
        <v>762</v>
      </c>
      <c r="G20" s="196">
        <v>0.76768860716700471</v>
      </c>
      <c r="H20" s="196">
        <v>0.87458406012993328</v>
      </c>
      <c r="I20" s="196">
        <v>0.56827834379084974</v>
      </c>
      <c r="J20" s="196">
        <v>0</v>
      </c>
      <c r="K20" s="196">
        <v>0</v>
      </c>
      <c r="L20" s="370">
        <v>0.5311208196086904</v>
      </c>
    </row>
    <row r="21" spans="1:12" s="244" customFormat="1" ht="18.95" customHeight="1">
      <c r="A21" s="241"/>
      <c r="B21" s="242"/>
      <c r="C21" s="242"/>
      <c r="D21" s="243" t="s">
        <v>45</v>
      </c>
      <c r="E21" s="371">
        <v>0.69599966455070028</v>
      </c>
      <c r="F21" s="372">
        <v>0.95564909796131814</v>
      </c>
      <c r="G21" s="372">
        <v>0.58157495589135988</v>
      </c>
      <c r="H21" s="372">
        <v>0.61469930764430314</v>
      </c>
      <c r="I21" s="372">
        <v>0.16076174989248493</v>
      </c>
      <c r="J21" s="372">
        <v>0</v>
      </c>
      <c r="K21" s="372">
        <v>0</v>
      </c>
      <c r="L21" s="373">
        <v>0.42236604793462462</v>
      </c>
    </row>
    <row r="22" spans="1:12" ht="18.95" customHeight="1">
      <c r="A22" s="235" t="s">
        <v>363</v>
      </c>
      <c r="B22" s="236" t="s">
        <v>47</v>
      </c>
      <c r="C22" s="237" t="s">
        <v>364</v>
      </c>
      <c r="D22" s="240" t="s">
        <v>41</v>
      </c>
      <c r="E22" s="857">
        <v>390000</v>
      </c>
      <c r="F22" s="858">
        <v>390000</v>
      </c>
      <c r="G22" s="858">
        <v>0</v>
      </c>
      <c r="H22" s="858">
        <v>0</v>
      </c>
      <c r="I22" s="858">
        <v>0</v>
      </c>
      <c r="J22" s="858">
        <v>0</v>
      </c>
      <c r="K22" s="858">
        <v>0</v>
      </c>
      <c r="L22" s="870">
        <v>0</v>
      </c>
    </row>
    <row r="23" spans="1:12" ht="18.95" customHeight="1">
      <c r="A23" s="235"/>
      <c r="B23" s="236"/>
      <c r="C23" s="237"/>
      <c r="D23" s="240" t="s">
        <v>42</v>
      </c>
      <c r="E23" s="860">
        <v>711736</v>
      </c>
      <c r="F23" s="852">
        <v>711736</v>
      </c>
      <c r="G23" s="852">
        <v>0</v>
      </c>
      <c r="H23" s="852">
        <v>0</v>
      </c>
      <c r="I23" s="852">
        <v>0</v>
      </c>
      <c r="J23" s="852">
        <v>0</v>
      </c>
      <c r="K23" s="852">
        <v>0</v>
      </c>
      <c r="L23" s="861">
        <v>0</v>
      </c>
    </row>
    <row r="24" spans="1:12" ht="18.95" customHeight="1">
      <c r="A24" s="235"/>
      <c r="B24" s="236"/>
      <c r="C24" s="237"/>
      <c r="D24" s="240" t="s">
        <v>43</v>
      </c>
      <c r="E24" s="860">
        <v>494222.87</v>
      </c>
      <c r="F24" s="852">
        <v>494222.87</v>
      </c>
      <c r="G24" s="852">
        <v>0</v>
      </c>
      <c r="H24" s="852">
        <v>0</v>
      </c>
      <c r="I24" s="852">
        <v>0</v>
      </c>
      <c r="J24" s="852">
        <v>0</v>
      </c>
      <c r="K24" s="852">
        <v>0</v>
      </c>
      <c r="L24" s="861">
        <v>0</v>
      </c>
    </row>
    <row r="25" spans="1:12" ht="18.95" customHeight="1">
      <c r="A25" s="235"/>
      <c r="B25" s="237"/>
      <c r="C25" s="237"/>
      <c r="D25" s="240" t="s">
        <v>44</v>
      </c>
      <c r="E25" s="369">
        <v>1.2672381282051282</v>
      </c>
      <c r="F25" s="196">
        <v>1.2672381282051282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370">
        <v>0</v>
      </c>
    </row>
    <row r="26" spans="1:12" ht="18.95" customHeight="1">
      <c r="A26" s="241"/>
      <c r="B26" s="242"/>
      <c r="C26" s="242"/>
      <c r="D26" s="240" t="s">
        <v>45</v>
      </c>
      <c r="E26" s="371">
        <v>0.69439071509660888</v>
      </c>
      <c r="F26" s="372">
        <v>0.69439071509660888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3">
        <v>0</v>
      </c>
    </row>
    <row r="27" spans="1:12" ht="18.95" customHeight="1">
      <c r="A27" s="235" t="s">
        <v>365</v>
      </c>
      <c r="B27" s="236" t="s">
        <v>47</v>
      </c>
      <c r="C27" s="237" t="s">
        <v>366</v>
      </c>
      <c r="D27" s="238" t="s">
        <v>41</v>
      </c>
      <c r="E27" s="857">
        <v>36093000</v>
      </c>
      <c r="F27" s="858">
        <v>205000</v>
      </c>
      <c r="G27" s="858">
        <v>863000</v>
      </c>
      <c r="H27" s="858">
        <v>22547000</v>
      </c>
      <c r="I27" s="858">
        <v>555000</v>
      </c>
      <c r="J27" s="858">
        <v>0</v>
      </c>
      <c r="K27" s="858">
        <v>0</v>
      </c>
      <c r="L27" s="870">
        <v>11923000</v>
      </c>
    </row>
    <row r="28" spans="1:12" ht="18.95" customHeight="1">
      <c r="A28" s="235"/>
      <c r="B28" s="236"/>
      <c r="C28" s="237"/>
      <c r="D28" s="240" t="s">
        <v>42</v>
      </c>
      <c r="E28" s="860">
        <v>38004693</v>
      </c>
      <c r="F28" s="852">
        <v>205000</v>
      </c>
      <c r="G28" s="852">
        <v>942990</v>
      </c>
      <c r="H28" s="852">
        <v>24018703.609999999</v>
      </c>
      <c r="I28" s="852">
        <v>851088.39</v>
      </c>
      <c r="J28" s="852">
        <v>0</v>
      </c>
      <c r="K28" s="852">
        <v>0</v>
      </c>
      <c r="L28" s="861">
        <v>11986911</v>
      </c>
    </row>
    <row r="29" spans="1:12" ht="18.95" customHeight="1">
      <c r="A29" s="235"/>
      <c r="B29" s="236"/>
      <c r="C29" s="237"/>
      <c r="D29" s="240" t="s">
        <v>43</v>
      </c>
      <c r="E29" s="860">
        <v>25572509.350000009</v>
      </c>
      <c r="F29" s="852">
        <v>192375</v>
      </c>
      <c r="G29" s="852">
        <v>601509.63</v>
      </c>
      <c r="H29" s="852">
        <v>16448377.040000007</v>
      </c>
      <c r="I29" s="852">
        <v>402478.45999999996</v>
      </c>
      <c r="J29" s="852">
        <v>0</v>
      </c>
      <c r="K29" s="852">
        <v>0</v>
      </c>
      <c r="L29" s="861">
        <v>7927769.2200000007</v>
      </c>
    </row>
    <row r="30" spans="1:12" ht="18.95" customHeight="1">
      <c r="A30" s="239"/>
      <c r="B30" s="237"/>
      <c r="C30" s="237"/>
      <c r="D30" s="240" t="s">
        <v>44</v>
      </c>
      <c r="E30" s="369">
        <v>0.70851714598398607</v>
      </c>
      <c r="F30" s="196">
        <v>0.93841463414634141</v>
      </c>
      <c r="G30" s="196">
        <v>0.69699841251448436</v>
      </c>
      <c r="H30" s="196">
        <v>0.72951510356144966</v>
      </c>
      <c r="I30" s="196">
        <v>0.72518641441441434</v>
      </c>
      <c r="J30" s="196">
        <v>0</v>
      </c>
      <c r="K30" s="196">
        <v>0</v>
      </c>
      <c r="L30" s="370">
        <v>0.66491396628365351</v>
      </c>
    </row>
    <row r="31" spans="1:12" ht="18.95" customHeight="1">
      <c r="A31" s="241"/>
      <c r="B31" s="242"/>
      <c r="C31" s="242"/>
      <c r="D31" s="243" t="s">
        <v>45</v>
      </c>
      <c r="E31" s="371">
        <v>0.67287767197593229</v>
      </c>
      <c r="F31" s="372">
        <v>0.93841463414634141</v>
      </c>
      <c r="G31" s="372">
        <v>0.63787487672191645</v>
      </c>
      <c r="H31" s="372">
        <v>0.6848153550282311</v>
      </c>
      <c r="I31" s="372">
        <v>0.47289854347560767</v>
      </c>
      <c r="J31" s="372">
        <v>0</v>
      </c>
      <c r="K31" s="372">
        <v>0</v>
      </c>
      <c r="L31" s="373">
        <v>0.66136882304373501</v>
      </c>
    </row>
    <row r="32" spans="1:12" ht="18.95" customHeight="1">
      <c r="A32" s="235" t="s">
        <v>367</v>
      </c>
      <c r="B32" s="236" t="s">
        <v>47</v>
      </c>
      <c r="C32" s="237" t="s">
        <v>368</v>
      </c>
      <c r="D32" s="240" t="s">
        <v>41</v>
      </c>
      <c r="E32" s="860">
        <v>666000</v>
      </c>
      <c r="F32" s="858">
        <v>666000</v>
      </c>
      <c r="G32" s="858">
        <v>0</v>
      </c>
      <c r="H32" s="858">
        <v>0</v>
      </c>
      <c r="I32" s="858">
        <v>0</v>
      </c>
      <c r="J32" s="858">
        <v>0</v>
      </c>
      <c r="K32" s="858">
        <v>0</v>
      </c>
      <c r="L32" s="870">
        <v>0</v>
      </c>
    </row>
    <row r="33" spans="1:12" ht="18.95" customHeight="1">
      <c r="A33" s="235"/>
      <c r="B33" s="236"/>
      <c r="C33" s="237"/>
      <c r="D33" s="240" t="s">
        <v>42</v>
      </c>
      <c r="E33" s="860">
        <v>666000</v>
      </c>
      <c r="F33" s="852">
        <v>666000</v>
      </c>
      <c r="G33" s="852">
        <v>0</v>
      </c>
      <c r="H33" s="852">
        <v>0</v>
      </c>
      <c r="I33" s="852">
        <v>0</v>
      </c>
      <c r="J33" s="852">
        <v>0</v>
      </c>
      <c r="K33" s="852">
        <v>0</v>
      </c>
      <c r="L33" s="861">
        <v>0</v>
      </c>
    </row>
    <row r="34" spans="1:12" ht="18.95" customHeight="1">
      <c r="A34" s="235"/>
      <c r="B34" s="236"/>
      <c r="C34" s="237"/>
      <c r="D34" s="240" t="s">
        <v>43</v>
      </c>
      <c r="E34" s="860">
        <v>565995</v>
      </c>
      <c r="F34" s="852">
        <v>565995</v>
      </c>
      <c r="G34" s="852">
        <v>0</v>
      </c>
      <c r="H34" s="852">
        <v>0</v>
      </c>
      <c r="I34" s="852">
        <v>0</v>
      </c>
      <c r="J34" s="852">
        <v>0</v>
      </c>
      <c r="K34" s="852">
        <v>0</v>
      </c>
      <c r="L34" s="861">
        <v>0</v>
      </c>
    </row>
    <row r="35" spans="1:12" ht="18.95" customHeight="1">
      <c r="A35" s="239"/>
      <c r="B35" s="237"/>
      <c r="C35" s="237"/>
      <c r="D35" s="240" t="s">
        <v>44</v>
      </c>
      <c r="E35" s="369">
        <v>0.84984234234234235</v>
      </c>
      <c r="F35" s="196">
        <v>0.84984234234234235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370">
        <v>0</v>
      </c>
    </row>
    <row r="36" spans="1:12" ht="18.75" customHeight="1">
      <c r="A36" s="241"/>
      <c r="B36" s="242"/>
      <c r="C36" s="242"/>
      <c r="D36" s="240" t="s">
        <v>45</v>
      </c>
      <c r="E36" s="371">
        <v>0.84984234234234235</v>
      </c>
      <c r="F36" s="372">
        <v>0.84984234234234235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3">
        <v>0</v>
      </c>
    </row>
    <row r="37" spans="1:12" ht="18.95" hidden="1" customHeight="1">
      <c r="A37" s="235" t="s">
        <v>369</v>
      </c>
      <c r="B37" s="236" t="s">
        <v>47</v>
      </c>
      <c r="C37" s="237" t="s">
        <v>370</v>
      </c>
      <c r="D37" s="238" t="s">
        <v>41</v>
      </c>
      <c r="E37" s="857">
        <v>0</v>
      </c>
      <c r="F37" s="858">
        <v>0</v>
      </c>
      <c r="G37" s="858">
        <v>0</v>
      </c>
      <c r="H37" s="858">
        <v>0</v>
      </c>
      <c r="I37" s="858">
        <v>0</v>
      </c>
      <c r="J37" s="858">
        <v>0</v>
      </c>
      <c r="K37" s="858">
        <v>0</v>
      </c>
      <c r="L37" s="870">
        <v>0</v>
      </c>
    </row>
    <row r="38" spans="1:12" ht="18.95" hidden="1" customHeight="1">
      <c r="A38" s="235"/>
      <c r="B38" s="236"/>
      <c r="C38" s="237"/>
      <c r="D38" s="240" t="s">
        <v>42</v>
      </c>
      <c r="E38" s="860">
        <v>0</v>
      </c>
      <c r="F38" s="852">
        <v>0</v>
      </c>
      <c r="G38" s="852">
        <v>0</v>
      </c>
      <c r="H38" s="852">
        <v>0</v>
      </c>
      <c r="I38" s="852">
        <v>0</v>
      </c>
      <c r="J38" s="852">
        <v>0</v>
      </c>
      <c r="K38" s="852">
        <v>0</v>
      </c>
      <c r="L38" s="861">
        <v>0</v>
      </c>
    </row>
    <row r="39" spans="1:12" ht="18.95" hidden="1" customHeight="1">
      <c r="A39" s="235"/>
      <c r="B39" s="236"/>
      <c r="C39" s="237"/>
      <c r="D39" s="240" t="s">
        <v>43</v>
      </c>
      <c r="E39" s="860">
        <v>0</v>
      </c>
      <c r="F39" s="852">
        <v>0</v>
      </c>
      <c r="G39" s="852">
        <v>0</v>
      </c>
      <c r="H39" s="852">
        <v>0</v>
      </c>
      <c r="I39" s="852">
        <v>0</v>
      </c>
      <c r="J39" s="852">
        <v>0</v>
      </c>
      <c r="K39" s="852">
        <v>0</v>
      </c>
      <c r="L39" s="861">
        <v>0</v>
      </c>
    </row>
    <row r="40" spans="1:12" ht="18.95" hidden="1" customHeight="1">
      <c r="A40" s="239"/>
      <c r="B40" s="237"/>
      <c r="C40" s="237"/>
      <c r="D40" s="240" t="s">
        <v>44</v>
      </c>
      <c r="E40" s="369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370">
        <v>0</v>
      </c>
    </row>
    <row r="41" spans="1:12" ht="18.95" hidden="1" customHeight="1">
      <c r="A41" s="241"/>
      <c r="B41" s="242"/>
      <c r="C41" s="242"/>
      <c r="D41" s="246" t="s">
        <v>45</v>
      </c>
      <c r="E41" s="371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3">
        <v>0</v>
      </c>
    </row>
    <row r="42" spans="1:12" ht="18.95" customHeight="1">
      <c r="A42" s="247" t="s">
        <v>371</v>
      </c>
      <c r="B42" s="248" t="s">
        <v>47</v>
      </c>
      <c r="C42" s="249" t="s">
        <v>372</v>
      </c>
      <c r="D42" s="250" t="s">
        <v>41</v>
      </c>
      <c r="E42" s="857">
        <v>0</v>
      </c>
      <c r="F42" s="858">
        <v>0</v>
      </c>
      <c r="G42" s="858">
        <v>0</v>
      </c>
      <c r="H42" s="858">
        <v>0</v>
      </c>
      <c r="I42" s="858">
        <v>0</v>
      </c>
      <c r="J42" s="858">
        <v>0</v>
      </c>
      <c r="K42" s="858">
        <v>0</v>
      </c>
      <c r="L42" s="870">
        <v>0</v>
      </c>
    </row>
    <row r="43" spans="1:12" ht="18.95" customHeight="1">
      <c r="A43" s="239"/>
      <c r="B43" s="237"/>
      <c r="C43" s="237" t="s">
        <v>794</v>
      </c>
      <c r="D43" s="240" t="s">
        <v>42</v>
      </c>
      <c r="E43" s="860">
        <v>1500000</v>
      </c>
      <c r="F43" s="852">
        <v>0</v>
      </c>
      <c r="G43" s="852">
        <v>0</v>
      </c>
      <c r="H43" s="852">
        <v>0</v>
      </c>
      <c r="I43" s="852">
        <v>1500000</v>
      </c>
      <c r="J43" s="852">
        <v>0</v>
      </c>
      <c r="K43" s="852">
        <v>0</v>
      </c>
      <c r="L43" s="861">
        <v>0</v>
      </c>
    </row>
    <row r="44" spans="1:12" ht="18.95" customHeight="1">
      <c r="A44" s="239"/>
      <c r="B44" s="237"/>
      <c r="C44" s="237"/>
      <c r="D44" s="240" t="s">
        <v>43</v>
      </c>
      <c r="E44" s="860">
        <v>0</v>
      </c>
      <c r="F44" s="852">
        <v>0</v>
      </c>
      <c r="G44" s="852">
        <v>0</v>
      </c>
      <c r="H44" s="852">
        <v>0</v>
      </c>
      <c r="I44" s="852">
        <v>0</v>
      </c>
      <c r="J44" s="852">
        <v>0</v>
      </c>
      <c r="K44" s="852">
        <v>0</v>
      </c>
      <c r="L44" s="861">
        <v>0</v>
      </c>
    </row>
    <row r="45" spans="1:12" ht="18.95" customHeight="1">
      <c r="A45" s="239"/>
      <c r="B45" s="237"/>
      <c r="C45" s="237"/>
      <c r="D45" s="240" t="s">
        <v>44</v>
      </c>
      <c r="E45" s="369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370">
        <v>0</v>
      </c>
    </row>
    <row r="46" spans="1:12" ht="18.95" customHeight="1">
      <c r="A46" s="241"/>
      <c r="B46" s="242"/>
      <c r="C46" s="242"/>
      <c r="D46" s="243" t="s">
        <v>45</v>
      </c>
      <c r="E46" s="371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3">
        <v>0</v>
      </c>
    </row>
    <row r="47" spans="1:12" ht="18.95" customHeight="1">
      <c r="A47" s="235" t="s">
        <v>373</v>
      </c>
      <c r="B47" s="236" t="s">
        <v>47</v>
      </c>
      <c r="C47" s="237" t="s">
        <v>374</v>
      </c>
      <c r="D47" s="251" t="s">
        <v>41</v>
      </c>
      <c r="E47" s="857">
        <v>89019000</v>
      </c>
      <c r="F47" s="858">
        <v>0</v>
      </c>
      <c r="G47" s="858">
        <v>246000</v>
      </c>
      <c r="H47" s="858">
        <v>87887000</v>
      </c>
      <c r="I47" s="858">
        <v>886000</v>
      </c>
      <c r="J47" s="858">
        <v>0</v>
      </c>
      <c r="K47" s="858">
        <v>0</v>
      </c>
      <c r="L47" s="870">
        <v>0</v>
      </c>
    </row>
    <row r="48" spans="1:12" ht="18.95" customHeight="1">
      <c r="A48" s="235"/>
      <c r="B48" s="236"/>
      <c r="C48" s="237"/>
      <c r="D48" s="240" t="s">
        <v>42</v>
      </c>
      <c r="E48" s="860">
        <v>91390616</v>
      </c>
      <c r="F48" s="852">
        <v>0</v>
      </c>
      <c r="G48" s="852">
        <v>259500</v>
      </c>
      <c r="H48" s="852">
        <v>90237241</v>
      </c>
      <c r="I48" s="852">
        <v>893875</v>
      </c>
      <c r="J48" s="852">
        <v>0</v>
      </c>
      <c r="K48" s="852">
        <v>0</v>
      </c>
      <c r="L48" s="861">
        <v>0</v>
      </c>
    </row>
    <row r="49" spans="1:12" ht="18.95" customHeight="1">
      <c r="A49" s="235"/>
      <c r="B49" s="236"/>
      <c r="C49" s="237"/>
      <c r="D49" s="240" t="s">
        <v>43</v>
      </c>
      <c r="E49" s="860">
        <v>64591305.840000018</v>
      </c>
      <c r="F49" s="852">
        <v>0</v>
      </c>
      <c r="G49" s="852">
        <v>136553.21</v>
      </c>
      <c r="H49" s="852">
        <v>63819937.860000014</v>
      </c>
      <c r="I49" s="852">
        <v>634814.77</v>
      </c>
      <c r="J49" s="852">
        <v>0</v>
      </c>
      <c r="K49" s="852">
        <v>0</v>
      </c>
      <c r="L49" s="861">
        <v>0</v>
      </c>
    </row>
    <row r="50" spans="1:12" ht="18.95" customHeight="1">
      <c r="A50" s="235"/>
      <c r="B50" s="237"/>
      <c r="C50" s="237"/>
      <c r="D50" s="240" t="s">
        <v>44</v>
      </c>
      <c r="E50" s="369">
        <v>0.72559010817915293</v>
      </c>
      <c r="F50" s="196">
        <v>0</v>
      </c>
      <c r="G50" s="196">
        <v>0.55509434959349591</v>
      </c>
      <c r="H50" s="196">
        <v>0.72615902078805761</v>
      </c>
      <c r="I50" s="196">
        <v>0.71649522573363433</v>
      </c>
      <c r="J50" s="196">
        <v>0</v>
      </c>
      <c r="K50" s="196">
        <v>0</v>
      </c>
      <c r="L50" s="370">
        <v>0</v>
      </c>
    </row>
    <row r="51" spans="1:12" ht="18.95" customHeight="1">
      <c r="A51" s="241"/>
      <c r="B51" s="242"/>
      <c r="C51" s="242"/>
      <c r="D51" s="245" t="s">
        <v>45</v>
      </c>
      <c r="E51" s="371">
        <v>0.70676081054098616</v>
      </c>
      <c r="F51" s="372">
        <v>0</v>
      </c>
      <c r="G51" s="372">
        <v>0.52621660886319843</v>
      </c>
      <c r="H51" s="372">
        <v>0.7072461120569945</v>
      </c>
      <c r="I51" s="372">
        <v>0.71018293385540487</v>
      </c>
      <c r="J51" s="372">
        <v>0</v>
      </c>
      <c r="K51" s="372">
        <v>0</v>
      </c>
      <c r="L51" s="373">
        <v>0</v>
      </c>
    </row>
    <row r="52" spans="1:12" ht="18.95" hidden="1" customHeight="1">
      <c r="A52" s="235" t="s">
        <v>375</v>
      </c>
      <c r="B52" s="236" t="s">
        <v>47</v>
      </c>
      <c r="C52" s="237" t="s">
        <v>376</v>
      </c>
      <c r="D52" s="238" t="s">
        <v>41</v>
      </c>
      <c r="E52" s="857">
        <v>0</v>
      </c>
      <c r="F52" s="858">
        <v>0</v>
      </c>
      <c r="G52" s="858">
        <v>0</v>
      </c>
      <c r="H52" s="858">
        <v>0</v>
      </c>
      <c r="I52" s="858">
        <v>0</v>
      </c>
      <c r="J52" s="858">
        <v>0</v>
      </c>
      <c r="K52" s="858">
        <v>0</v>
      </c>
      <c r="L52" s="870">
        <v>0</v>
      </c>
    </row>
    <row r="53" spans="1:12" ht="18.95" hidden="1" customHeight="1">
      <c r="A53" s="235"/>
      <c r="B53" s="236"/>
      <c r="C53" s="237"/>
      <c r="D53" s="240" t="s">
        <v>42</v>
      </c>
      <c r="E53" s="860">
        <v>0</v>
      </c>
      <c r="F53" s="852">
        <v>0</v>
      </c>
      <c r="G53" s="852">
        <v>0</v>
      </c>
      <c r="H53" s="852">
        <v>0</v>
      </c>
      <c r="I53" s="852">
        <v>0</v>
      </c>
      <c r="J53" s="852">
        <v>0</v>
      </c>
      <c r="K53" s="852">
        <v>0</v>
      </c>
      <c r="L53" s="861">
        <v>0</v>
      </c>
    </row>
    <row r="54" spans="1:12" ht="18.95" hidden="1" customHeight="1">
      <c r="A54" s="235"/>
      <c r="B54" s="236"/>
      <c r="C54" s="237"/>
      <c r="D54" s="240" t="s">
        <v>43</v>
      </c>
      <c r="E54" s="860">
        <v>0</v>
      </c>
      <c r="F54" s="852">
        <v>0</v>
      </c>
      <c r="G54" s="852">
        <v>0</v>
      </c>
      <c r="H54" s="852">
        <v>0</v>
      </c>
      <c r="I54" s="852">
        <v>0</v>
      </c>
      <c r="J54" s="852">
        <v>0</v>
      </c>
      <c r="K54" s="852">
        <v>0</v>
      </c>
      <c r="L54" s="861">
        <v>0</v>
      </c>
    </row>
    <row r="55" spans="1:12" ht="18.95" hidden="1" customHeight="1">
      <c r="A55" s="239"/>
      <c r="B55" s="237"/>
      <c r="C55" s="237"/>
      <c r="D55" s="240" t="s">
        <v>44</v>
      </c>
      <c r="E55" s="369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370">
        <v>0</v>
      </c>
    </row>
    <row r="56" spans="1:12" ht="18.95" hidden="1" customHeight="1">
      <c r="A56" s="241"/>
      <c r="B56" s="242"/>
      <c r="C56" s="242"/>
      <c r="D56" s="245" t="s">
        <v>45</v>
      </c>
      <c r="E56" s="371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3">
        <v>0</v>
      </c>
    </row>
    <row r="57" spans="1:12" ht="18.95" customHeight="1">
      <c r="A57" s="235" t="s">
        <v>377</v>
      </c>
      <c r="B57" s="236" t="s">
        <v>47</v>
      </c>
      <c r="C57" s="237" t="s">
        <v>378</v>
      </c>
      <c r="D57" s="240" t="s">
        <v>41</v>
      </c>
      <c r="E57" s="857">
        <v>853890000</v>
      </c>
      <c r="F57" s="858">
        <v>648906000</v>
      </c>
      <c r="G57" s="858">
        <v>2089000</v>
      </c>
      <c r="H57" s="858">
        <v>170165000</v>
      </c>
      <c r="I57" s="858">
        <v>27631000</v>
      </c>
      <c r="J57" s="858">
        <v>0</v>
      </c>
      <c r="K57" s="858">
        <v>0</v>
      </c>
      <c r="L57" s="870">
        <v>5099000</v>
      </c>
    </row>
    <row r="58" spans="1:12" ht="18.95" customHeight="1">
      <c r="A58" s="235"/>
      <c r="B58" s="236"/>
      <c r="C58" s="237"/>
      <c r="D58" s="240" t="s">
        <v>42</v>
      </c>
      <c r="E58" s="860">
        <v>1505170950.29</v>
      </c>
      <c r="F58" s="852">
        <v>972766953.02999997</v>
      </c>
      <c r="G58" s="852">
        <v>2238850</v>
      </c>
      <c r="H58" s="852">
        <v>194948311</v>
      </c>
      <c r="I58" s="852">
        <v>322224350.47999996</v>
      </c>
      <c r="J58" s="852">
        <v>0</v>
      </c>
      <c r="K58" s="852">
        <v>0</v>
      </c>
      <c r="L58" s="861">
        <v>12992485.779999999</v>
      </c>
    </row>
    <row r="59" spans="1:12" ht="18.95" customHeight="1">
      <c r="A59" s="235"/>
      <c r="B59" s="236"/>
      <c r="C59" s="237"/>
      <c r="D59" s="240" t="s">
        <v>43</v>
      </c>
      <c r="E59" s="860">
        <v>897779522.99000025</v>
      </c>
      <c r="F59" s="852">
        <v>624100077.96000028</v>
      </c>
      <c r="G59" s="852">
        <v>1165668.3499999999</v>
      </c>
      <c r="H59" s="852">
        <v>121462299.68999991</v>
      </c>
      <c r="I59" s="852">
        <v>143278421.51000002</v>
      </c>
      <c r="J59" s="852">
        <v>0</v>
      </c>
      <c r="K59" s="852">
        <v>0</v>
      </c>
      <c r="L59" s="861">
        <v>7773055.4800000004</v>
      </c>
    </row>
    <row r="60" spans="1:12" ht="18.95" customHeight="1">
      <c r="A60" s="239"/>
      <c r="B60" s="237"/>
      <c r="C60" s="237"/>
      <c r="D60" s="240" t="s">
        <v>44</v>
      </c>
      <c r="E60" s="369">
        <v>1.0513995046083222</v>
      </c>
      <c r="F60" s="196">
        <v>0.96177270353487299</v>
      </c>
      <c r="G60" s="196">
        <v>0.55800303973192911</v>
      </c>
      <c r="H60" s="196">
        <v>0.71379131836746634</v>
      </c>
      <c r="I60" s="196">
        <v>5.1854229492236987</v>
      </c>
      <c r="J60" s="196">
        <v>0</v>
      </c>
      <c r="K60" s="196">
        <v>0</v>
      </c>
      <c r="L60" s="370">
        <v>1.5244274328299667</v>
      </c>
    </row>
    <row r="61" spans="1:12" ht="18.95" customHeight="1">
      <c r="A61" s="241"/>
      <c r="B61" s="242"/>
      <c r="C61" s="242"/>
      <c r="D61" s="240" t="s">
        <v>45</v>
      </c>
      <c r="E61" s="371">
        <v>0.59646349327764125</v>
      </c>
      <c r="F61" s="372">
        <v>0.64157203944484031</v>
      </c>
      <c r="G61" s="372">
        <v>0.52065495678584983</v>
      </c>
      <c r="H61" s="372">
        <v>0.62304874080186268</v>
      </c>
      <c r="I61" s="372">
        <v>0.44465423328983672</v>
      </c>
      <c r="J61" s="372">
        <v>0</v>
      </c>
      <c r="K61" s="372">
        <v>0</v>
      </c>
      <c r="L61" s="370">
        <v>0.59827315662453628</v>
      </c>
    </row>
    <row r="62" spans="1:12" ht="18.95" customHeight="1">
      <c r="A62" s="235" t="s">
        <v>379</v>
      </c>
      <c r="B62" s="236" t="s">
        <v>47</v>
      </c>
      <c r="C62" s="237" t="s">
        <v>134</v>
      </c>
      <c r="D62" s="238" t="s">
        <v>41</v>
      </c>
      <c r="E62" s="857">
        <v>2652000</v>
      </c>
      <c r="F62" s="858">
        <v>2652000</v>
      </c>
      <c r="G62" s="858">
        <v>0</v>
      </c>
      <c r="H62" s="858">
        <v>0</v>
      </c>
      <c r="I62" s="858">
        <v>0</v>
      </c>
      <c r="J62" s="858">
        <v>0</v>
      </c>
      <c r="K62" s="858">
        <v>0</v>
      </c>
      <c r="L62" s="870">
        <v>0</v>
      </c>
    </row>
    <row r="63" spans="1:12" ht="18.95" customHeight="1">
      <c r="A63" s="235"/>
      <c r="B63" s="236"/>
      <c r="C63" s="237"/>
      <c r="D63" s="240" t="s">
        <v>42</v>
      </c>
      <c r="E63" s="860">
        <v>2652000</v>
      </c>
      <c r="F63" s="852">
        <v>2652000</v>
      </c>
      <c r="G63" s="852">
        <v>0</v>
      </c>
      <c r="H63" s="852">
        <v>0</v>
      </c>
      <c r="I63" s="852">
        <v>0</v>
      </c>
      <c r="J63" s="852">
        <v>0</v>
      </c>
      <c r="K63" s="852">
        <v>0</v>
      </c>
      <c r="L63" s="861">
        <v>0</v>
      </c>
    </row>
    <row r="64" spans="1:12" ht="18.95" customHeight="1">
      <c r="A64" s="235"/>
      <c r="B64" s="236"/>
      <c r="C64" s="237"/>
      <c r="D64" s="240" t="s">
        <v>43</v>
      </c>
      <c r="E64" s="860">
        <v>2173412</v>
      </c>
      <c r="F64" s="852">
        <v>2173412</v>
      </c>
      <c r="G64" s="852">
        <v>0</v>
      </c>
      <c r="H64" s="852">
        <v>0</v>
      </c>
      <c r="I64" s="852">
        <v>0</v>
      </c>
      <c r="J64" s="852">
        <v>0</v>
      </c>
      <c r="K64" s="852">
        <v>0</v>
      </c>
      <c r="L64" s="861">
        <v>0</v>
      </c>
    </row>
    <row r="65" spans="1:12" ht="18.95" customHeight="1">
      <c r="A65" s="239"/>
      <c r="B65" s="237"/>
      <c r="C65" s="237"/>
      <c r="D65" s="240" t="s">
        <v>44</v>
      </c>
      <c r="E65" s="369">
        <v>0.8195369532428356</v>
      </c>
      <c r="F65" s="196">
        <v>0.8195369532428356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370">
        <v>0</v>
      </c>
    </row>
    <row r="66" spans="1:12" ht="18.95" customHeight="1">
      <c r="A66" s="241"/>
      <c r="B66" s="242"/>
      <c r="C66" s="242"/>
      <c r="D66" s="245" t="s">
        <v>45</v>
      </c>
      <c r="E66" s="371">
        <v>0.8195369532428356</v>
      </c>
      <c r="F66" s="372">
        <v>0.8195369532428356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3">
        <v>0</v>
      </c>
    </row>
    <row r="67" spans="1:12" ht="18.95" customHeight="1">
      <c r="A67" s="235" t="s">
        <v>380</v>
      </c>
      <c r="B67" s="236" t="s">
        <v>47</v>
      </c>
      <c r="C67" s="237" t="s">
        <v>381</v>
      </c>
      <c r="D67" s="238" t="s">
        <v>41</v>
      </c>
      <c r="E67" s="857">
        <v>94328000</v>
      </c>
      <c r="F67" s="858">
        <v>86209000</v>
      </c>
      <c r="G67" s="858">
        <v>0</v>
      </c>
      <c r="H67" s="858">
        <v>7784000</v>
      </c>
      <c r="I67" s="858">
        <v>335000</v>
      </c>
      <c r="J67" s="858">
        <v>0</v>
      </c>
      <c r="K67" s="858">
        <v>0</v>
      </c>
      <c r="L67" s="870">
        <v>0</v>
      </c>
    </row>
    <row r="68" spans="1:12" ht="18.95" customHeight="1">
      <c r="A68" s="235"/>
      <c r="B68" s="236"/>
      <c r="C68" s="237"/>
      <c r="D68" s="240" t="s">
        <v>42</v>
      </c>
      <c r="E68" s="860">
        <v>201481557.52000001</v>
      </c>
      <c r="F68" s="852">
        <v>149120758.01000002</v>
      </c>
      <c r="G68" s="852">
        <v>0</v>
      </c>
      <c r="H68" s="852">
        <v>48334467.509999998</v>
      </c>
      <c r="I68" s="852">
        <v>4026332</v>
      </c>
      <c r="J68" s="852">
        <v>0</v>
      </c>
      <c r="K68" s="852">
        <v>0</v>
      </c>
      <c r="L68" s="861">
        <v>0</v>
      </c>
    </row>
    <row r="69" spans="1:12" ht="18.95" customHeight="1">
      <c r="A69" s="235"/>
      <c r="B69" s="236"/>
      <c r="C69" s="237"/>
      <c r="D69" s="240" t="s">
        <v>43</v>
      </c>
      <c r="E69" s="860">
        <v>142115150.21000001</v>
      </c>
      <c r="F69" s="852">
        <v>98546599.790000007</v>
      </c>
      <c r="G69" s="852">
        <v>0</v>
      </c>
      <c r="H69" s="852">
        <v>43362628.420000002</v>
      </c>
      <c r="I69" s="852">
        <v>205922</v>
      </c>
      <c r="J69" s="852">
        <v>0</v>
      </c>
      <c r="K69" s="852">
        <v>0</v>
      </c>
      <c r="L69" s="861">
        <v>0</v>
      </c>
    </row>
    <row r="70" spans="1:12" ht="18.95" customHeight="1">
      <c r="A70" s="239"/>
      <c r="B70" s="237"/>
      <c r="C70" s="237"/>
      <c r="D70" s="240" t="s">
        <v>44</v>
      </c>
      <c r="E70" s="369">
        <v>1.5066062061105929</v>
      </c>
      <c r="F70" s="196">
        <v>1.1431126656149591</v>
      </c>
      <c r="G70" s="196">
        <v>0</v>
      </c>
      <c r="H70" s="196">
        <v>5.5707384917780063</v>
      </c>
      <c r="I70" s="196">
        <v>0.61469253731343287</v>
      </c>
      <c r="J70" s="196">
        <v>0</v>
      </c>
      <c r="K70" s="196">
        <v>0</v>
      </c>
      <c r="L70" s="370">
        <v>0</v>
      </c>
    </row>
    <row r="71" spans="1:12" ht="18.95" customHeight="1">
      <c r="A71" s="241"/>
      <c r="B71" s="242"/>
      <c r="C71" s="242"/>
      <c r="D71" s="243" t="s">
        <v>45</v>
      </c>
      <c r="E71" s="371">
        <v>0.70535066315383721</v>
      </c>
      <c r="F71" s="372">
        <v>0.66085098483332205</v>
      </c>
      <c r="G71" s="372">
        <v>0</v>
      </c>
      <c r="H71" s="372">
        <v>0.89713677741517761</v>
      </c>
      <c r="I71" s="372">
        <v>5.1143820231416587E-2</v>
      </c>
      <c r="J71" s="372">
        <v>0</v>
      </c>
      <c r="K71" s="372">
        <v>0</v>
      </c>
      <c r="L71" s="373">
        <v>0</v>
      </c>
    </row>
    <row r="72" spans="1:12" ht="18.95" customHeight="1">
      <c r="A72" s="252" t="s">
        <v>382</v>
      </c>
      <c r="B72" s="248" t="s">
        <v>47</v>
      </c>
      <c r="C72" s="253" t="s">
        <v>383</v>
      </c>
      <c r="D72" s="250" t="s">
        <v>41</v>
      </c>
      <c r="E72" s="857">
        <v>382031000</v>
      </c>
      <c r="F72" s="858">
        <v>304074000</v>
      </c>
      <c r="G72" s="858">
        <v>153000</v>
      </c>
      <c r="H72" s="858">
        <v>53495000</v>
      </c>
      <c r="I72" s="858">
        <v>2594000</v>
      </c>
      <c r="J72" s="858">
        <v>0</v>
      </c>
      <c r="K72" s="858">
        <v>0</v>
      </c>
      <c r="L72" s="870">
        <v>21715000</v>
      </c>
    </row>
    <row r="73" spans="1:12" ht="18.95" customHeight="1">
      <c r="A73" s="235"/>
      <c r="B73" s="236"/>
      <c r="C73" s="237"/>
      <c r="D73" s="240" t="s">
        <v>42</v>
      </c>
      <c r="E73" s="860">
        <v>393933421.08999997</v>
      </c>
      <c r="F73" s="852">
        <v>314740267.25999999</v>
      </c>
      <c r="G73" s="852">
        <v>174714</v>
      </c>
      <c r="H73" s="852">
        <v>53133146.069999993</v>
      </c>
      <c r="I73" s="852">
        <v>3147679.76</v>
      </c>
      <c r="J73" s="852">
        <v>0</v>
      </c>
      <c r="K73" s="852">
        <v>0</v>
      </c>
      <c r="L73" s="861">
        <v>22737614</v>
      </c>
    </row>
    <row r="74" spans="1:12" ht="18.95" customHeight="1">
      <c r="A74" s="235"/>
      <c r="B74" s="236"/>
      <c r="C74" s="237"/>
      <c r="D74" s="240" t="s">
        <v>43</v>
      </c>
      <c r="E74" s="860">
        <v>250180422.84999999</v>
      </c>
      <c r="F74" s="852">
        <v>207506375.41999999</v>
      </c>
      <c r="G74" s="852">
        <v>88885.88</v>
      </c>
      <c r="H74" s="852">
        <v>32930994.089999992</v>
      </c>
      <c r="I74" s="852">
        <v>2021169.8299999998</v>
      </c>
      <c r="J74" s="852">
        <v>0</v>
      </c>
      <c r="K74" s="852">
        <v>0</v>
      </c>
      <c r="L74" s="861">
        <v>7632997.629999998</v>
      </c>
    </row>
    <row r="75" spans="1:12" ht="18.95" customHeight="1">
      <c r="A75" s="239"/>
      <c r="B75" s="237"/>
      <c r="C75" s="237" t="s">
        <v>4</v>
      </c>
      <c r="D75" s="240" t="s">
        <v>44</v>
      </c>
      <c r="E75" s="369">
        <v>0.65486942905156909</v>
      </c>
      <c r="F75" s="196">
        <v>0.68242064569808658</v>
      </c>
      <c r="G75" s="196">
        <v>0.58095346405228765</v>
      </c>
      <c r="H75" s="196">
        <v>0.61559013160108411</v>
      </c>
      <c r="I75" s="196">
        <v>0.77917109868928291</v>
      </c>
      <c r="J75" s="196">
        <v>0</v>
      </c>
      <c r="K75" s="196">
        <v>0</v>
      </c>
      <c r="L75" s="370">
        <v>0.35150806493207454</v>
      </c>
    </row>
    <row r="76" spans="1:12" ht="18.75" customHeight="1">
      <c r="A76" s="241"/>
      <c r="B76" s="242"/>
      <c r="C76" s="242"/>
      <c r="D76" s="246" t="s">
        <v>45</v>
      </c>
      <c r="E76" s="371">
        <v>0.63508301011312907</v>
      </c>
      <c r="F76" s="372">
        <v>0.65929401797382203</v>
      </c>
      <c r="G76" s="372">
        <v>0.50875075838227046</v>
      </c>
      <c r="H76" s="372">
        <v>0.61978249973406851</v>
      </c>
      <c r="I76" s="372">
        <v>0.64211418699086464</v>
      </c>
      <c r="J76" s="372">
        <v>0</v>
      </c>
      <c r="K76" s="372">
        <v>0</v>
      </c>
      <c r="L76" s="373">
        <v>0.33569914723682082</v>
      </c>
    </row>
    <row r="77" spans="1:12" ht="18.95" hidden="1" customHeight="1">
      <c r="A77" s="235" t="s">
        <v>384</v>
      </c>
      <c r="B77" s="236" t="s">
        <v>47</v>
      </c>
      <c r="C77" s="237" t="s">
        <v>385</v>
      </c>
      <c r="D77" s="251" t="s">
        <v>41</v>
      </c>
      <c r="E77" s="857">
        <v>0</v>
      </c>
      <c r="F77" s="858">
        <v>0</v>
      </c>
      <c r="G77" s="858">
        <v>0</v>
      </c>
      <c r="H77" s="858">
        <v>0</v>
      </c>
      <c r="I77" s="858">
        <v>0</v>
      </c>
      <c r="J77" s="858">
        <v>0</v>
      </c>
      <c r="K77" s="858">
        <v>0</v>
      </c>
      <c r="L77" s="870">
        <v>0</v>
      </c>
    </row>
    <row r="78" spans="1:12" ht="18.95" hidden="1" customHeight="1">
      <c r="A78" s="235"/>
      <c r="B78" s="236"/>
      <c r="C78" s="237"/>
      <c r="D78" s="240" t="s">
        <v>42</v>
      </c>
      <c r="E78" s="860">
        <v>0</v>
      </c>
      <c r="F78" s="852">
        <v>0</v>
      </c>
      <c r="G78" s="852">
        <v>0</v>
      </c>
      <c r="H78" s="852">
        <v>0</v>
      </c>
      <c r="I78" s="852">
        <v>0</v>
      </c>
      <c r="J78" s="852">
        <v>0</v>
      </c>
      <c r="K78" s="852">
        <v>0</v>
      </c>
      <c r="L78" s="861">
        <v>0</v>
      </c>
    </row>
    <row r="79" spans="1:12" ht="18.95" hidden="1" customHeight="1">
      <c r="A79" s="235"/>
      <c r="B79" s="236"/>
      <c r="C79" s="237"/>
      <c r="D79" s="240" t="s">
        <v>43</v>
      </c>
      <c r="E79" s="860">
        <v>0</v>
      </c>
      <c r="F79" s="852">
        <v>0</v>
      </c>
      <c r="G79" s="852">
        <v>0</v>
      </c>
      <c r="H79" s="852">
        <v>0</v>
      </c>
      <c r="I79" s="852">
        <v>0</v>
      </c>
      <c r="J79" s="852">
        <v>0</v>
      </c>
      <c r="K79" s="852">
        <v>0</v>
      </c>
      <c r="L79" s="861">
        <v>0</v>
      </c>
    </row>
    <row r="80" spans="1:12" ht="18.95" hidden="1" customHeight="1">
      <c r="A80" s="239"/>
      <c r="B80" s="237"/>
      <c r="C80" s="237"/>
      <c r="D80" s="240" t="s">
        <v>44</v>
      </c>
      <c r="E80" s="369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370">
        <v>0</v>
      </c>
    </row>
    <row r="81" spans="1:12" ht="18.95" hidden="1" customHeight="1">
      <c r="A81" s="241"/>
      <c r="B81" s="242"/>
      <c r="C81" s="242"/>
      <c r="D81" s="240" t="s">
        <v>45</v>
      </c>
      <c r="E81" s="371">
        <v>0</v>
      </c>
      <c r="F81" s="372">
        <v>0</v>
      </c>
      <c r="G81" s="372">
        <v>0</v>
      </c>
      <c r="H81" s="372">
        <v>0</v>
      </c>
      <c r="I81" s="372">
        <v>0</v>
      </c>
      <c r="J81" s="372">
        <v>0</v>
      </c>
      <c r="K81" s="372">
        <v>0</v>
      </c>
      <c r="L81" s="373">
        <v>0</v>
      </c>
    </row>
    <row r="82" spans="1:12" ht="18.95" hidden="1" customHeight="1">
      <c r="A82" s="235" t="s">
        <v>386</v>
      </c>
      <c r="B82" s="236" t="s">
        <v>47</v>
      </c>
      <c r="C82" s="237" t="s">
        <v>111</v>
      </c>
      <c r="D82" s="238" t="s">
        <v>41</v>
      </c>
      <c r="E82" s="857">
        <v>0</v>
      </c>
      <c r="F82" s="858">
        <v>0</v>
      </c>
      <c r="G82" s="858">
        <v>0</v>
      </c>
      <c r="H82" s="858">
        <v>0</v>
      </c>
      <c r="I82" s="858">
        <v>0</v>
      </c>
      <c r="J82" s="858">
        <v>0</v>
      </c>
      <c r="K82" s="858">
        <v>0</v>
      </c>
      <c r="L82" s="870">
        <v>0</v>
      </c>
    </row>
    <row r="83" spans="1:12" ht="18.95" hidden="1" customHeight="1">
      <c r="A83" s="235"/>
      <c r="B83" s="236"/>
      <c r="C83" s="237"/>
      <c r="D83" s="240" t="s">
        <v>42</v>
      </c>
      <c r="E83" s="860">
        <v>0</v>
      </c>
      <c r="F83" s="852">
        <v>0</v>
      </c>
      <c r="G83" s="852">
        <v>0</v>
      </c>
      <c r="H83" s="852">
        <v>0</v>
      </c>
      <c r="I83" s="852">
        <v>0</v>
      </c>
      <c r="J83" s="852">
        <v>0</v>
      </c>
      <c r="K83" s="852">
        <v>0</v>
      </c>
      <c r="L83" s="861">
        <v>0</v>
      </c>
    </row>
    <row r="84" spans="1:12" ht="18.95" hidden="1" customHeight="1">
      <c r="A84" s="235"/>
      <c r="B84" s="236"/>
      <c r="C84" s="237"/>
      <c r="D84" s="240" t="s">
        <v>43</v>
      </c>
      <c r="E84" s="860">
        <v>0</v>
      </c>
      <c r="F84" s="852">
        <v>0</v>
      </c>
      <c r="G84" s="852">
        <v>0</v>
      </c>
      <c r="H84" s="852">
        <v>0</v>
      </c>
      <c r="I84" s="852">
        <v>0</v>
      </c>
      <c r="J84" s="852">
        <v>0</v>
      </c>
      <c r="K84" s="852">
        <v>0</v>
      </c>
      <c r="L84" s="861">
        <v>0</v>
      </c>
    </row>
    <row r="85" spans="1:12" ht="18.95" hidden="1" customHeight="1">
      <c r="A85" s="239"/>
      <c r="B85" s="237"/>
      <c r="C85" s="237"/>
      <c r="D85" s="240" t="s">
        <v>44</v>
      </c>
      <c r="E85" s="369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370">
        <v>0</v>
      </c>
    </row>
    <row r="86" spans="1:12" ht="18.95" hidden="1" customHeight="1">
      <c r="A86" s="241"/>
      <c r="B86" s="242"/>
      <c r="C86" s="242"/>
      <c r="D86" s="245" t="s">
        <v>45</v>
      </c>
      <c r="E86" s="371">
        <v>0</v>
      </c>
      <c r="F86" s="372">
        <v>0</v>
      </c>
      <c r="G86" s="372">
        <v>0</v>
      </c>
      <c r="H86" s="372">
        <v>0</v>
      </c>
      <c r="I86" s="372">
        <v>0</v>
      </c>
      <c r="J86" s="372">
        <v>0</v>
      </c>
      <c r="K86" s="372">
        <v>0</v>
      </c>
      <c r="L86" s="373">
        <v>0</v>
      </c>
    </row>
    <row r="87" spans="1:12" ht="18.95" customHeight="1">
      <c r="A87" s="235" t="s">
        <v>387</v>
      </c>
      <c r="B87" s="236" t="s">
        <v>47</v>
      </c>
      <c r="C87" s="237" t="s">
        <v>83</v>
      </c>
      <c r="D87" s="240" t="s">
        <v>41</v>
      </c>
      <c r="E87" s="857">
        <v>1419689000</v>
      </c>
      <c r="F87" s="858">
        <v>424245000</v>
      </c>
      <c r="G87" s="858">
        <v>2383000</v>
      </c>
      <c r="H87" s="858">
        <v>923129000</v>
      </c>
      <c r="I87" s="858">
        <v>53652000</v>
      </c>
      <c r="J87" s="858">
        <v>0</v>
      </c>
      <c r="K87" s="858">
        <v>0</v>
      </c>
      <c r="L87" s="870">
        <v>16280000</v>
      </c>
    </row>
    <row r="88" spans="1:12" ht="18.95" customHeight="1">
      <c r="A88" s="235"/>
      <c r="B88" s="236"/>
      <c r="C88" s="237"/>
      <c r="D88" s="240" t="s">
        <v>42</v>
      </c>
      <c r="E88" s="860">
        <v>1578621780.9499998</v>
      </c>
      <c r="F88" s="852">
        <v>471229681.25999999</v>
      </c>
      <c r="G88" s="852">
        <v>2506962.79</v>
      </c>
      <c r="H88" s="852">
        <v>1005847515.0999999</v>
      </c>
      <c r="I88" s="852">
        <v>57913249.049999997</v>
      </c>
      <c r="J88" s="852">
        <v>0</v>
      </c>
      <c r="K88" s="852">
        <v>0</v>
      </c>
      <c r="L88" s="861">
        <v>41124372.749999993</v>
      </c>
    </row>
    <row r="89" spans="1:12" ht="18.95" customHeight="1">
      <c r="A89" s="235"/>
      <c r="B89" s="236"/>
      <c r="C89" s="237"/>
      <c r="D89" s="240" t="s">
        <v>43</v>
      </c>
      <c r="E89" s="860">
        <v>1088191641.0899999</v>
      </c>
      <c r="F89" s="852">
        <v>348924836.93000007</v>
      </c>
      <c r="G89" s="852">
        <v>1534977.9700000002</v>
      </c>
      <c r="H89" s="852">
        <v>692754063.20999992</v>
      </c>
      <c r="I89" s="852">
        <v>17750675.180000003</v>
      </c>
      <c r="J89" s="852">
        <v>0</v>
      </c>
      <c r="K89" s="852">
        <v>0</v>
      </c>
      <c r="L89" s="861">
        <v>27227087.79999999</v>
      </c>
    </row>
    <row r="90" spans="1:12" ht="18.95" customHeight="1">
      <c r="A90" s="235"/>
      <c r="B90" s="237"/>
      <c r="C90" s="237"/>
      <c r="D90" s="240" t="s">
        <v>44</v>
      </c>
      <c r="E90" s="369">
        <v>0.76650001591193562</v>
      </c>
      <c r="F90" s="196">
        <v>0.82246069353793227</v>
      </c>
      <c r="G90" s="196">
        <v>0.64413678976080579</v>
      </c>
      <c r="H90" s="196">
        <v>0.75044123108471283</v>
      </c>
      <c r="I90" s="196">
        <v>0.33084834078878705</v>
      </c>
      <c r="J90" s="196">
        <v>0</v>
      </c>
      <c r="K90" s="196">
        <v>0</v>
      </c>
      <c r="L90" s="370">
        <v>1.6724255405405399</v>
      </c>
    </row>
    <row r="91" spans="1:12" ht="18.95" customHeight="1">
      <c r="A91" s="241"/>
      <c r="B91" s="242"/>
      <c r="C91" s="242"/>
      <c r="D91" s="243" t="s">
        <v>45</v>
      </c>
      <c r="E91" s="371">
        <v>0.68933018296196091</v>
      </c>
      <c r="F91" s="372">
        <v>0.74045598315671779</v>
      </c>
      <c r="G91" s="372">
        <v>0.61228590074127109</v>
      </c>
      <c r="H91" s="372">
        <v>0.68872672329575457</v>
      </c>
      <c r="I91" s="372">
        <v>0.30650456451985236</v>
      </c>
      <c r="J91" s="372">
        <v>0</v>
      </c>
      <c r="K91" s="372">
        <v>0</v>
      </c>
      <c r="L91" s="373">
        <v>0.66206694423077839</v>
      </c>
    </row>
    <row r="92" spans="1:12" ht="18.95" hidden="1" customHeight="1">
      <c r="A92" s="235" t="s">
        <v>388</v>
      </c>
      <c r="B92" s="236" t="s">
        <v>47</v>
      </c>
      <c r="C92" s="237" t="s">
        <v>389</v>
      </c>
      <c r="D92" s="238" t="s">
        <v>41</v>
      </c>
      <c r="E92" s="857">
        <v>0</v>
      </c>
      <c r="F92" s="858">
        <v>0</v>
      </c>
      <c r="G92" s="858">
        <v>0</v>
      </c>
      <c r="H92" s="858">
        <v>0</v>
      </c>
      <c r="I92" s="858">
        <v>0</v>
      </c>
      <c r="J92" s="858">
        <v>0</v>
      </c>
      <c r="K92" s="858">
        <v>0</v>
      </c>
      <c r="L92" s="870">
        <v>0</v>
      </c>
    </row>
    <row r="93" spans="1:12" ht="18.95" hidden="1" customHeight="1">
      <c r="A93" s="235"/>
      <c r="B93" s="236"/>
      <c r="C93" s="237" t="s">
        <v>390</v>
      </c>
      <c r="D93" s="240" t="s">
        <v>42</v>
      </c>
      <c r="E93" s="860">
        <v>0</v>
      </c>
      <c r="F93" s="852">
        <v>0</v>
      </c>
      <c r="G93" s="852">
        <v>0</v>
      </c>
      <c r="H93" s="852">
        <v>0</v>
      </c>
      <c r="I93" s="852">
        <v>0</v>
      </c>
      <c r="J93" s="852">
        <v>0</v>
      </c>
      <c r="K93" s="852">
        <v>0</v>
      </c>
      <c r="L93" s="861">
        <v>0</v>
      </c>
    </row>
    <row r="94" spans="1:12" ht="18.95" hidden="1" customHeight="1">
      <c r="A94" s="235"/>
      <c r="B94" s="236"/>
      <c r="C94" s="237" t="s">
        <v>391</v>
      </c>
      <c r="D94" s="240" t="s">
        <v>43</v>
      </c>
      <c r="E94" s="860">
        <v>0</v>
      </c>
      <c r="F94" s="852">
        <v>0</v>
      </c>
      <c r="G94" s="852">
        <v>0</v>
      </c>
      <c r="H94" s="852">
        <v>0</v>
      </c>
      <c r="I94" s="852">
        <v>0</v>
      </c>
      <c r="J94" s="852">
        <v>0</v>
      </c>
      <c r="K94" s="852">
        <v>0</v>
      </c>
      <c r="L94" s="861">
        <v>0</v>
      </c>
    </row>
    <row r="95" spans="1:12" ht="18.95" hidden="1" customHeight="1">
      <c r="A95" s="239"/>
      <c r="B95" s="237"/>
      <c r="C95" s="237" t="s">
        <v>392</v>
      </c>
      <c r="D95" s="240" t="s">
        <v>44</v>
      </c>
      <c r="E95" s="369">
        <v>0</v>
      </c>
      <c r="F95" s="196">
        <v>0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370">
        <v>0</v>
      </c>
    </row>
    <row r="96" spans="1:12" ht="18.95" hidden="1" customHeight="1">
      <c r="A96" s="241"/>
      <c r="B96" s="242"/>
      <c r="C96" s="242"/>
      <c r="D96" s="245" t="s">
        <v>45</v>
      </c>
      <c r="E96" s="371">
        <v>0</v>
      </c>
      <c r="F96" s="372">
        <v>0</v>
      </c>
      <c r="G96" s="372">
        <v>0</v>
      </c>
      <c r="H96" s="372">
        <v>0</v>
      </c>
      <c r="I96" s="372">
        <v>0</v>
      </c>
      <c r="J96" s="372">
        <v>0</v>
      </c>
      <c r="K96" s="372">
        <v>0</v>
      </c>
      <c r="L96" s="373">
        <v>0</v>
      </c>
    </row>
    <row r="97" spans="1:12" ht="18.95" customHeight="1">
      <c r="A97" s="235" t="s">
        <v>393</v>
      </c>
      <c r="B97" s="236" t="s">
        <v>47</v>
      </c>
      <c r="C97" s="237" t="s">
        <v>113</v>
      </c>
      <c r="D97" s="240" t="s">
        <v>41</v>
      </c>
      <c r="E97" s="857">
        <v>7416000</v>
      </c>
      <c r="F97" s="858">
        <v>1670000</v>
      </c>
      <c r="G97" s="858">
        <v>5000</v>
      </c>
      <c r="H97" s="858">
        <v>3875000</v>
      </c>
      <c r="I97" s="858">
        <v>1866000</v>
      </c>
      <c r="J97" s="858">
        <v>0</v>
      </c>
      <c r="K97" s="858">
        <v>0</v>
      </c>
      <c r="L97" s="870">
        <v>0</v>
      </c>
    </row>
    <row r="98" spans="1:12" ht="18.95" customHeight="1">
      <c r="A98" s="235"/>
      <c r="B98" s="236"/>
      <c r="C98" s="237"/>
      <c r="D98" s="240" t="s">
        <v>42</v>
      </c>
      <c r="E98" s="860">
        <v>35316000</v>
      </c>
      <c r="F98" s="852">
        <v>20815175</v>
      </c>
      <c r="G98" s="852">
        <v>5000</v>
      </c>
      <c r="H98" s="852">
        <v>6328325</v>
      </c>
      <c r="I98" s="852">
        <v>8167500</v>
      </c>
      <c r="J98" s="852">
        <v>0</v>
      </c>
      <c r="K98" s="852">
        <v>0</v>
      </c>
      <c r="L98" s="861">
        <v>0</v>
      </c>
    </row>
    <row r="99" spans="1:12" ht="18.95" customHeight="1">
      <c r="A99" s="235"/>
      <c r="B99" s="236"/>
      <c r="C99" s="237"/>
      <c r="D99" s="240" t="s">
        <v>43</v>
      </c>
      <c r="E99" s="860">
        <v>20748631.129999999</v>
      </c>
      <c r="F99" s="852">
        <v>16023596.91</v>
      </c>
      <c r="G99" s="852">
        <v>1640.43</v>
      </c>
      <c r="H99" s="852">
        <v>2193198.9099999997</v>
      </c>
      <c r="I99" s="852">
        <v>2530194.88</v>
      </c>
      <c r="J99" s="852">
        <v>0</v>
      </c>
      <c r="K99" s="852">
        <v>0</v>
      </c>
      <c r="L99" s="861">
        <v>0</v>
      </c>
    </row>
    <row r="100" spans="1:12" ht="18.95" customHeight="1">
      <c r="A100" s="239"/>
      <c r="B100" s="237"/>
      <c r="C100" s="237"/>
      <c r="D100" s="240" t="s">
        <v>44</v>
      </c>
      <c r="E100" s="369">
        <v>2.797819731661273</v>
      </c>
      <c r="F100" s="196">
        <v>9.5949682095808377</v>
      </c>
      <c r="G100" s="196">
        <v>0.32808599999999999</v>
      </c>
      <c r="H100" s="196">
        <v>0.56598681548387086</v>
      </c>
      <c r="I100" s="196">
        <v>1.3559458092175776</v>
      </c>
      <c r="J100" s="196">
        <v>0</v>
      </c>
      <c r="K100" s="196">
        <v>0</v>
      </c>
      <c r="L100" s="370">
        <v>0</v>
      </c>
    </row>
    <row r="101" spans="1:12" ht="18.95" customHeight="1">
      <c r="A101" s="241"/>
      <c r="B101" s="242"/>
      <c r="C101" s="242"/>
      <c r="D101" s="243" t="s">
        <v>45</v>
      </c>
      <c r="E101" s="371">
        <v>0.58751362357005321</v>
      </c>
      <c r="F101" s="372">
        <v>0.76980361250866258</v>
      </c>
      <c r="G101" s="372">
        <v>0.32808599999999999</v>
      </c>
      <c r="H101" s="372">
        <v>0.34656862755942525</v>
      </c>
      <c r="I101" s="372">
        <v>0.30978817018671562</v>
      </c>
      <c r="J101" s="372">
        <v>0</v>
      </c>
      <c r="K101" s="372">
        <v>0</v>
      </c>
      <c r="L101" s="373">
        <v>0</v>
      </c>
    </row>
    <row r="102" spans="1:12" ht="18.95" hidden="1" customHeight="1">
      <c r="A102" s="252" t="s">
        <v>394</v>
      </c>
      <c r="B102" s="248" t="s">
        <v>47</v>
      </c>
      <c r="C102" s="253" t="s">
        <v>395</v>
      </c>
      <c r="D102" s="250" t="s">
        <v>41</v>
      </c>
      <c r="E102" s="857">
        <v>0</v>
      </c>
      <c r="F102" s="858">
        <v>0</v>
      </c>
      <c r="G102" s="858">
        <v>0</v>
      </c>
      <c r="H102" s="858">
        <v>0</v>
      </c>
      <c r="I102" s="858">
        <v>0</v>
      </c>
      <c r="J102" s="858">
        <v>0</v>
      </c>
      <c r="K102" s="858">
        <v>0</v>
      </c>
      <c r="L102" s="870">
        <v>0</v>
      </c>
    </row>
    <row r="103" spans="1:12" ht="18.95" hidden="1" customHeight="1">
      <c r="A103" s="235"/>
      <c r="B103" s="236"/>
      <c r="C103" s="237" t="s">
        <v>396</v>
      </c>
      <c r="D103" s="240" t="s">
        <v>42</v>
      </c>
      <c r="E103" s="860">
        <v>0</v>
      </c>
      <c r="F103" s="852">
        <v>0</v>
      </c>
      <c r="G103" s="852">
        <v>0</v>
      </c>
      <c r="H103" s="852">
        <v>0</v>
      </c>
      <c r="I103" s="852">
        <v>0</v>
      </c>
      <c r="J103" s="852">
        <v>0</v>
      </c>
      <c r="K103" s="852">
        <v>0</v>
      </c>
      <c r="L103" s="861">
        <v>0</v>
      </c>
    </row>
    <row r="104" spans="1:12" ht="18.95" hidden="1" customHeight="1">
      <c r="A104" s="235"/>
      <c r="B104" s="236"/>
      <c r="C104" s="237"/>
      <c r="D104" s="240" t="s">
        <v>43</v>
      </c>
      <c r="E104" s="860">
        <v>0</v>
      </c>
      <c r="F104" s="852">
        <v>0</v>
      </c>
      <c r="G104" s="852">
        <v>0</v>
      </c>
      <c r="H104" s="852">
        <v>0</v>
      </c>
      <c r="I104" s="852">
        <v>0</v>
      </c>
      <c r="J104" s="852">
        <v>0</v>
      </c>
      <c r="K104" s="852">
        <v>0</v>
      </c>
      <c r="L104" s="861">
        <v>0</v>
      </c>
    </row>
    <row r="105" spans="1:12" ht="18.95" hidden="1" customHeight="1">
      <c r="A105" s="239"/>
      <c r="B105" s="237"/>
      <c r="C105" s="237"/>
      <c r="D105" s="240" t="s">
        <v>44</v>
      </c>
      <c r="E105" s="369">
        <v>0</v>
      </c>
      <c r="F105" s="196">
        <v>0</v>
      </c>
      <c r="G105" s="196">
        <v>0</v>
      </c>
      <c r="H105" s="196">
        <v>0</v>
      </c>
      <c r="I105" s="196">
        <v>0</v>
      </c>
      <c r="J105" s="196">
        <v>0</v>
      </c>
      <c r="K105" s="196">
        <v>0</v>
      </c>
      <c r="L105" s="370">
        <v>0</v>
      </c>
    </row>
    <row r="106" spans="1:12" ht="18.95" hidden="1" customHeight="1">
      <c r="A106" s="241"/>
      <c r="B106" s="242"/>
      <c r="C106" s="242"/>
      <c r="D106" s="246" t="s">
        <v>45</v>
      </c>
      <c r="E106" s="371">
        <v>0</v>
      </c>
      <c r="F106" s="372">
        <v>0</v>
      </c>
      <c r="G106" s="372">
        <v>0</v>
      </c>
      <c r="H106" s="372">
        <v>0</v>
      </c>
      <c r="I106" s="372">
        <v>0</v>
      </c>
      <c r="J106" s="372">
        <v>0</v>
      </c>
      <c r="K106" s="372">
        <v>0</v>
      </c>
      <c r="L106" s="373">
        <v>0</v>
      </c>
    </row>
    <row r="107" spans="1:12" ht="18.95" customHeight="1">
      <c r="A107" s="235" t="s">
        <v>397</v>
      </c>
      <c r="B107" s="236" t="s">
        <v>47</v>
      </c>
      <c r="C107" s="237" t="s">
        <v>398</v>
      </c>
      <c r="D107" s="251" t="s">
        <v>41</v>
      </c>
      <c r="E107" s="857">
        <v>2645894000</v>
      </c>
      <c r="F107" s="858">
        <v>2375835000</v>
      </c>
      <c r="G107" s="858">
        <v>4748000</v>
      </c>
      <c r="H107" s="858">
        <v>189444000</v>
      </c>
      <c r="I107" s="858">
        <v>60284000</v>
      </c>
      <c r="J107" s="858">
        <v>0</v>
      </c>
      <c r="K107" s="858">
        <v>0</v>
      </c>
      <c r="L107" s="870">
        <v>15583000</v>
      </c>
    </row>
    <row r="108" spans="1:12" ht="18.95" customHeight="1">
      <c r="A108" s="235"/>
      <c r="B108" s="236"/>
      <c r="C108" s="237" t="s">
        <v>399</v>
      </c>
      <c r="D108" s="240" t="s">
        <v>42</v>
      </c>
      <c r="E108" s="860">
        <v>2957247047.6700001</v>
      </c>
      <c r="F108" s="852">
        <v>2556745839.3800001</v>
      </c>
      <c r="G108" s="852">
        <v>4357509</v>
      </c>
      <c r="H108" s="852">
        <v>188498525.74000001</v>
      </c>
      <c r="I108" s="852">
        <v>167947742.55000001</v>
      </c>
      <c r="J108" s="852">
        <v>0</v>
      </c>
      <c r="K108" s="852">
        <v>0</v>
      </c>
      <c r="L108" s="861">
        <v>39697431</v>
      </c>
    </row>
    <row r="109" spans="1:12" ht="18.95" customHeight="1">
      <c r="A109" s="235"/>
      <c r="B109" s="236"/>
      <c r="C109" s="237"/>
      <c r="D109" s="240" t="s">
        <v>43</v>
      </c>
      <c r="E109" s="860">
        <v>2380960254.1599998</v>
      </c>
      <c r="F109" s="852">
        <v>2151781215.6100001</v>
      </c>
      <c r="G109" s="852">
        <v>2947524.3800000008</v>
      </c>
      <c r="H109" s="852">
        <v>123162522.68000005</v>
      </c>
      <c r="I109" s="852">
        <v>77882535</v>
      </c>
      <c r="J109" s="852">
        <v>0</v>
      </c>
      <c r="K109" s="852">
        <v>0</v>
      </c>
      <c r="L109" s="861">
        <v>25186456.490000006</v>
      </c>
    </row>
    <row r="110" spans="1:12" ht="18.95" customHeight="1">
      <c r="A110" s="235"/>
      <c r="B110" s="237"/>
      <c r="C110" s="237"/>
      <c r="D110" s="240" t="s">
        <v>44</v>
      </c>
      <c r="E110" s="369">
        <v>0.89986985652486451</v>
      </c>
      <c r="F110" s="196">
        <v>0.90569472021836539</v>
      </c>
      <c r="G110" s="196">
        <v>0.62079283487784342</v>
      </c>
      <c r="H110" s="196">
        <v>0.65012627837250081</v>
      </c>
      <c r="I110" s="196">
        <v>1.2919271282595715</v>
      </c>
      <c r="J110" s="196">
        <v>0</v>
      </c>
      <c r="K110" s="196">
        <v>0</v>
      </c>
      <c r="L110" s="370">
        <v>1.616277770005776</v>
      </c>
    </row>
    <row r="111" spans="1:12" ht="18.95" customHeight="1">
      <c r="A111" s="241"/>
      <c r="B111" s="242"/>
      <c r="C111" s="242"/>
      <c r="D111" s="240" t="s">
        <v>45</v>
      </c>
      <c r="E111" s="371">
        <v>0.80512727404223683</v>
      </c>
      <c r="F111" s="372">
        <v>0.8416093545425688</v>
      </c>
      <c r="G111" s="372">
        <v>0.67642416343833156</v>
      </c>
      <c r="H111" s="372">
        <v>0.65338719332946249</v>
      </c>
      <c r="I111" s="372">
        <v>0.46373076420966752</v>
      </c>
      <c r="J111" s="372">
        <v>0</v>
      </c>
      <c r="K111" s="372">
        <v>0</v>
      </c>
      <c r="L111" s="373">
        <v>0.63446061509622642</v>
      </c>
    </row>
    <row r="112" spans="1:12" ht="18.95" customHeight="1">
      <c r="A112" s="235" t="s">
        <v>400</v>
      </c>
      <c r="B112" s="236" t="s">
        <v>47</v>
      </c>
      <c r="C112" s="237" t="s">
        <v>401</v>
      </c>
      <c r="D112" s="238" t="s">
        <v>41</v>
      </c>
      <c r="E112" s="857">
        <v>100914000</v>
      </c>
      <c r="F112" s="858">
        <v>100914000</v>
      </c>
      <c r="G112" s="858">
        <v>0</v>
      </c>
      <c r="H112" s="858">
        <v>0</v>
      </c>
      <c r="I112" s="858">
        <v>0</v>
      </c>
      <c r="J112" s="858">
        <v>0</v>
      </c>
      <c r="K112" s="858">
        <v>0</v>
      </c>
      <c r="L112" s="870">
        <v>0</v>
      </c>
    </row>
    <row r="113" spans="1:12" ht="18.95" customHeight="1">
      <c r="A113" s="235"/>
      <c r="B113" s="236"/>
      <c r="C113" s="237"/>
      <c r="D113" s="240" t="s">
        <v>42</v>
      </c>
      <c r="E113" s="860">
        <v>100914000</v>
      </c>
      <c r="F113" s="852">
        <v>100914000</v>
      </c>
      <c r="G113" s="852">
        <v>0</v>
      </c>
      <c r="H113" s="852">
        <v>0</v>
      </c>
      <c r="I113" s="852">
        <v>0</v>
      </c>
      <c r="J113" s="852">
        <v>0</v>
      </c>
      <c r="K113" s="852">
        <v>0</v>
      </c>
      <c r="L113" s="861">
        <v>0</v>
      </c>
    </row>
    <row r="114" spans="1:12" ht="18.95" customHeight="1">
      <c r="A114" s="235"/>
      <c r="B114" s="236"/>
      <c r="C114" s="237"/>
      <c r="D114" s="240" t="s">
        <v>43</v>
      </c>
      <c r="E114" s="860">
        <v>75197516.310000002</v>
      </c>
      <c r="F114" s="852">
        <v>75197516.310000002</v>
      </c>
      <c r="G114" s="852">
        <v>0</v>
      </c>
      <c r="H114" s="852">
        <v>0</v>
      </c>
      <c r="I114" s="852">
        <v>0</v>
      </c>
      <c r="J114" s="852">
        <v>0</v>
      </c>
      <c r="K114" s="852">
        <v>0</v>
      </c>
      <c r="L114" s="861">
        <v>0</v>
      </c>
    </row>
    <row r="115" spans="1:12" ht="18.95" customHeight="1">
      <c r="A115" s="239"/>
      <c r="B115" s="237"/>
      <c r="C115" s="237"/>
      <c r="D115" s="240" t="s">
        <v>44</v>
      </c>
      <c r="E115" s="369">
        <v>0.74516436084190496</v>
      </c>
      <c r="F115" s="196">
        <v>0.74516436084190496</v>
      </c>
      <c r="G115" s="196">
        <v>0</v>
      </c>
      <c r="H115" s="196">
        <v>0</v>
      </c>
      <c r="I115" s="196">
        <v>0</v>
      </c>
      <c r="J115" s="196">
        <v>0</v>
      </c>
      <c r="K115" s="196">
        <v>0</v>
      </c>
      <c r="L115" s="370">
        <v>0</v>
      </c>
    </row>
    <row r="116" spans="1:12" ht="18.95" customHeight="1">
      <c r="A116" s="241"/>
      <c r="B116" s="242"/>
      <c r="C116" s="242"/>
      <c r="D116" s="245" t="s">
        <v>45</v>
      </c>
      <c r="E116" s="371">
        <v>0.74516436084190496</v>
      </c>
      <c r="F116" s="372">
        <v>0.74516436084190496</v>
      </c>
      <c r="G116" s="372">
        <v>0</v>
      </c>
      <c r="H116" s="372">
        <v>0</v>
      </c>
      <c r="I116" s="372">
        <v>0</v>
      </c>
      <c r="J116" s="372">
        <v>0</v>
      </c>
      <c r="K116" s="372">
        <v>0</v>
      </c>
      <c r="L116" s="373">
        <v>0</v>
      </c>
    </row>
    <row r="117" spans="1:12" ht="18.95" customHeight="1">
      <c r="A117" s="235" t="s">
        <v>402</v>
      </c>
      <c r="B117" s="236" t="s">
        <v>47</v>
      </c>
      <c r="C117" s="237" t="s">
        <v>403</v>
      </c>
      <c r="D117" s="238" t="s">
        <v>41</v>
      </c>
      <c r="E117" s="857">
        <v>0</v>
      </c>
      <c r="F117" s="858">
        <v>0</v>
      </c>
      <c r="G117" s="858">
        <v>0</v>
      </c>
      <c r="H117" s="858">
        <v>0</v>
      </c>
      <c r="I117" s="858">
        <v>0</v>
      </c>
      <c r="J117" s="858">
        <v>0</v>
      </c>
      <c r="K117" s="858">
        <v>0</v>
      </c>
      <c r="L117" s="870">
        <v>0</v>
      </c>
    </row>
    <row r="118" spans="1:12" ht="18.95" customHeight="1">
      <c r="A118" s="235"/>
      <c r="B118" s="236"/>
      <c r="C118" s="237" t="s">
        <v>404</v>
      </c>
      <c r="D118" s="240" t="s">
        <v>42</v>
      </c>
      <c r="E118" s="860">
        <v>5587967</v>
      </c>
      <c r="F118" s="852">
        <v>5587967</v>
      </c>
      <c r="G118" s="852">
        <v>0</v>
      </c>
      <c r="H118" s="852">
        <v>0</v>
      </c>
      <c r="I118" s="852">
        <v>0</v>
      </c>
      <c r="J118" s="852">
        <v>0</v>
      </c>
      <c r="K118" s="852">
        <v>0</v>
      </c>
      <c r="L118" s="861">
        <v>0</v>
      </c>
    </row>
    <row r="119" spans="1:12" ht="18.95" customHeight="1">
      <c r="A119" s="235"/>
      <c r="B119" s="236"/>
      <c r="C119" s="237" t="s">
        <v>405</v>
      </c>
      <c r="D119" s="240" t="s">
        <v>43</v>
      </c>
      <c r="E119" s="860">
        <v>5587966.8799999999</v>
      </c>
      <c r="F119" s="852">
        <v>5587966.8799999999</v>
      </c>
      <c r="G119" s="852">
        <v>0</v>
      </c>
      <c r="H119" s="852">
        <v>0</v>
      </c>
      <c r="I119" s="852">
        <v>0</v>
      </c>
      <c r="J119" s="852">
        <v>0</v>
      </c>
      <c r="K119" s="852">
        <v>0</v>
      </c>
      <c r="L119" s="861">
        <v>0</v>
      </c>
    </row>
    <row r="120" spans="1:12" ht="18.95" customHeight="1">
      <c r="A120" s="239"/>
      <c r="B120" s="237"/>
      <c r="C120" s="237" t="s">
        <v>406</v>
      </c>
      <c r="D120" s="240" t="s">
        <v>44</v>
      </c>
      <c r="E120" s="369">
        <v>0</v>
      </c>
      <c r="F120" s="196">
        <v>0</v>
      </c>
      <c r="G120" s="196">
        <v>0</v>
      </c>
      <c r="H120" s="196">
        <v>0</v>
      </c>
      <c r="I120" s="196">
        <v>0</v>
      </c>
      <c r="J120" s="196">
        <v>0</v>
      </c>
      <c r="K120" s="196">
        <v>0</v>
      </c>
      <c r="L120" s="370">
        <v>0</v>
      </c>
    </row>
    <row r="121" spans="1:12" ht="18.95" customHeight="1">
      <c r="A121" s="241"/>
      <c r="B121" s="242"/>
      <c r="C121" s="242" t="s">
        <v>407</v>
      </c>
      <c r="D121" s="245" t="s">
        <v>45</v>
      </c>
      <c r="E121" s="371">
        <v>0.99999997852528477</v>
      </c>
      <c r="F121" s="372">
        <v>0.99999997852528477</v>
      </c>
      <c r="G121" s="372">
        <v>0</v>
      </c>
      <c r="H121" s="372">
        <v>0</v>
      </c>
      <c r="I121" s="372">
        <v>0</v>
      </c>
      <c r="J121" s="372">
        <v>0</v>
      </c>
      <c r="K121" s="372">
        <v>0</v>
      </c>
      <c r="L121" s="373">
        <v>0</v>
      </c>
    </row>
    <row r="122" spans="1:12" ht="18.95" hidden="1" customHeight="1">
      <c r="A122" s="235" t="s">
        <v>408</v>
      </c>
      <c r="B122" s="236" t="s">
        <v>47</v>
      </c>
      <c r="C122" s="237" t="s">
        <v>409</v>
      </c>
      <c r="D122" s="238" t="s">
        <v>41</v>
      </c>
      <c r="E122" s="857">
        <v>0</v>
      </c>
      <c r="F122" s="858">
        <v>0</v>
      </c>
      <c r="G122" s="858">
        <v>0</v>
      </c>
      <c r="H122" s="858">
        <v>0</v>
      </c>
      <c r="I122" s="858">
        <v>0</v>
      </c>
      <c r="J122" s="858">
        <v>0</v>
      </c>
      <c r="K122" s="858">
        <v>0</v>
      </c>
      <c r="L122" s="870">
        <v>0</v>
      </c>
    </row>
    <row r="123" spans="1:12" ht="18.95" hidden="1" customHeight="1">
      <c r="A123" s="235"/>
      <c r="B123" s="236"/>
      <c r="C123" s="237"/>
      <c r="D123" s="240" t="s">
        <v>42</v>
      </c>
      <c r="E123" s="860">
        <v>0</v>
      </c>
      <c r="F123" s="852">
        <v>0</v>
      </c>
      <c r="G123" s="852">
        <v>0</v>
      </c>
      <c r="H123" s="852">
        <v>0</v>
      </c>
      <c r="I123" s="852">
        <v>0</v>
      </c>
      <c r="J123" s="852">
        <v>0</v>
      </c>
      <c r="K123" s="852">
        <v>0</v>
      </c>
      <c r="L123" s="861">
        <v>0</v>
      </c>
    </row>
    <row r="124" spans="1:12" ht="18.95" hidden="1" customHeight="1">
      <c r="A124" s="235"/>
      <c r="B124" s="236"/>
      <c r="C124" s="237"/>
      <c r="D124" s="240" t="s">
        <v>43</v>
      </c>
      <c r="E124" s="860">
        <v>0</v>
      </c>
      <c r="F124" s="852">
        <v>0</v>
      </c>
      <c r="G124" s="852">
        <v>0</v>
      </c>
      <c r="H124" s="852">
        <v>0</v>
      </c>
      <c r="I124" s="852">
        <v>0</v>
      </c>
      <c r="J124" s="852">
        <v>0</v>
      </c>
      <c r="K124" s="852">
        <v>0</v>
      </c>
      <c r="L124" s="861">
        <v>0</v>
      </c>
    </row>
    <row r="125" spans="1:12" ht="18.95" hidden="1" customHeight="1">
      <c r="A125" s="239"/>
      <c r="B125" s="237"/>
      <c r="C125" s="237"/>
      <c r="D125" s="240" t="s">
        <v>44</v>
      </c>
      <c r="E125" s="369">
        <v>0</v>
      </c>
      <c r="F125" s="196">
        <v>0</v>
      </c>
      <c r="G125" s="196">
        <v>0</v>
      </c>
      <c r="H125" s="196">
        <v>0</v>
      </c>
      <c r="I125" s="196">
        <v>0</v>
      </c>
      <c r="J125" s="196">
        <v>0</v>
      </c>
      <c r="K125" s="196">
        <v>0</v>
      </c>
      <c r="L125" s="370">
        <v>0</v>
      </c>
    </row>
    <row r="126" spans="1:12" ht="18.95" hidden="1" customHeight="1">
      <c r="A126" s="241"/>
      <c r="B126" s="242"/>
      <c r="C126" s="242"/>
      <c r="D126" s="245" t="s">
        <v>45</v>
      </c>
      <c r="E126" s="371">
        <v>0</v>
      </c>
      <c r="F126" s="372">
        <v>0</v>
      </c>
      <c r="G126" s="372">
        <v>0</v>
      </c>
      <c r="H126" s="372">
        <v>0</v>
      </c>
      <c r="I126" s="372">
        <v>0</v>
      </c>
      <c r="J126" s="372">
        <v>0</v>
      </c>
      <c r="K126" s="372">
        <v>0</v>
      </c>
      <c r="L126" s="373">
        <v>0</v>
      </c>
    </row>
    <row r="127" spans="1:12" ht="18.95" customHeight="1">
      <c r="A127" s="235" t="s">
        <v>410</v>
      </c>
      <c r="B127" s="236" t="s">
        <v>47</v>
      </c>
      <c r="C127" s="237" t="s">
        <v>411</v>
      </c>
      <c r="D127" s="238" t="s">
        <v>41</v>
      </c>
      <c r="E127" s="857">
        <v>88230000</v>
      </c>
      <c r="F127" s="858">
        <v>65959000</v>
      </c>
      <c r="G127" s="858">
        <v>0</v>
      </c>
      <c r="H127" s="858">
        <v>18330000</v>
      </c>
      <c r="I127" s="858">
        <v>2800000</v>
      </c>
      <c r="J127" s="858">
        <v>0</v>
      </c>
      <c r="K127" s="858">
        <v>0</v>
      </c>
      <c r="L127" s="870">
        <v>1141000</v>
      </c>
    </row>
    <row r="128" spans="1:12" ht="18.95" customHeight="1">
      <c r="A128" s="239"/>
      <c r="B128" s="237"/>
      <c r="C128" s="237"/>
      <c r="D128" s="240" t="s">
        <v>42</v>
      </c>
      <c r="E128" s="860">
        <v>204101851.62999997</v>
      </c>
      <c r="F128" s="852">
        <v>146579057.50999999</v>
      </c>
      <c r="G128" s="852">
        <v>0</v>
      </c>
      <c r="H128" s="852">
        <v>6125413.1400000006</v>
      </c>
      <c r="I128" s="852">
        <v>49981638.979999997</v>
      </c>
      <c r="J128" s="852">
        <v>0</v>
      </c>
      <c r="K128" s="852">
        <v>0</v>
      </c>
      <c r="L128" s="861">
        <v>1415742</v>
      </c>
    </row>
    <row r="129" spans="1:12" ht="18.95" customHeight="1">
      <c r="A129" s="239"/>
      <c r="B129" s="237"/>
      <c r="C129" s="237"/>
      <c r="D129" s="240" t="s">
        <v>43</v>
      </c>
      <c r="E129" s="860">
        <v>196178850.91999996</v>
      </c>
      <c r="F129" s="852">
        <v>146541090.73999998</v>
      </c>
      <c r="G129" s="852">
        <v>0</v>
      </c>
      <c r="H129" s="852">
        <v>433772.97000000003</v>
      </c>
      <c r="I129" s="852">
        <v>48409073.419999994</v>
      </c>
      <c r="J129" s="852">
        <v>0</v>
      </c>
      <c r="K129" s="852">
        <v>0</v>
      </c>
      <c r="L129" s="861">
        <v>794913.79</v>
      </c>
    </row>
    <row r="130" spans="1:12" ht="18.95" customHeight="1">
      <c r="A130" s="239"/>
      <c r="B130" s="237"/>
      <c r="C130" s="237"/>
      <c r="D130" s="240" t="s">
        <v>44</v>
      </c>
      <c r="E130" s="369">
        <v>2.223493720049869</v>
      </c>
      <c r="F130" s="196">
        <v>2.2216997034521442</v>
      </c>
      <c r="G130" s="196">
        <v>0</v>
      </c>
      <c r="H130" s="196">
        <v>2.3664646481178397E-2</v>
      </c>
      <c r="I130" s="196" t="s">
        <v>762</v>
      </c>
      <c r="J130" s="196">
        <v>0</v>
      </c>
      <c r="K130" s="196">
        <v>0</v>
      </c>
      <c r="L130" s="370">
        <v>0.69668167397020164</v>
      </c>
    </row>
    <row r="131" spans="1:12" ht="18.95" customHeight="1">
      <c r="A131" s="241"/>
      <c r="B131" s="242"/>
      <c r="C131" s="242"/>
      <c r="D131" s="243" t="s">
        <v>45</v>
      </c>
      <c r="E131" s="371">
        <v>0.96118114242117225</v>
      </c>
      <c r="F131" s="372">
        <v>0.9997409809378982</v>
      </c>
      <c r="G131" s="372">
        <v>0</v>
      </c>
      <c r="H131" s="372">
        <v>7.0815300141534615E-2</v>
      </c>
      <c r="I131" s="372">
        <v>0.9685371349941273</v>
      </c>
      <c r="J131" s="372">
        <v>0</v>
      </c>
      <c r="K131" s="372">
        <v>0</v>
      </c>
      <c r="L131" s="373">
        <v>0.56148209913953251</v>
      </c>
    </row>
    <row r="132" spans="1:12" ht="18.95" customHeight="1">
      <c r="A132" s="252" t="s">
        <v>412</v>
      </c>
      <c r="B132" s="248" t="s">
        <v>47</v>
      </c>
      <c r="C132" s="253" t="s">
        <v>115</v>
      </c>
      <c r="D132" s="250" t="s">
        <v>41</v>
      </c>
      <c r="E132" s="857">
        <v>267084000</v>
      </c>
      <c r="F132" s="858">
        <v>69562000</v>
      </c>
      <c r="G132" s="858">
        <v>6368000</v>
      </c>
      <c r="H132" s="858">
        <v>190569000</v>
      </c>
      <c r="I132" s="858">
        <v>585000</v>
      </c>
      <c r="J132" s="858">
        <v>0</v>
      </c>
      <c r="K132" s="858">
        <v>0</v>
      </c>
      <c r="L132" s="870">
        <v>0</v>
      </c>
    </row>
    <row r="133" spans="1:12" ht="18.95" customHeight="1">
      <c r="A133" s="235"/>
      <c r="B133" s="237"/>
      <c r="C133" s="237"/>
      <c r="D133" s="240" t="s">
        <v>42</v>
      </c>
      <c r="E133" s="860">
        <v>2069542246.9399998</v>
      </c>
      <c r="F133" s="852">
        <v>1849791891.9399998</v>
      </c>
      <c r="G133" s="852">
        <v>6516258</v>
      </c>
      <c r="H133" s="852">
        <v>201933899</v>
      </c>
      <c r="I133" s="852">
        <v>11299931</v>
      </c>
      <c r="J133" s="852">
        <v>0</v>
      </c>
      <c r="K133" s="852">
        <v>0</v>
      </c>
      <c r="L133" s="861">
        <v>267</v>
      </c>
    </row>
    <row r="134" spans="1:12" ht="18.95" customHeight="1">
      <c r="A134" s="235"/>
      <c r="B134" s="237"/>
      <c r="C134" s="237"/>
      <c r="D134" s="240" t="s">
        <v>43</v>
      </c>
      <c r="E134" s="860">
        <v>1562929931.4600003</v>
      </c>
      <c r="F134" s="852">
        <v>1425477315.8400002</v>
      </c>
      <c r="G134" s="852">
        <v>781752.02</v>
      </c>
      <c r="H134" s="852">
        <v>133758022.68999998</v>
      </c>
      <c r="I134" s="852">
        <v>2912840.91</v>
      </c>
      <c r="J134" s="852">
        <v>0</v>
      </c>
      <c r="K134" s="852">
        <v>0</v>
      </c>
      <c r="L134" s="861">
        <v>0</v>
      </c>
    </row>
    <row r="135" spans="1:12" ht="18.95" customHeight="1">
      <c r="A135" s="235"/>
      <c r="B135" s="237"/>
      <c r="C135" s="237"/>
      <c r="D135" s="240" t="s">
        <v>44</v>
      </c>
      <c r="E135" s="875">
        <v>5.8518291303859469</v>
      </c>
      <c r="F135" s="196" t="s">
        <v>762</v>
      </c>
      <c r="G135" s="196">
        <v>0.12276256595477388</v>
      </c>
      <c r="H135" s="196">
        <v>0.70188762437752195</v>
      </c>
      <c r="I135" s="196">
        <v>4.9792152307692312</v>
      </c>
      <c r="J135" s="196">
        <v>0</v>
      </c>
      <c r="K135" s="196">
        <v>0</v>
      </c>
      <c r="L135" s="370">
        <v>0</v>
      </c>
    </row>
    <row r="136" spans="1:12" ht="18.95" customHeight="1">
      <c r="A136" s="254"/>
      <c r="B136" s="242"/>
      <c r="C136" s="242"/>
      <c r="D136" s="243" t="s">
        <v>45</v>
      </c>
      <c r="E136" s="371">
        <v>0.75520561794325758</v>
      </c>
      <c r="F136" s="372">
        <v>0.7706149659597693</v>
      </c>
      <c r="G136" s="372">
        <v>0.11996947020820846</v>
      </c>
      <c r="H136" s="372">
        <v>0.6623851832326576</v>
      </c>
      <c r="I136" s="372">
        <v>0.25777510588338992</v>
      </c>
      <c r="J136" s="372">
        <v>0</v>
      </c>
      <c r="K136" s="372">
        <v>0</v>
      </c>
      <c r="L136" s="373">
        <v>0</v>
      </c>
    </row>
    <row r="137" spans="1:12" ht="18.95" hidden="1" customHeight="1">
      <c r="A137" s="235" t="s">
        <v>413</v>
      </c>
      <c r="B137" s="236" t="s">
        <v>47</v>
      </c>
      <c r="C137" s="237" t="s">
        <v>130</v>
      </c>
      <c r="D137" s="238" t="s">
        <v>41</v>
      </c>
      <c r="E137" s="857">
        <v>0</v>
      </c>
      <c r="F137" s="858">
        <v>0</v>
      </c>
      <c r="G137" s="858">
        <v>0</v>
      </c>
      <c r="H137" s="858">
        <v>0</v>
      </c>
      <c r="I137" s="858">
        <v>0</v>
      </c>
      <c r="J137" s="858">
        <v>0</v>
      </c>
      <c r="K137" s="858">
        <v>0</v>
      </c>
      <c r="L137" s="870">
        <v>0</v>
      </c>
    </row>
    <row r="138" spans="1:12" ht="18.95" hidden="1" customHeight="1">
      <c r="A138" s="235"/>
      <c r="B138" s="236"/>
      <c r="C138" s="237"/>
      <c r="D138" s="240" t="s">
        <v>42</v>
      </c>
      <c r="E138" s="860">
        <v>0</v>
      </c>
      <c r="F138" s="852">
        <v>0</v>
      </c>
      <c r="G138" s="852">
        <v>0</v>
      </c>
      <c r="H138" s="852">
        <v>0</v>
      </c>
      <c r="I138" s="852">
        <v>0</v>
      </c>
      <c r="J138" s="852">
        <v>0</v>
      </c>
      <c r="K138" s="852">
        <v>0</v>
      </c>
      <c r="L138" s="861">
        <v>0</v>
      </c>
    </row>
    <row r="139" spans="1:12" ht="18.95" hidden="1" customHeight="1">
      <c r="A139" s="235"/>
      <c r="B139" s="236"/>
      <c r="C139" s="237"/>
      <c r="D139" s="240" t="s">
        <v>43</v>
      </c>
      <c r="E139" s="860">
        <v>0</v>
      </c>
      <c r="F139" s="852">
        <v>0</v>
      </c>
      <c r="G139" s="852">
        <v>0</v>
      </c>
      <c r="H139" s="852">
        <v>0</v>
      </c>
      <c r="I139" s="852">
        <v>0</v>
      </c>
      <c r="J139" s="852">
        <v>0</v>
      </c>
      <c r="K139" s="852">
        <v>0</v>
      </c>
      <c r="L139" s="861">
        <v>0</v>
      </c>
    </row>
    <row r="140" spans="1:12" ht="18.95" hidden="1" customHeight="1">
      <c r="A140" s="239"/>
      <c r="B140" s="237"/>
      <c r="C140" s="237"/>
      <c r="D140" s="240" t="s">
        <v>44</v>
      </c>
      <c r="E140" s="369">
        <v>0</v>
      </c>
      <c r="F140" s="196"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370">
        <v>0</v>
      </c>
    </row>
    <row r="141" spans="1:12" ht="18.95" hidden="1" customHeight="1">
      <c r="A141" s="241"/>
      <c r="B141" s="242"/>
      <c r="C141" s="242"/>
      <c r="D141" s="246" t="s">
        <v>45</v>
      </c>
      <c r="E141" s="371">
        <v>0</v>
      </c>
      <c r="F141" s="372">
        <v>0</v>
      </c>
      <c r="G141" s="372">
        <v>0</v>
      </c>
      <c r="H141" s="372">
        <v>0</v>
      </c>
      <c r="I141" s="372">
        <v>0</v>
      </c>
      <c r="J141" s="372">
        <v>0</v>
      </c>
      <c r="K141" s="372">
        <v>0</v>
      </c>
      <c r="L141" s="373">
        <v>0</v>
      </c>
    </row>
    <row r="142" spans="1:12" ht="18.95" customHeight="1">
      <c r="A142" s="235" t="s">
        <v>414</v>
      </c>
      <c r="B142" s="236" t="s">
        <v>47</v>
      </c>
      <c r="C142" s="237" t="s">
        <v>415</v>
      </c>
      <c r="D142" s="251" t="s">
        <v>41</v>
      </c>
      <c r="E142" s="857">
        <v>3900062000</v>
      </c>
      <c r="F142" s="858">
        <v>2812403000</v>
      </c>
      <c r="G142" s="858">
        <v>9901000</v>
      </c>
      <c r="H142" s="858">
        <v>1063619000</v>
      </c>
      <c r="I142" s="858">
        <v>13999000</v>
      </c>
      <c r="J142" s="858">
        <v>0</v>
      </c>
      <c r="K142" s="858">
        <v>0</v>
      </c>
      <c r="L142" s="870">
        <v>140000</v>
      </c>
    </row>
    <row r="143" spans="1:12" ht="18.95" customHeight="1">
      <c r="A143" s="235"/>
      <c r="B143" s="236"/>
      <c r="C143" s="237"/>
      <c r="D143" s="240" t="s">
        <v>42</v>
      </c>
      <c r="E143" s="860">
        <v>4019297503.8699999</v>
      </c>
      <c r="F143" s="852">
        <v>2801030031.4499998</v>
      </c>
      <c r="G143" s="852">
        <v>11455592.879999999</v>
      </c>
      <c r="H143" s="852">
        <v>1125389199.5900002</v>
      </c>
      <c r="I143" s="852">
        <v>81282679.950000003</v>
      </c>
      <c r="J143" s="852">
        <v>0</v>
      </c>
      <c r="K143" s="852">
        <v>0</v>
      </c>
      <c r="L143" s="861">
        <v>140000</v>
      </c>
    </row>
    <row r="144" spans="1:12" ht="18.95" customHeight="1">
      <c r="A144" s="235"/>
      <c r="B144" s="236"/>
      <c r="C144" s="237"/>
      <c r="D144" s="240" t="s">
        <v>43</v>
      </c>
      <c r="E144" s="860">
        <v>2809005987.3400011</v>
      </c>
      <c r="F144" s="852">
        <v>1948214749.1500003</v>
      </c>
      <c r="G144" s="852">
        <v>8227892.6600000001</v>
      </c>
      <c r="H144" s="852">
        <v>814164668.88000059</v>
      </c>
      <c r="I144" s="852">
        <v>38398676.649999991</v>
      </c>
      <c r="J144" s="852">
        <v>0</v>
      </c>
      <c r="K144" s="852">
        <v>0</v>
      </c>
      <c r="L144" s="861">
        <v>0</v>
      </c>
    </row>
    <row r="145" spans="1:12" ht="18.95" customHeight="1">
      <c r="A145" s="235"/>
      <c r="B145" s="237"/>
      <c r="C145" s="237"/>
      <c r="D145" s="240" t="s">
        <v>44</v>
      </c>
      <c r="E145" s="369">
        <v>0.72024649539930419</v>
      </c>
      <c r="F145" s="196">
        <v>0.6927224687038096</v>
      </c>
      <c r="G145" s="196">
        <v>0.83101632764367239</v>
      </c>
      <c r="H145" s="196">
        <v>0.76546645827124238</v>
      </c>
      <c r="I145" s="850">
        <v>2.74295854346739</v>
      </c>
      <c r="J145" s="196">
        <v>0</v>
      </c>
      <c r="K145" s="196">
        <v>0</v>
      </c>
      <c r="L145" s="370">
        <v>0</v>
      </c>
    </row>
    <row r="146" spans="1:12" ht="18.95" customHeight="1">
      <c r="A146" s="241"/>
      <c r="B146" s="242"/>
      <c r="C146" s="242"/>
      <c r="D146" s="243" t="s">
        <v>45</v>
      </c>
      <c r="E146" s="371">
        <v>0.69887983774162932</v>
      </c>
      <c r="F146" s="372">
        <v>0.695535116466236</v>
      </c>
      <c r="G146" s="372">
        <v>0.71824241191085358</v>
      </c>
      <c r="H146" s="372">
        <v>0.72345164604086809</v>
      </c>
      <c r="I146" s="372">
        <v>0.47240908731873066</v>
      </c>
      <c r="J146" s="372">
        <v>0</v>
      </c>
      <c r="K146" s="372">
        <v>0</v>
      </c>
      <c r="L146" s="373">
        <v>0</v>
      </c>
    </row>
    <row r="147" spans="1:12" ht="18.95" customHeight="1">
      <c r="A147" s="235" t="s">
        <v>416</v>
      </c>
      <c r="B147" s="236" t="s">
        <v>47</v>
      </c>
      <c r="C147" s="237" t="s">
        <v>417</v>
      </c>
      <c r="D147" s="250" t="s">
        <v>41</v>
      </c>
      <c r="E147" s="857">
        <v>3811415000</v>
      </c>
      <c r="F147" s="858">
        <v>3810481000</v>
      </c>
      <c r="G147" s="858">
        <v>12000</v>
      </c>
      <c r="H147" s="858">
        <v>20000</v>
      </c>
      <c r="I147" s="858">
        <v>793000</v>
      </c>
      <c r="J147" s="858">
        <v>0</v>
      </c>
      <c r="K147" s="858">
        <v>0</v>
      </c>
      <c r="L147" s="870">
        <v>109000</v>
      </c>
    </row>
    <row r="148" spans="1:12" ht="18.95" customHeight="1">
      <c r="A148" s="235"/>
      <c r="B148" s="236"/>
      <c r="C148" s="237"/>
      <c r="D148" s="240" t="s">
        <v>42</v>
      </c>
      <c r="E148" s="860">
        <v>4449101226.6100006</v>
      </c>
      <c r="F148" s="852">
        <v>4346035103.9300003</v>
      </c>
      <c r="G148" s="852">
        <v>12000</v>
      </c>
      <c r="H148" s="852">
        <v>602037</v>
      </c>
      <c r="I148" s="852">
        <v>98689719</v>
      </c>
      <c r="J148" s="852">
        <v>0</v>
      </c>
      <c r="K148" s="852">
        <v>0</v>
      </c>
      <c r="L148" s="861">
        <v>3762366.6799999997</v>
      </c>
    </row>
    <row r="149" spans="1:12" ht="18.95" customHeight="1">
      <c r="A149" s="235"/>
      <c r="B149" s="236"/>
      <c r="C149" s="237"/>
      <c r="D149" s="240" t="s">
        <v>43</v>
      </c>
      <c r="E149" s="860">
        <v>3244866694.4700007</v>
      </c>
      <c r="F149" s="852">
        <v>3221925683.3800006</v>
      </c>
      <c r="G149" s="852">
        <v>9000</v>
      </c>
      <c r="H149" s="852">
        <v>164332.46</v>
      </c>
      <c r="I149" s="852">
        <v>20324813.73</v>
      </c>
      <c r="J149" s="852">
        <v>0</v>
      </c>
      <c r="K149" s="852">
        <v>0</v>
      </c>
      <c r="L149" s="861">
        <v>2442864.9</v>
      </c>
    </row>
    <row r="150" spans="1:12" ht="18.95" customHeight="1">
      <c r="A150" s="235"/>
      <c r="B150" s="237"/>
      <c r="C150" s="237"/>
      <c r="D150" s="240" t="s">
        <v>44</v>
      </c>
      <c r="E150" s="369">
        <v>0.85135486281866468</v>
      </c>
      <c r="F150" s="196">
        <v>0.84554303862950653</v>
      </c>
      <c r="G150" s="196">
        <v>0.75</v>
      </c>
      <c r="H150" s="196">
        <v>8.2166230000000002</v>
      </c>
      <c r="I150" s="196" t="s">
        <v>762</v>
      </c>
      <c r="J150" s="196">
        <v>0</v>
      </c>
      <c r="K150" s="196">
        <v>0</v>
      </c>
      <c r="L150" s="370" t="s">
        <v>762</v>
      </c>
    </row>
    <row r="151" spans="1:12" ht="18.95" customHeight="1">
      <c r="A151" s="241"/>
      <c r="B151" s="242"/>
      <c r="C151" s="242"/>
      <c r="D151" s="243" t="s">
        <v>45</v>
      </c>
      <c r="E151" s="371">
        <v>0.72933083092434647</v>
      </c>
      <c r="F151" s="372">
        <v>0.7413482878834784</v>
      </c>
      <c r="G151" s="372">
        <v>0.75</v>
      </c>
      <c r="H151" s="372">
        <v>0.27296073164938367</v>
      </c>
      <c r="I151" s="372">
        <v>0.20594661668861375</v>
      </c>
      <c r="J151" s="372">
        <v>0</v>
      </c>
      <c r="K151" s="372">
        <v>0</v>
      </c>
      <c r="L151" s="373">
        <v>0.64928942545281099</v>
      </c>
    </row>
    <row r="152" spans="1:12" ht="18.75" customHeight="1">
      <c r="A152" s="235" t="s">
        <v>418</v>
      </c>
      <c r="B152" s="236" t="s">
        <v>47</v>
      </c>
      <c r="C152" s="237" t="s">
        <v>419</v>
      </c>
      <c r="D152" s="240" t="s">
        <v>41</v>
      </c>
      <c r="E152" s="860">
        <v>95774000</v>
      </c>
      <c r="F152" s="858">
        <v>81462000</v>
      </c>
      <c r="G152" s="858">
        <v>510000</v>
      </c>
      <c r="H152" s="858">
        <v>13802000</v>
      </c>
      <c r="I152" s="858">
        <v>0</v>
      </c>
      <c r="J152" s="858">
        <v>0</v>
      </c>
      <c r="K152" s="858">
        <v>0</v>
      </c>
      <c r="L152" s="870">
        <v>0</v>
      </c>
    </row>
    <row r="153" spans="1:12" ht="18.95" customHeight="1">
      <c r="A153" s="235"/>
      <c r="B153" s="236"/>
      <c r="C153" s="237" t="s">
        <v>420</v>
      </c>
      <c r="D153" s="240" t="s">
        <v>42</v>
      </c>
      <c r="E153" s="860">
        <v>224515579.75999999</v>
      </c>
      <c r="F153" s="852">
        <v>205177512.75999999</v>
      </c>
      <c r="G153" s="852">
        <v>526100</v>
      </c>
      <c r="H153" s="852">
        <v>15633155</v>
      </c>
      <c r="I153" s="852">
        <v>3178812</v>
      </c>
      <c r="J153" s="852">
        <v>0</v>
      </c>
      <c r="K153" s="852">
        <v>0</v>
      </c>
      <c r="L153" s="861">
        <v>0</v>
      </c>
    </row>
    <row r="154" spans="1:12" ht="18.95" customHeight="1">
      <c r="A154" s="235"/>
      <c r="B154" s="236"/>
      <c r="C154" s="237"/>
      <c r="D154" s="240" t="s">
        <v>43</v>
      </c>
      <c r="E154" s="860">
        <v>139840609.78</v>
      </c>
      <c r="F154" s="852">
        <v>128560127.99000001</v>
      </c>
      <c r="G154" s="852">
        <v>506134.56</v>
      </c>
      <c r="H154" s="852">
        <v>9898384.6000000034</v>
      </c>
      <c r="I154" s="852">
        <v>875962.63</v>
      </c>
      <c r="J154" s="852">
        <v>0</v>
      </c>
      <c r="K154" s="852">
        <v>0</v>
      </c>
      <c r="L154" s="861">
        <v>0</v>
      </c>
    </row>
    <row r="155" spans="1:12" ht="18.95" customHeight="1">
      <c r="A155" s="235"/>
      <c r="B155" s="237"/>
      <c r="C155" s="237"/>
      <c r="D155" s="240" t="s">
        <v>44</v>
      </c>
      <c r="E155" s="369">
        <v>1.4601103616847997</v>
      </c>
      <c r="F155" s="196">
        <v>1.5781607128477082</v>
      </c>
      <c r="G155" s="196">
        <v>0.99242070588235298</v>
      </c>
      <c r="H155" s="196">
        <v>0.71717030865092035</v>
      </c>
      <c r="I155" s="196">
        <v>0</v>
      </c>
      <c r="J155" s="196">
        <v>0</v>
      </c>
      <c r="K155" s="196">
        <v>0</v>
      </c>
      <c r="L155" s="370">
        <v>0</v>
      </c>
    </row>
    <row r="156" spans="1:12" ht="18.95" customHeight="1">
      <c r="A156" s="241"/>
      <c r="B156" s="242"/>
      <c r="C156" s="242"/>
      <c r="D156" s="245" t="s">
        <v>45</v>
      </c>
      <c r="E156" s="371">
        <v>0.62285481448318714</v>
      </c>
      <c r="F156" s="372">
        <v>0.62658000996619556</v>
      </c>
      <c r="G156" s="372">
        <v>0.96205010454286255</v>
      </c>
      <c r="H156" s="372">
        <v>0.63316615232178042</v>
      </c>
      <c r="I156" s="372">
        <v>0.27556289267814515</v>
      </c>
      <c r="J156" s="372">
        <v>0</v>
      </c>
      <c r="K156" s="372">
        <v>0</v>
      </c>
      <c r="L156" s="373">
        <v>0</v>
      </c>
    </row>
    <row r="157" spans="1:12" ht="18.95" customHeight="1">
      <c r="A157" s="235" t="s">
        <v>421</v>
      </c>
      <c r="B157" s="236" t="s">
        <v>47</v>
      </c>
      <c r="C157" s="237" t="s">
        <v>422</v>
      </c>
      <c r="D157" s="238" t="s">
        <v>41</v>
      </c>
      <c r="E157" s="857">
        <v>27808000</v>
      </c>
      <c r="F157" s="858">
        <v>17435000</v>
      </c>
      <c r="G157" s="858">
        <v>0</v>
      </c>
      <c r="H157" s="858">
        <v>10373000</v>
      </c>
      <c r="I157" s="858">
        <v>0</v>
      </c>
      <c r="J157" s="858">
        <v>0</v>
      </c>
      <c r="K157" s="858">
        <v>0</v>
      </c>
      <c r="L157" s="870">
        <v>0</v>
      </c>
    </row>
    <row r="158" spans="1:12" ht="18.95" customHeight="1">
      <c r="A158" s="235"/>
      <c r="B158" s="236"/>
      <c r="C158" s="237" t="s">
        <v>423</v>
      </c>
      <c r="D158" s="240" t="s">
        <v>42</v>
      </c>
      <c r="E158" s="860">
        <v>215482719</v>
      </c>
      <c r="F158" s="852">
        <v>199675054</v>
      </c>
      <c r="G158" s="852">
        <v>5757528</v>
      </c>
      <c r="H158" s="852">
        <v>9752305</v>
      </c>
      <c r="I158" s="852">
        <v>297832</v>
      </c>
      <c r="J158" s="852">
        <v>0</v>
      </c>
      <c r="K158" s="852">
        <v>0</v>
      </c>
      <c r="L158" s="861">
        <v>0</v>
      </c>
    </row>
    <row r="159" spans="1:12" ht="18.95" customHeight="1">
      <c r="A159" s="235"/>
      <c r="B159" s="236"/>
      <c r="C159" s="237"/>
      <c r="D159" s="240" t="s">
        <v>43</v>
      </c>
      <c r="E159" s="860">
        <v>208725605.69000003</v>
      </c>
      <c r="F159" s="852">
        <v>195102617.20000002</v>
      </c>
      <c r="G159" s="852">
        <v>5757528</v>
      </c>
      <c r="H159" s="852">
        <v>7567628.4899999984</v>
      </c>
      <c r="I159" s="852">
        <v>297832</v>
      </c>
      <c r="J159" s="852">
        <v>0</v>
      </c>
      <c r="K159" s="852">
        <v>0</v>
      </c>
      <c r="L159" s="861">
        <v>0</v>
      </c>
    </row>
    <row r="160" spans="1:12" ht="18.95" customHeight="1">
      <c r="A160" s="235"/>
      <c r="B160" s="237"/>
      <c r="C160" s="237"/>
      <c r="D160" s="240" t="s">
        <v>44</v>
      </c>
      <c r="E160" s="369">
        <v>7.5059553254459157</v>
      </c>
      <c r="F160" s="196" t="s">
        <v>762</v>
      </c>
      <c r="G160" s="196">
        <v>0</v>
      </c>
      <c r="H160" s="196">
        <v>0.72955061120215925</v>
      </c>
      <c r="I160" s="196">
        <v>0</v>
      </c>
      <c r="J160" s="196">
        <v>0</v>
      </c>
      <c r="K160" s="196">
        <v>0</v>
      </c>
      <c r="L160" s="370">
        <v>0</v>
      </c>
    </row>
    <row r="161" spans="1:12" ht="18.95" customHeight="1">
      <c r="A161" s="241"/>
      <c r="B161" s="242"/>
      <c r="C161" s="242"/>
      <c r="D161" s="245" t="s">
        <v>45</v>
      </c>
      <c r="E161" s="371">
        <v>0.9686419711921308</v>
      </c>
      <c r="F161" s="372">
        <v>0.97710061067518239</v>
      </c>
      <c r="G161" s="372">
        <v>1</v>
      </c>
      <c r="H161" s="372">
        <v>0.77598357413965191</v>
      </c>
      <c r="I161" s="372">
        <v>1</v>
      </c>
      <c r="J161" s="372">
        <v>0</v>
      </c>
      <c r="K161" s="372">
        <v>0</v>
      </c>
      <c r="L161" s="373">
        <v>0</v>
      </c>
    </row>
    <row r="162" spans="1:12" ht="18.95" customHeight="1">
      <c r="A162" s="235" t="s">
        <v>440</v>
      </c>
      <c r="B162" s="236" t="s">
        <v>47</v>
      </c>
      <c r="C162" s="237" t="s">
        <v>180</v>
      </c>
      <c r="D162" s="240" t="s">
        <v>41</v>
      </c>
      <c r="E162" s="857">
        <v>34116916000</v>
      </c>
      <c r="F162" s="858">
        <v>34079268000</v>
      </c>
      <c r="G162" s="858">
        <v>24000</v>
      </c>
      <c r="H162" s="858">
        <v>37624000</v>
      </c>
      <c r="I162" s="858">
        <v>0</v>
      </c>
      <c r="J162" s="858">
        <v>0</v>
      </c>
      <c r="K162" s="858">
        <v>0</v>
      </c>
      <c r="L162" s="870">
        <v>0</v>
      </c>
    </row>
    <row r="163" spans="1:12" ht="18.95" customHeight="1">
      <c r="A163" s="235"/>
      <c r="B163" s="236"/>
      <c r="C163" s="237"/>
      <c r="D163" s="240" t="s">
        <v>42</v>
      </c>
      <c r="E163" s="860">
        <v>37211129038.999992</v>
      </c>
      <c r="F163" s="852">
        <v>37107454052.009995</v>
      </c>
      <c r="G163" s="852">
        <v>20600</v>
      </c>
      <c r="H163" s="852">
        <v>52120184</v>
      </c>
      <c r="I163" s="852">
        <v>51508232.989999995</v>
      </c>
      <c r="J163" s="852">
        <v>0</v>
      </c>
      <c r="K163" s="852">
        <v>0</v>
      </c>
      <c r="L163" s="861">
        <v>25970</v>
      </c>
    </row>
    <row r="164" spans="1:12" ht="18.95" customHeight="1">
      <c r="A164" s="235"/>
      <c r="B164" s="236"/>
      <c r="C164" s="237"/>
      <c r="D164" s="240" t="s">
        <v>43</v>
      </c>
      <c r="E164" s="860">
        <v>32688590417.719997</v>
      </c>
      <c r="F164" s="852">
        <v>32641532365.409996</v>
      </c>
      <c r="G164" s="852">
        <v>5071.43</v>
      </c>
      <c r="H164" s="852">
        <v>32025237.490000006</v>
      </c>
      <c r="I164" s="852">
        <v>15005743.390000002</v>
      </c>
      <c r="J164" s="852">
        <v>0</v>
      </c>
      <c r="K164" s="852">
        <v>0</v>
      </c>
      <c r="L164" s="861">
        <v>22000</v>
      </c>
    </row>
    <row r="165" spans="1:12" ht="18.95" customHeight="1">
      <c r="A165" s="239"/>
      <c r="B165" s="237"/>
      <c r="C165" s="237"/>
      <c r="D165" s="240" t="s">
        <v>44</v>
      </c>
      <c r="E165" s="369">
        <v>0.95813438757829095</v>
      </c>
      <c r="F165" s="196">
        <v>0.95781201536987226</v>
      </c>
      <c r="G165" s="196">
        <v>0.21130958333333336</v>
      </c>
      <c r="H165" s="196">
        <v>0.85119172576015323</v>
      </c>
      <c r="I165" s="196">
        <v>0</v>
      </c>
      <c r="J165" s="196">
        <v>0</v>
      </c>
      <c r="K165" s="196">
        <v>0</v>
      </c>
      <c r="L165" s="370">
        <v>0</v>
      </c>
    </row>
    <row r="166" spans="1:12" ht="18.75" customHeight="1">
      <c r="A166" s="241"/>
      <c r="B166" s="242"/>
      <c r="C166" s="242"/>
      <c r="D166" s="246" t="s">
        <v>45</v>
      </c>
      <c r="E166" s="371">
        <v>0.87846274117240453</v>
      </c>
      <c r="F166" s="372">
        <v>0.87964893305963432</v>
      </c>
      <c r="G166" s="372">
        <v>0.24618592233009709</v>
      </c>
      <c r="H166" s="372">
        <v>0.61444981640893681</v>
      </c>
      <c r="I166" s="372">
        <v>0.29132708537901647</v>
      </c>
      <c r="J166" s="372">
        <v>0</v>
      </c>
      <c r="K166" s="372">
        <v>0</v>
      </c>
      <c r="L166" s="373">
        <v>0.84713130535232961</v>
      </c>
    </row>
    <row r="167" spans="1:12" ht="18.95" customHeight="1">
      <c r="A167" s="252" t="s">
        <v>424</v>
      </c>
      <c r="B167" s="248" t="s">
        <v>47</v>
      </c>
      <c r="C167" s="253" t="s">
        <v>425</v>
      </c>
      <c r="D167" s="250" t="s">
        <v>41</v>
      </c>
      <c r="E167" s="857">
        <v>169310000</v>
      </c>
      <c r="F167" s="858">
        <v>3400000</v>
      </c>
      <c r="G167" s="858">
        <v>399000</v>
      </c>
      <c r="H167" s="858">
        <v>162661000</v>
      </c>
      <c r="I167" s="858">
        <v>2627000</v>
      </c>
      <c r="J167" s="858">
        <v>0</v>
      </c>
      <c r="K167" s="858">
        <v>0</v>
      </c>
      <c r="L167" s="870">
        <v>223000</v>
      </c>
    </row>
    <row r="168" spans="1:12" ht="18.95" customHeight="1">
      <c r="A168" s="235"/>
      <c r="B168" s="236"/>
      <c r="C168" s="237" t="s">
        <v>426</v>
      </c>
      <c r="D168" s="240" t="s">
        <v>42</v>
      </c>
      <c r="E168" s="860">
        <v>166140536</v>
      </c>
      <c r="F168" s="852">
        <v>3514127</v>
      </c>
      <c r="G168" s="852">
        <v>395000</v>
      </c>
      <c r="H168" s="852">
        <v>148884875</v>
      </c>
      <c r="I168" s="852">
        <v>13346534</v>
      </c>
      <c r="J168" s="852">
        <v>0</v>
      </c>
      <c r="K168" s="852">
        <v>0</v>
      </c>
      <c r="L168" s="861">
        <v>0</v>
      </c>
    </row>
    <row r="169" spans="1:12" ht="18.95" customHeight="1">
      <c r="A169" s="235"/>
      <c r="B169" s="236"/>
      <c r="C169" s="237"/>
      <c r="D169" s="240" t="s">
        <v>43</v>
      </c>
      <c r="E169" s="860">
        <v>94092277.780000046</v>
      </c>
      <c r="F169" s="852">
        <v>2601919.79</v>
      </c>
      <c r="G169" s="852">
        <v>183023.86000000002</v>
      </c>
      <c r="H169" s="852">
        <v>89389260.960000038</v>
      </c>
      <c r="I169" s="852">
        <v>1918073.1700000002</v>
      </c>
      <c r="J169" s="852">
        <v>0</v>
      </c>
      <c r="K169" s="852">
        <v>0</v>
      </c>
      <c r="L169" s="861">
        <v>0</v>
      </c>
    </row>
    <row r="170" spans="1:12" ht="18.95" customHeight="1">
      <c r="A170" s="235"/>
      <c r="B170" s="237"/>
      <c r="C170" s="237"/>
      <c r="D170" s="240" t="s">
        <v>44</v>
      </c>
      <c r="E170" s="369">
        <v>0.55573963605221222</v>
      </c>
      <c r="F170" s="196">
        <v>0.76527052647058824</v>
      </c>
      <c r="G170" s="196">
        <v>0.45870641604010026</v>
      </c>
      <c r="H170" s="196">
        <v>0.54954328917195905</v>
      </c>
      <c r="I170" s="196">
        <v>0.73013824514655512</v>
      </c>
      <c r="J170" s="196">
        <v>0</v>
      </c>
      <c r="K170" s="196">
        <v>0</v>
      </c>
      <c r="L170" s="370">
        <v>0</v>
      </c>
    </row>
    <row r="171" spans="1:12" ht="18.95" customHeight="1">
      <c r="A171" s="241"/>
      <c r="B171" s="242"/>
      <c r="C171" s="242"/>
      <c r="D171" s="245" t="s">
        <v>45</v>
      </c>
      <c r="E171" s="371">
        <v>0.56634148441654264</v>
      </c>
      <c r="F171" s="372">
        <v>0.74041711924469433</v>
      </c>
      <c r="G171" s="372">
        <v>0.46335154430379749</v>
      </c>
      <c r="H171" s="372">
        <v>0.60039181924960505</v>
      </c>
      <c r="I171" s="372">
        <v>0.14371320449189282</v>
      </c>
      <c r="J171" s="372">
        <v>0</v>
      </c>
      <c r="K171" s="372">
        <v>0</v>
      </c>
      <c r="L171" s="373">
        <v>0</v>
      </c>
    </row>
    <row r="172" spans="1:12" ht="18.95" customHeight="1">
      <c r="A172" s="235" t="s">
        <v>427</v>
      </c>
      <c r="B172" s="236" t="s">
        <v>47</v>
      </c>
      <c r="C172" s="237" t="s">
        <v>428</v>
      </c>
      <c r="D172" s="240" t="s">
        <v>41</v>
      </c>
      <c r="E172" s="857">
        <v>122290000</v>
      </c>
      <c r="F172" s="858">
        <v>49245000</v>
      </c>
      <c r="G172" s="858">
        <v>192000</v>
      </c>
      <c r="H172" s="858">
        <v>72125000</v>
      </c>
      <c r="I172" s="858">
        <v>707000</v>
      </c>
      <c r="J172" s="858">
        <v>0</v>
      </c>
      <c r="K172" s="858">
        <v>0</v>
      </c>
      <c r="L172" s="870">
        <v>21000</v>
      </c>
    </row>
    <row r="173" spans="1:12" ht="18.95" customHeight="1">
      <c r="A173" s="235"/>
      <c r="B173" s="236"/>
      <c r="C173" s="237" t="s">
        <v>429</v>
      </c>
      <c r="D173" s="240" t="s">
        <v>42</v>
      </c>
      <c r="E173" s="860">
        <v>125649092.25</v>
      </c>
      <c r="F173" s="852">
        <v>52360171</v>
      </c>
      <c r="G173" s="852">
        <v>281938</v>
      </c>
      <c r="H173" s="852">
        <v>72265552</v>
      </c>
      <c r="I173" s="852">
        <v>720431.25</v>
      </c>
      <c r="J173" s="852">
        <v>0</v>
      </c>
      <c r="K173" s="852">
        <v>0</v>
      </c>
      <c r="L173" s="861">
        <v>21000</v>
      </c>
    </row>
    <row r="174" spans="1:12" ht="18.95" customHeight="1">
      <c r="A174" s="235"/>
      <c r="B174" s="236"/>
      <c r="C174" s="237"/>
      <c r="D174" s="240" t="s">
        <v>43</v>
      </c>
      <c r="E174" s="860">
        <v>76737479.849999979</v>
      </c>
      <c r="F174" s="852">
        <v>26839322.460000001</v>
      </c>
      <c r="G174" s="852">
        <v>192236.09999999998</v>
      </c>
      <c r="H174" s="852">
        <v>49280332.539999977</v>
      </c>
      <c r="I174" s="852">
        <v>410327.6</v>
      </c>
      <c r="J174" s="852">
        <v>0</v>
      </c>
      <c r="K174" s="852">
        <v>0</v>
      </c>
      <c r="L174" s="861">
        <v>15261.15</v>
      </c>
    </row>
    <row r="175" spans="1:12" ht="18.95" customHeight="1">
      <c r="A175" s="239"/>
      <c r="B175" s="237"/>
      <c r="C175" s="237"/>
      <c r="D175" s="240" t="s">
        <v>44</v>
      </c>
      <c r="E175" s="369">
        <v>0.62750412830157809</v>
      </c>
      <c r="F175" s="196">
        <v>0.54501619372525134</v>
      </c>
      <c r="G175" s="196">
        <v>1.0012296875</v>
      </c>
      <c r="H175" s="196">
        <v>0.68326284284228733</v>
      </c>
      <c r="I175" s="196">
        <v>0.58037850070721353</v>
      </c>
      <c r="J175" s="196">
        <v>0</v>
      </c>
      <c r="K175" s="196">
        <v>0</v>
      </c>
      <c r="L175" s="370">
        <v>0.72672142857142852</v>
      </c>
    </row>
    <row r="176" spans="1:12" ht="18.95" customHeight="1">
      <c r="A176" s="241"/>
      <c r="B176" s="242"/>
      <c r="C176" s="242"/>
      <c r="D176" s="246" t="s">
        <v>45</v>
      </c>
      <c r="E176" s="371">
        <v>0.61072848578418581</v>
      </c>
      <c r="F176" s="372">
        <v>0.5125904279418797</v>
      </c>
      <c r="G176" s="372">
        <v>0.68183820556292507</v>
      </c>
      <c r="H176" s="372">
        <v>0.68193393914710532</v>
      </c>
      <c r="I176" s="372">
        <v>0.56955830275269148</v>
      </c>
      <c r="J176" s="372">
        <v>0</v>
      </c>
      <c r="K176" s="372">
        <v>0</v>
      </c>
      <c r="L176" s="373">
        <v>0.72672142857142852</v>
      </c>
    </row>
    <row r="177" spans="1:12" ht="18.95" customHeight="1">
      <c r="A177" s="235" t="s">
        <v>430</v>
      </c>
      <c r="B177" s="236" t="s">
        <v>47</v>
      </c>
      <c r="C177" s="237" t="s">
        <v>431</v>
      </c>
      <c r="D177" s="251" t="s">
        <v>41</v>
      </c>
      <c r="E177" s="857">
        <v>19690000</v>
      </c>
      <c r="F177" s="858">
        <v>19530000</v>
      </c>
      <c r="G177" s="858">
        <v>10000</v>
      </c>
      <c r="H177" s="858">
        <v>0</v>
      </c>
      <c r="I177" s="858">
        <v>150000</v>
      </c>
      <c r="J177" s="858">
        <v>0</v>
      </c>
      <c r="K177" s="858">
        <v>0</v>
      </c>
      <c r="L177" s="870">
        <v>0</v>
      </c>
    </row>
    <row r="178" spans="1:12" ht="18.95" customHeight="1">
      <c r="A178" s="239"/>
      <c r="B178" s="237"/>
      <c r="C178" s="237" t="s">
        <v>432</v>
      </c>
      <c r="D178" s="240" t="s">
        <v>42</v>
      </c>
      <c r="E178" s="860">
        <v>19819000</v>
      </c>
      <c r="F178" s="852">
        <v>19585200</v>
      </c>
      <c r="G178" s="852">
        <v>10000</v>
      </c>
      <c r="H178" s="852">
        <v>129000</v>
      </c>
      <c r="I178" s="852">
        <v>94800</v>
      </c>
      <c r="J178" s="852">
        <v>0</v>
      </c>
      <c r="K178" s="852">
        <v>0</v>
      </c>
      <c r="L178" s="861">
        <v>0</v>
      </c>
    </row>
    <row r="179" spans="1:12" ht="18.95" customHeight="1">
      <c r="A179" s="239"/>
      <c r="B179" s="237"/>
      <c r="C179" s="237" t="s">
        <v>433</v>
      </c>
      <c r="D179" s="240" t="s">
        <v>43</v>
      </c>
      <c r="E179" s="860">
        <v>15009154.76</v>
      </c>
      <c r="F179" s="852">
        <v>14877140</v>
      </c>
      <c r="G179" s="852">
        <v>7200</v>
      </c>
      <c r="H179" s="852">
        <v>30014.76</v>
      </c>
      <c r="I179" s="852">
        <v>94800</v>
      </c>
      <c r="J179" s="852">
        <v>0</v>
      </c>
      <c r="K179" s="852">
        <v>0</v>
      </c>
      <c r="L179" s="861">
        <v>0</v>
      </c>
    </row>
    <row r="180" spans="1:12" ht="18.95" customHeight="1">
      <c r="A180" s="239"/>
      <c r="B180" s="237"/>
      <c r="C180" s="237" t="s">
        <v>434</v>
      </c>
      <c r="D180" s="240" t="s">
        <v>44</v>
      </c>
      <c r="E180" s="369">
        <v>0.76227296901980701</v>
      </c>
      <c r="F180" s="196">
        <v>0.76175832053251413</v>
      </c>
      <c r="G180" s="196">
        <v>0.72</v>
      </c>
      <c r="H180" s="196">
        <v>0</v>
      </c>
      <c r="I180" s="196">
        <v>0.63200000000000001</v>
      </c>
      <c r="J180" s="196">
        <v>0</v>
      </c>
      <c r="K180" s="196">
        <v>0</v>
      </c>
      <c r="L180" s="370">
        <v>0</v>
      </c>
    </row>
    <row r="181" spans="1:12" ht="18.95" customHeight="1">
      <c r="A181" s="241"/>
      <c r="B181" s="242"/>
      <c r="C181" s="242"/>
      <c r="D181" s="245" t="s">
        <v>45</v>
      </c>
      <c r="E181" s="371">
        <v>0.7573114062263484</v>
      </c>
      <c r="F181" s="372">
        <v>0.75961133917447865</v>
      </c>
      <c r="G181" s="372">
        <v>0.72</v>
      </c>
      <c r="H181" s="372">
        <v>0.23267255813953486</v>
      </c>
      <c r="I181" s="372">
        <v>1</v>
      </c>
      <c r="J181" s="372">
        <v>0</v>
      </c>
      <c r="K181" s="372">
        <v>0</v>
      </c>
      <c r="L181" s="373">
        <v>0</v>
      </c>
    </row>
    <row r="182" spans="1:12" ht="18.95" hidden="1" customHeight="1">
      <c r="A182" s="235" t="s">
        <v>435</v>
      </c>
      <c r="B182" s="236" t="s">
        <v>47</v>
      </c>
      <c r="C182" s="237" t="s">
        <v>436</v>
      </c>
      <c r="D182" s="238" t="s">
        <v>41</v>
      </c>
      <c r="E182" s="857" t="e">
        <f>SUM(F182:L182)</f>
        <v>#REF!</v>
      </c>
      <c r="F182" s="858" t="e">
        <f>SUMIFS(#REF!,#REF!,A182,#REF!,"2",#REF!,"85")</f>
        <v>#REF!</v>
      </c>
      <c r="G182" s="858" t="e">
        <f>SUMIFS(#REF!,#REF!,A182,#REF!,"3",#REF!,"85")</f>
        <v>#REF!</v>
      </c>
      <c r="H182" s="858" t="e">
        <f>SUMIFS(#REF!,#REF!,A182,#REF!,"4",#REF!,"85")</f>
        <v>#REF!</v>
      </c>
      <c r="I182" s="858" t="e">
        <f>SUMIFS(#REF!,#REF!,A182,#REF!,"6",#REF!,"85")</f>
        <v>#REF!</v>
      </c>
      <c r="J182" s="858" t="e">
        <f>SUMIFS(#REF!,#REF!,A182,#REF!,"8",#REF!,"85")</f>
        <v>#REF!</v>
      </c>
      <c r="K182" s="858" t="e">
        <f>SUMIFS(#REF!,#REF!,A182,#REF!,"9",#REF!,"85")</f>
        <v>#REF!</v>
      </c>
      <c r="L182" s="870" t="e">
        <f>SUMIFS(#REF!,#REF!,A182,#REF!,"1",#REF!,"85")</f>
        <v>#REF!</v>
      </c>
    </row>
    <row r="183" spans="1:12" ht="18.95" hidden="1" customHeight="1">
      <c r="A183" s="239"/>
      <c r="B183" s="237"/>
      <c r="C183" s="237"/>
      <c r="D183" s="240" t="s">
        <v>42</v>
      </c>
      <c r="E183" s="860" t="e">
        <f>SUM(F183:L183)</f>
        <v>#REF!</v>
      </c>
      <c r="F183" s="852" t="e">
        <f>#REF!</f>
        <v>#REF!</v>
      </c>
      <c r="G183" s="852" t="e">
        <f>#REF!</f>
        <v>#REF!</v>
      </c>
      <c r="H183" s="852" t="e">
        <f>#REF!</f>
        <v>#REF!</v>
      </c>
      <c r="I183" s="852" t="e">
        <f>#REF!</f>
        <v>#REF!</v>
      </c>
      <c r="J183" s="852" t="e">
        <f>#REF!</f>
        <v>#REF!</v>
      </c>
      <c r="K183" s="852" t="e">
        <f>#REF!</f>
        <v>#REF!</v>
      </c>
      <c r="L183" s="861" t="e">
        <f>#REF!</f>
        <v>#REF!</v>
      </c>
    </row>
    <row r="184" spans="1:12" ht="18.95" hidden="1" customHeight="1">
      <c r="A184" s="239"/>
      <c r="B184" s="237"/>
      <c r="C184" s="237"/>
      <c r="D184" s="240" t="s">
        <v>43</v>
      </c>
      <c r="E184" s="860" t="e">
        <f>SUM(F184:L184)</f>
        <v>#REF!</v>
      </c>
      <c r="F184" s="852" t="e">
        <f>#REF!</f>
        <v>#REF!</v>
      </c>
      <c r="G184" s="852" t="e">
        <f>#REF!</f>
        <v>#REF!</v>
      </c>
      <c r="H184" s="852" t="e">
        <f>#REF!</f>
        <v>#REF!</v>
      </c>
      <c r="I184" s="852" t="e">
        <f>#REF!</f>
        <v>#REF!</v>
      </c>
      <c r="J184" s="852" t="e">
        <f>#REF!</f>
        <v>#REF!</v>
      </c>
      <c r="K184" s="852" t="e">
        <f>#REF!</f>
        <v>#REF!</v>
      </c>
      <c r="L184" s="861" t="e">
        <f>#REF!</f>
        <v>#REF!</v>
      </c>
    </row>
    <row r="185" spans="1:12" ht="18.95" hidden="1" customHeight="1">
      <c r="A185" s="239"/>
      <c r="B185" s="237"/>
      <c r="C185" s="237"/>
      <c r="D185" s="240" t="s">
        <v>44</v>
      </c>
      <c r="E185" s="369" t="e">
        <f t="shared" ref="E185:L185" si="0">IF(E182=0,0,(IF(E184/E182&gt;1000%,"*)",E184/E182)))</f>
        <v>#REF!</v>
      </c>
      <c r="F185" s="196" t="e">
        <f t="shared" si="0"/>
        <v>#REF!</v>
      </c>
      <c r="G185" s="196" t="e">
        <f t="shared" si="0"/>
        <v>#REF!</v>
      </c>
      <c r="H185" s="196" t="e">
        <f t="shared" si="0"/>
        <v>#REF!</v>
      </c>
      <c r="I185" s="196" t="e">
        <f t="shared" si="0"/>
        <v>#REF!</v>
      </c>
      <c r="J185" s="196" t="e">
        <f t="shared" si="0"/>
        <v>#REF!</v>
      </c>
      <c r="K185" s="196" t="e">
        <f t="shared" si="0"/>
        <v>#REF!</v>
      </c>
      <c r="L185" s="370" t="e">
        <f t="shared" si="0"/>
        <v>#REF!</v>
      </c>
    </row>
    <row r="186" spans="1:12" ht="18.95" hidden="1" customHeight="1">
      <c r="A186" s="241"/>
      <c r="B186" s="242"/>
      <c r="C186" s="242"/>
      <c r="D186" s="245" t="s">
        <v>45</v>
      </c>
      <c r="E186" s="371" t="e">
        <f t="shared" ref="E186:L186" si="1">IF(E183=0,0,(IF(E184/E183&gt;1000%,"*)",E184/E183)))</f>
        <v>#REF!</v>
      </c>
      <c r="F186" s="372" t="e">
        <f t="shared" si="1"/>
        <v>#REF!</v>
      </c>
      <c r="G186" s="372" t="e">
        <f t="shared" si="1"/>
        <v>#REF!</v>
      </c>
      <c r="H186" s="372" t="e">
        <f t="shared" si="1"/>
        <v>#REF!</v>
      </c>
      <c r="I186" s="372" t="e">
        <f t="shared" si="1"/>
        <v>#REF!</v>
      </c>
      <c r="J186" s="372" t="e">
        <f t="shared" si="1"/>
        <v>#REF!</v>
      </c>
      <c r="K186" s="372" t="e">
        <f t="shared" si="1"/>
        <v>#REF!</v>
      </c>
      <c r="L186" s="373" t="e">
        <f t="shared" si="1"/>
        <v>#REF!</v>
      </c>
    </row>
    <row r="187" spans="1:12" s="94" customFormat="1" ht="23.25" customHeight="1">
      <c r="A187" s="826" t="s">
        <v>756</v>
      </c>
      <c r="B187" s="830"/>
      <c r="C187" s="830"/>
      <c r="F187" s="93"/>
      <c r="G187" s="93"/>
      <c r="H187" s="93"/>
      <c r="I187" s="93"/>
      <c r="J187" s="93"/>
    </row>
    <row r="188" spans="1:12" ht="18" customHeight="1">
      <c r="A188" s="1627"/>
      <c r="B188" s="1627"/>
      <c r="C188" s="1627"/>
      <c r="D188" s="1627"/>
      <c r="E188" s="1627"/>
      <c r="F188" s="1627"/>
      <c r="G188" s="1627"/>
      <c r="H188" s="1627"/>
      <c r="I188" s="1627"/>
      <c r="J188" s="1627"/>
      <c r="K188" s="1627"/>
      <c r="L188" s="1627"/>
    </row>
    <row r="189" spans="1:12">
      <c r="E189" s="255"/>
      <c r="F189" s="255"/>
      <c r="G189" s="255"/>
      <c r="H189" s="255"/>
      <c r="I189" s="255"/>
      <c r="J189" s="255"/>
      <c r="K189" s="255"/>
      <c r="L189" s="255"/>
    </row>
    <row r="190" spans="1:12">
      <c r="E190" s="255"/>
      <c r="F190" s="255"/>
      <c r="G190" s="255"/>
      <c r="H190" s="255"/>
      <c r="I190" s="255"/>
      <c r="J190" s="255"/>
      <c r="K190" s="255"/>
      <c r="L190" s="255"/>
    </row>
    <row r="191" spans="1:12">
      <c r="G191" s="244"/>
      <c r="H191" s="374"/>
      <c r="I191" s="375"/>
      <c r="J191" s="244"/>
    </row>
  </sheetData>
  <mergeCells count="1">
    <mergeCell ref="A188:L188"/>
  </mergeCells>
  <phoneticPr fontId="49" type="noConversion"/>
  <printOptions horizontalCentered="1"/>
  <pageMargins left="0.70866141732283472" right="0.70866141732283472" top="0.62992125984251968" bottom="0.19685039370078741" header="0.43307086614173229" footer="0"/>
  <pageSetup paperSize="9" scale="72" firstPageNumber="45" fitToHeight="0" orientation="landscape" useFirstPageNumber="1" r:id="rId1"/>
  <headerFooter alignWithMargins="0">
    <oddHeader>&amp;C&amp;12 - &amp;P -</oddHeader>
  </headerFooter>
  <rowBreaks count="4" manualBreakCount="4">
    <brk id="46" max="11" man="1"/>
    <brk id="96" max="11" man="1"/>
    <brk id="141" max="11" man="1"/>
    <brk id="17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00"/>
  <sheetViews>
    <sheetView showGridLines="0" zoomScale="75" zoomScaleNormal="75" workbookViewId="0">
      <selection activeCell="U16" sqref="U16"/>
    </sheetView>
  </sheetViews>
  <sheetFormatPr defaultColWidth="16.28515625" defaultRowHeight="15"/>
  <cols>
    <col min="1" max="1" width="3.5703125" style="139" customWidth="1"/>
    <col min="2" max="2" width="1.5703125" style="139" customWidth="1"/>
    <col min="3" max="3" width="42.5703125" style="139" bestFit="1" customWidth="1"/>
    <col min="4" max="4" width="2.7109375" style="139" customWidth="1"/>
    <col min="5" max="5" width="14.5703125" style="139" customWidth="1"/>
    <col min="6" max="11" width="14.7109375" style="139" customWidth="1"/>
    <col min="12" max="12" width="23.140625" style="139" customWidth="1"/>
    <col min="13" max="16384" width="16.28515625" style="139"/>
  </cols>
  <sheetData>
    <row r="1" spans="1:15" ht="15.75" customHeight="1">
      <c r="A1" s="136" t="s">
        <v>340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5" ht="15" customHeight="1">
      <c r="A2" s="140" t="s">
        <v>341</v>
      </c>
      <c r="B2" s="140"/>
      <c r="C2" s="140"/>
      <c r="D2" s="140"/>
      <c r="E2" s="140"/>
      <c r="F2" s="140"/>
      <c r="G2" s="141"/>
      <c r="H2" s="141"/>
      <c r="I2" s="141"/>
      <c r="J2" s="141"/>
      <c r="K2" s="141"/>
      <c r="L2" s="141"/>
    </row>
    <row r="3" spans="1:15" ht="15" customHeight="1">
      <c r="A3" s="140"/>
      <c r="B3" s="140"/>
      <c r="C3" s="140"/>
      <c r="D3" s="140"/>
      <c r="E3" s="140"/>
      <c r="F3" s="140"/>
      <c r="G3" s="141"/>
      <c r="H3" s="141"/>
      <c r="I3" s="141"/>
      <c r="J3" s="141"/>
      <c r="K3" s="141"/>
      <c r="L3" s="141"/>
    </row>
    <row r="4" spans="1:15" ht="15" customHeight="1">
      <c r="A4" s="138"/>
      <c r="B4" s="142"/>
      <c r="C4" s="142"/>
      <c r="D4" s="138"/>
      <c r="E4" s="138"/>
      <c r="F4" s="138"/>
      <c r="G4" s="138"/>
      <c r="H4" s="138"/>
      <c r="I4" s="138"/>
      <c r="J4" s="137"/>
      <c r="K4" s="137"/>
      <c r="L4" s="143" t="s">
        <v>2</v>
      </c>
    </row>
    <row r="5" spans="1:15" ht="15.95" customHeight="1">
      <c r="A5" s="144" t="s">
        <v>4</v>
      </c>
      <c r="B5" s="145" t="s">
        <v>4</v>
      </c>
      <c r="C5" s="146" t="s">
        <v>3</v>
      </c>
      <c r="D5" s="145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5" ht="15.95" customHeight="1">
      <c r="A6" s="149"/>
      <c r="B6" s="150"/>
      <c r="C6" s="151" t="s">
        <v>439</v>
      </c>
      <c r="D6" s="150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5" ht="15.95" customHeight="1">
      <c r="A7" s="149" t="s">
        <v>4</v>
      </c>
      <c r="B7" s="150"/>
      <c r="C7" s="151" t="s">
        <v>11</v>
      </c>
      <c r="D7" s="150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5" ht="15.95" customHeight="1">
      <c r="A8" s="154" t="s">
        <v>4</v>
      </c>
      <c r="B8" s="155"/>
      <c r="C8" s="151" t="s">
        <v>748</v>
      </c>
      <c r="D8" s="150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5" ht="15.95" customHeight="1">
      <c r="A9" s="156" t="s">
        <v>4</v>
      </c>
      <c r="B9" s="148"/>
      <c r="C9" s="151" t="s">
        <v>26</v>
      </c>
      <c r="D9" s="150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5" ht="15.95" customHeight="1">
      <c r="A10" s="149"/>
      <c r="B10" s="150"/>
      <c r="C10" s="151" t="s">
        <v>30</v>
      </c>
      <c r="D10" s="158"/>
      <c r="E10" s="46"/>
      <c r="F10" s="159"/>
      <c r="G10" s="44"/>
      <c r="H10" s="45"/>
      <c r="I10" s="46"/>
      <c r="J10" s="47"/>
      <c r="K10" s="45"/>
      <c r="L10" s="46"/>
    </row>
    <row r="11" spans="1:15" ht="12" customHeight="1">
      <c r="A11" s="160">
        <v>1</v>
      </c>
      <c r="B11" s="161"/>
      <c r="C11" s="161"/>
      <c r="D11" s="162"/>
      <c r="E11" s="163" t="s">
        <v>32</v>
      </c>
      <c r="F11" s="55" t="s">
        <v>33</v>
      </c>
      <c r="G11" s="54" t="s">
        <v>34</v>
      </c>
      <c r="H11" s="55" t="s">
        <v>35</v>
      </c>
      <c r="I11" s="56" t="s">
        <v>36</v>
      </c>
      <c r="J11" s="55" t="s">
        <v>37</v>
      </c>
      <c r="K11" s="56" t="s">
        <v>38</v>
      </c>
      <c r="L11" s="58" t="s">
        <v>39</v>
      </c>
    </row>
    <row r="12" spans="1:15" ht="18.95" customHeight="1">
      <c r="A12" s="164" t="s">
        <v>4</v>
      </c>
      <c r="B12" s="165" t="s">
        <v>4</v>
      </c>
      <c r="C12" s="165" t="s">
        <v>40</v>
      </c>
      <c r="D12" s="166" t="s">
        <v>41</v>
      </c>
      <c r="E12" s="885">
        <v>49371632000</v>
      </c>
      <c r="F12" s="885">
        <v>44969090000</v>
      </c>
      <c r="G12" s="885">
        <v>29382000</v>
      </c>
      <c r="H12" s="885">
        <v>3924839000</v>
      </c>
      <c r="I12" s="885">
        <v>177114000</v>
      </c>
      <c r="J12" s="885">
        <v>0</v>
      </c>
      <c r="K12" s="885">
        <v>0</v>
      </c>
      <c r="L12" s="886">
        <v>271207000</v>
      </c>
      <c r="M12" s="167"/>
      <c r="N12" s="167"/>
      <c r="O12" s="167"/>
    </row>
    <row r="13" spans="1:15" ht="18.95" customHeight="1">
      <c r="A13" s="168"/>
      <c r="B13" s="169"/>
      <c r="C13" s="165"/>
      <c r="D13" s="166" t="s">
        <v>42</v>
      </c>
      <c r="E13" s="885">
        <v>57894039385.160004</v>
      </c>
      <c r="F13" s="885">
        <v>52047427871.860001</v>
      </c>
      <c r="G13" s="885">
        <v>37412847.25</v>
      </c>
      <c r="H13" s="885">
        <v>4520973580.3400002</v>
      </c>
      <c r="I13" s="885">
        <v>904114491.15999997</v>
      </c>
      <c r="J13" s="885">
        <v>0</v>
      </c>
      <c r="K13" s="885">
        <v>0</v>
      </c>
      <c r="L13" s="887">
        <v>384110594.55000007</v>
      </c>
      <c r="M13" s="167"/>
      <c r="N13" s="167"/>
      <c r="O13" s="167"/>
    </row>
    <row r="14" spans="1:15" ht="18.95" customHeight="1">
      <c r="A14" s="168"/>
      <c r="B14" s="169"/>
      <c r="C14" s="170" t="s">
        <v>4</v>
      </c>
      <c r="D14" s="166" t="s">
        <v>43</v>
      </c>
      <c r="E14" s="885">
        <v>47574274520.070007</v>
      </c>
      <c r="F14" s="885">
        <v>43970901048.920006</v>
      </c>
      <c r="G14" s="885">
        <v>23282009.930000003</v>
      </c>
      <c r="H14" s="885">
        <v>3017688667.4599996</v>
      </c>
      <c r="I14" s="885">
        <v>377701684.45999998</v>
      </c>
      <c r="J14" s="885">
        <v>0</v>
      </c>
      <c r="K14" s="885">
        <v>0</v>
      </c>
      <c r="L14" s="887">
        <v>184701109.29999998</v>
      </c>
      <c r="M14" s="167"/>
      <c r="N14" s="167"/>
      <c r="O14" s="167"/>
    </row>
    <row r="15" spans="1:15" ht="18.95" customHeight="1">
      <c r="A15" s="168"/>
      <c r="B15" s="169"/>
      <c r="C15" s="165"/>
      <c r="D15" s="166" t="s">
        <v>44</v>
      </c>
      <c r="E15" s="888">
        <v>0.96359533993265623</v>
      </c>
      <c r="F15" s="888">
        <v>0.97780277628299805</v>
      </c>
      <c r="G15" s="876">
        <v>0.79239023653937801</v>
      </c>
      <c r="H15" s="876">
        <v>0.76886941539767606</v>
      </c>
      <c r="I15" s="876">
        <v>2.1325343251239315</v>
      </c>
      <c r="J15" s="876">
        <v>0</v>
      </c>
      <c r="K15" s="876">
        <v>0</v>
      </c>
      <c r="L15" s="877">
        <v>0.68103370967563515</v>
      </c>
      <c r="M15" s="167"/>
      <c r="N15" s="167"/>
      <c r="O15" s="167"/>
    </row>
    <row r="16" spans="1:15" ht="18.95" customHeight="1">
      <c r="A16" s="171"/>
      <c r="B16" s="172"/>
      <c r="C16" s="173"/>
      <c r="D16" s="174" t="s">
        <v>45</v>
      </c>
      <c r="E16" s="878">
        <v>0.82174736856009978</v>
      </c>
      <c r="F16" s="878">
        <v>0.8448237088137327</v>
      </c>
      <c r="G16" s="878">
        <v>0.6222998686634309</v>
      </c>
      <c r="H16" s="878">
        <v>0.66748646366410613</v>
      </c>
      <c r="I16" s="878">
        <v>0.41775868891936452</v>
      </c>
      <c r="J16" s="878">
        <v>0</v>
      </c>
      <c r="K16" s="878">
        <v>0</v>
      </c>
      <c r="L16" s="879">
        <v>0.48085398299514293</v>
      </c>
      <c r="M16" s="167"/>
      <c r="N16" s="167"/>
      <c r="O16" s="167"/>
    </row>
    <row r="17" spans="1:15" ht="18.95" customHeight="1">
      <c r="A17" s="175" t="s">
        <v>49</v>
      </c>
      <c r="B17" s="176" t="s">
        <v>47</v>
      </c>
      <c r="C17" s="177" t="s">
        <v>342</v>
      </c>
      <c r="D17" s="178" t="s">
        <v>41</v>
      </c>
      <c r="E17" s="889">
        <v>3254991000</v>
      </c>
      <c r="F17" s="895">
        <v>2962902000</v>
      </c>
      <c r="G17" s="895">
        <v>2486000</v>
      </c>
      <c r="H17" s="895">
        <v>268541000</v>
      </c>
      <c r="I17" s="895">
        <v>8845000</v>
      </c>
      <c r="J17" s="895">
        <v>0</v>
      </c>
      <c r="K17" s="895">
        <v>0</v>
      </c>
      <c r="L17" s="937">
        <v>12217000</v>
      </c>
      <c r="M17" s="167"/>
      <c r="N17" s="167"/>
      <c r="O17" s="167"/>
    </row>
    <row r="18" spans="1:15" ht="18.95" customHeight="1">
      <c r="A18" s="175"/>
      <c r="B18" s="176"/>
      <c r="C18" s="177"/>
      <c r="D18" s="178" t="s">
        <v>42</v>
      </c>
      <c r="E18" s="889">
        <v>3840250901.96</v>
      </c>
      <c r="F18" s="889">
        <v>3460996757.0900002</v>
      </c>
      <c r="G18" s="889">
        <v>3561568.41</v>
      </c>
      <c r="H18" s="889">
        <v>290026502.15999997</v>
      </c>
      <c r="I18" s="889">
        <v>70707005.299999997</v>
      </c>
      <c r="J18" s="889">
        <v>0</v>
      </c>
      <c r="K18" s="889">
        <v>0</v>
      </c>
      <c r="L18" s="890">
        <v>14959069</v>
      </c>
      <c r="M18" s="167"/>
      <c r="N18" s="167"/>
      <c r="O18" s="167"/>
    </row>
    <row r="19" spans="1:15" ht="18.95" customHeight="1">
      <c r="A19" s="175"/>
      <c r="B19" s="176"/>
      <c r="C19" s="177"/>
      <c r="D19" s="178" t="s">
        <v>43</v>
      </c>
      <c r="E19" s="889">
        <v>3199393925.5499997</v>
      </c>
      <c r="F19" s="889">
        <v>2963049625.5899997</v>
      </c>
      <c r="G19" s="889">
        <v>2278230.1800000002</v>
      </c>
      <c r="H19" s="889">
        <v>196101467.42000008</v>
      </c>
      <c r="I19" s="889">
        <v>29197361.329999998</v>
      </c>
      <c r="J19" s="889">
        <v>0</v>
      </c>
      <c r="K19" s="889">
        <v>0</v>
      </c>
      <c r="L19" s="890">
        <v>8767241.0299999975</v>
      </c>
      <c r="M19" s="167"/>
      <c r="N19" s="167"/>
      <c r="O19" s="167"/>
    </row>
    <row r="20" spans="1:15" ht="18.95" customHeight="1">
      <c r="A20" s="175"/>
      <c r="B20" s="176"/>
      <c r="C20" s="177"/>
      <c r="D20" s="178" t="s">
        <v>44</v>
      </c>
      <c r="E20" s="891">
        <v>0.98291943834867734</v>
      </c>
      <c r="F20" s="891">
        <v>1.0000498246617673</v>
      </c>
      <c r="G20" s="880">
        <v>0.91642404666130339</v>
      </c>
      <c r="H20" s="880">
        <v>0.73024777378500894</v>
      </c>
      <c r="I20" s="881">
        <v>3.3010018462408137</v>
      </c>
      <c r="J20" s="880">
        <v>0</v>
      </c>
      <c r="K20" s="880">
        <v>0</v>
      </c>
      <c r="L20" s="882">
        <v>0.71762634280101478</v>
      </c>
      <c r="M20" s="167"/>
      <c r="N20" s="167"/>
      <c r="O20" s="167"/>
    </row>
    <row r="21" spans="1:15" s="182" customFormat="1" ht="18.95" customHeight="1">
      <c r="A21" s="179"/>
      <c r="B21" s="180"/>
      <c r="C21" s="177"/>
      <c r="D21" s="181" t="s">
        <v>45</v>
      </c>
      <c r="E21" s="883">
        <v>0.83312106610458248</v>
      </c>
      <c r="F21" s="883">
        <v>0.85612609128282646</v>
      </c>
      <c r="G21" s="883">
        <v>0.63967048157864814</v>
      </c>
      <c r="H21" s="883">
        <v>0.67615016544872875</v>
      </c>
      <c r="I21" s="883">
        <v>0.41293449222067391</v>
      </c>
      <c r="J21" s="883">
        <v>0</v>
      </c>
      <c r="K21" s="883">
        <v>0</v>
      </c>
      <c r="L21" s="884">
        <v>0.58608199681410633</v>
      </c>
      <c r="M21" s="167"/>
      <c r="N21" s="167"/>
      <c r="O21" s="167"/>
    </row>
    <row r="22" spans="1:15" ht="18.95" customHeight="1">
      <c r="A22" s="175" t="s">
        <v>53</v>
      </c>
      <c r="B22" s="176" t="s">
        <v>47</v>
      </c>
      <c r="C22" s="183" t="s">
        <v>343</v>
      </c>
      <c r="D22" s="178" t="s">
        <v>41</v>
      </c>
      <c r="E22" s="889">
        <v>2850973000</v>
      </c>
      <c r="F22" s="895">
        <v>2635721000</v>
      </c>
      <c r="G22" s="895">
        <v>1427000</v>
      </c>
      <c r="H22" s="895">
        <v>201072000</v>
      </c>
      <c r="I22" s="895">
        <v>6212000</v>
      </c>
      <c r="J22" s="895">
        <v>0</v>
      </c>
      <c r="K22" s="895">
        <v>0</v>
      </c>
      <c r="L22" s="937">
        <v>6541000</v>
      </c>
      <c r="M22" s="167"/>
      <c r="N22" s="167"/>
      <c r="O22" s="167"/>
    </row>
    <row r="23" spans="1:15" ht="18.95" customHeight="1">
      <c r="A23" s="175"/>
      <c r="B23" s="176"/>
      <c r="C23" s="177"/>
      <c r="D23" s="178" t="s">
        <v>42</v>
      </c>
      <c r="E23" s="889">
        <v>3241759483.3800001</v>
      </c>
      <c r="F23" s="889">
        <v>2955525498.3800001</v>
      </c>
      <c r="G23" s="889">
        <v>1726808</v>
      </c>
      <c r="H23" s="889">
        <v>234928706</v>
      </c>
      <c r="I23" s="889">
        <v>40101937</v>
      </c>
      <c r="J23" s="889">
        <v>0</v>
      </c>
      <c r="K23" s="889">
        <v>0</v>
      </c>
      <c r="L23" s="890">
        <v>9476534</v>
      </c>
      <c r="M23" s="167"/>
      <c r="N23" s="167"/>
      <c r="O23" s="167"/>
    </row>
    <row r="24" spans="1:15" ht="18.95" customHeight="1">
      <c r="A24" s="175"/>
      <c r="B24" s="176"/>
      <c r="C24" s="177"/>
      <c r="D24" s="178" t="s">
        <v>43</v>
      </c>
      <c r="E24" s="889">
        <v>2743223462.1599998</v>
      </c>
      <c r="F24" s="889">
        <v>2566786464.9400001</v>
      </c>
      <c r="G24" s="889">
        <v>1065354.3500000001</v>
      </c>
      <c r="H24" s="889">
        <v>157081437.75000003</v>
      </c>
      <c r="I24" s="889">
        <v>12092157.68</v>
      </c>
      <c r="J24" s="889">
        <v>0</v>
      </c>
      <c r="K24" s="889">
        <v>0</v>
      </c>
      <c r="L24" s="890">
        <v>6198047.4400000004</v>
      </c>
      <c r="M24" s="167"/>
      <c r="N24" s="167"/>
      <c r="O24" s="167"/>
    </row>
    <row r="25" spans="1:15" ht="18.95" customHeight="1">
      <c r="A25" s="175"/>
      <c r="B25" s="176"/>
      <c r="C25" s="177"/>
      <c r="D25" s="178" t="s">
        <v>44</v>
      </c>
      <c r="E25" s="891">
        <v>0.96220604760550166</v>
      </c>
      <c r="F25" s="891">
        <v>0.97384604248325224</v>
      </c>
      <c r="G25" s="880">
        <v>0.74656927119831817</v>
      </c>
      <c r="H25" s="880">
        <v>0.78121985035211283</v>
      </c>
      <c r="I25" s="881">
        <v>1.9465804378622023</v>
      </c>
      <c r="J25" s="880">
        <v>0</v>
      </c>
      <c r="K25" s="880">
        <v>0</v>
      </c>
      <c r="L25" s="882">
        <v>0.9475687876471488</v>
      </c>
      <c r="M25" s="167"/>
      <c r="N25" s="167"/>
      <c r="O25" s="167"/>
    </row>
    <row r="26" spans="1:15" ht="18.95" customHeight="1">
      <c r="A26" s="179"/>
      <c r="B26" s="180"/>
      <c r="C26" s="177"/>
      <c r="D26" s="178" t="s">
        <v>45</v>
      </c>
      <c r="E26" s="883">
        <v>0.84621437099947805</v>
      </c>
      <c r="F26" s="883">
        <v>0.86847041798384828</v>
      </c>
      <c r="G26" s="883">
        <v>0.61695008941353069</v>
      </c>
      <c r="H26" s="883">
        <v>0.66863449948087672</v>
      </c>
      <c r="I26" s="883">
        <v>0.30153550138987051</v>
      </c>
      <c r="J26" s="883">
        <v>0</v>
      </c>
      <c r="K26" s="883">
        <v>0</v>
      </c>
      <c r="L26" s="884">
        <v>0.65404159790910898</v>
      </c>
      <c r="M26" s="167"/>
      <c r="N26" s="167"/>
      <c r="O26" s="167"/>
    </row>
    <row r="27" spans="1:15" ht="18.95" customHeight="1">
      <c r="A27" s="175" t="s">
        <v>57</v>
      </c>
      <c r="B27" s="176" t="s">
        <v>47</v>
      </c>
      <c r="C27" s="183" t="s">
        <v>344</v>
      </c>
      <c r="D27" s="184" t="s">
        <v>41</v>
      </c>
      <c r="E27" s="889">
        <v>3077345000</v>
      </c>
      <c r="F27" s="895">
        <v>2753999000</v>
      </c>
      <c r="G27" s="895">
        <v>2270000</v>
      </c>
      <c r="H27" s="895">
        <v>264831000</v>
      </c>
      <c r="I27" s="895">
        <v>23751000</v>
      </c>
      <c r="J27" s="895">
        <v>0</v>
      </c>
      <c r="K27" s="895">
        <v>0</v>
      </c>
      <c r="L27" s="937">
        <v>32494000</v>
      </c>
      <c r="M27" s="167"/>
      <c r="N27" s="167"/>
      <c r="O27" s="167"/>
    </row>
    <row r="28" spans="1:15" ht="18.95" customHeight="1">
      <c r="A28" s="175"/>
      <c r="B28" s="176"/>
      <c r="C28" s="177"/>
      <c r="D28" s="178" t="s">
        <v>42</v>
      </c>
      <c r="E28" s="889">
        <v>3554073187.6500001</v>
      </c>
      <c r="F28" s="889">
        <v>3062441725.1199999</v>
      </c>
      <c r="G28" s="889">
        <v>2683969.8200000003</v>
      </c>
      <c r="H28" s="889">
        <v>327042028.28999996</v>
      </c>
      <c r="I28" s="889">
        <v>112873519.86</v>
      </c>
      <c r="J28" s="889">
        <v>0</v>
      </c>
      <c r="K28" s="889">
        <v>0</v>
      </c>
      <c r="L28" s="890">
        <v>49031944.559999995</v>
      </c>
      <c r="M28" s="167"/>
      <c r="N28" s="167"/>
      <c r="O28" s="167"/>
    </row>
    <row r="29" spans="1:15" ht="18.95" customHeight="1">
      <c r="A29" s="175"/>
      <c r="B29" s="176"/>
      <c r="C29" s="177"/>
      <c r="D29" s="178" t="s">
        <v>43</v>
      </c>
      <c r="E29" s="889">
        <v>2862196493.1399999</v>
      </c>
      <c r="F29" s="889">
        <v>2586276631.9199996</v>
      </c>
      <c r="G29" s="889">
        <v>1572403.7799999998</v>
      </c>
      <c r="H29" s="889">
        <v>206903841.54999998</v>
      </c>
      <c r="I29" s="889">
        <v>50753953.939999998</v>
      </c>
      <c r="J29" s="889">
        <v>0</v>
      </c>
      <c r="K29" s="889">
        <v>0</v>
      </c>
      <c r="L29" s="890">
        <v>16689661.949999997</v>
      </c>
      <c r="M29" s="167"/>
      <c r="N29" s="167"/>
      <c r="O29" s="167"/>
    </row>
    <row r="30" spans="1:15" ht="18.95" customHeight="1">
      <c r="A30" s="175"/>
      <c r="B30" s="176"/>
      <c r="C30" s="177"/>
      <c r="D30" s="178" t="s">
        <v>44</v>
      </c>
      <c r="E30" s="891">
        <v>0.93008632218357057</v>
      </c>
      <c r="F30" s="891">
        <v>0.93909860966543546</v>
      </c>
      <c r="G30" s="880">
        <v>0.69268888986784127</v>
      </c>
      <c r="H30" s="880">
        <v>0.78126745566040223</v>
      </c>
      <c r="I30" s="881">
        <v>2.136918611426887</v>
      </c>
      <c r="J30" s="880">
        <v>0</v>
      </c>
      <c r="K30" s="880">
        <v>0</v>
      </c>
      <c r="L30" s="882">
        <v>0.51362288268603429</v>
      </c>
      <c r="M30" s="167"/>
      <c r="N30" s="167"/>
      <c r="O30" s="167"/>
    </row>
    <row r="31" spans="1:15" ht="18.95" customHeight="1">
      <c r="A31" s="179"/>
      <c r="B31" s="180"/>
      <c r="C31" s="177"/>
      <c r="D31" s="181" t="s">
        <v>45</v>
      </c>
      <c r="E31" s="883">
        <v>0.80532851801865168</v>
      </c>
      <c r="F31" s="883">
        <v>0.84451456192808305</v>
      </c>
      <c r="G31" s="883">
        <v>0.58585002271001674</v>
      </c>
      <c r="H31" s="883">
        <v>0.63265214759043409</v>
      </c>
      <c r="I31" s="883">
        <v>0.44965332881398101</v>
      </c>
      <c r="J31" s="883">
        <v>0</v>
      </c>
      <c r="K31" s="883">
        <v>0</v>
      </c>
      <c r="L31" s="884">
        <v>0.34038343981191677</v>
      </c>
      <c r="M31" s="167"/>
      <c r="N31" s="167"/>
      <c r="O31" s="167"/>
    </row>
    <row r="32" spans="1:15" ht="18.95" customHeight="1">
      <c r="A32" s="175" t="s">
        <v>61</v>
      </c>
      <c r="B32" s="176" t="s">
        <v>47</v>
      </c>
      <c r="C32" s="183" t="s">
        <v>345</v>
      </c>
      <c r="D32" s="178" t="s">
        <v>41</v>
      </c>
      <c r="E32" s="889">
        <v>1424794000</v>
      </c>
      <c r="F32" s="895">
        <v>1271014000</v>
      </c>
      <c r="G32" s="895">
        <v>1345000</v>
      </c>
      <c r="H32" s="895">
        <v>135343000</v>
      </c>
      <c r="I32" s="895">
        <v>7837000</v>
      </c>
      <c r="J32" s="895">
        <v>0</v>
      </c>
      <c r="K32" s="895">
        <v>0</v>
      </c>
      <c r="L32" s="937">
        <v>9255000</v>
      </c>
      <c r="M32" s="167"/>
      <c r="N32" s="167"/>
      <c r="O32" s="167"/>
    </row>
    <row r="33" spans="1:15" ht="18.95" customHeight="1">
      <c r="A33" s="175"/>
      <c r="B33" s="176"/>
      <c r="C33" s="177"/>
      <c r="D33" s="178" t="s">
        <v>42</v>
      </c>
      <c r="E33" s="889">
        <v>1652934712.25</v>
      </c>
      <c r="F33" s="889">
        <v>1464312043.8099999</v>
      </c>
      <c r="G33" s="889">
        <v>1550989</v>
      </c>
      <c r="H33" s="889">
        <v>152277923.45000002</v>
      </c>
      <c r="I33" s="889">
        <v>20868820.170000002</v>
      </c>
      <c r="J33" s="889">
        <v>0</v>
      </c>
      <c r="K33" s="889">
        <v>0</v>
      </c>
      <c r="L33" s="890">
        <v>13924935.820000004</v>
      </c>
      <c r="M33" s="167"/>
      <c r="N33" s="167"/>
      <c r="O33" s="167"/>
    </row>
    <row r="34" spans="1:15" ht="18.95" customHeight="1">
      <c r="A34" s="175"/>
      <c r="B34" s="176"/>
      <c r="C34" s="177"/>
      <c r="D34" s="178" t="s">
        <v>43</v>
      </c>
      <c r="E34" s="889">
        <v>1363895138.6999998</v>
      </c>
      <c r="F34" s="889">
        <v>1240810111.5099998</v>
      </c>
      <c r="G34" s="889">
        <v>974439.6100000001</v>
      </c>
      <c r="H34" s="889">
        <v>101457956.6000001</v>
      </c>
      <c r="I34" s="889">
        <v>9741599.2400000002</v>
      </c>
      <c r="J34" s="889">
        <v>0</v>
      </c>
      <c r="K34" s="889">
        <v>0</v>
      </c>
      <c r="L34" s="890">
        <v>10911031.739999996</v>
      </c>
      <c r="M34" s="167"/>
      <c r="N34" s="167"/>
      <c r="O34" s="167"/>
    </row>
    <row r="35" spans="1:15" ht="18.95" customHeight="1">
      <c r="A35" s="185" t="s">
        <v>4</v>
      </c>
      <c r="B35" s="176"/>
      <c r="C35" s="177"/>
      <c r="D35" s="178" t="s">
        <v>44</v>
      </c>
      <c r="E35" s="891">
        <v>0.95725777810687007</v>
      </c>
      <c r="F35" s="891">
        <v>0.97623638410749192</v>
      </c>
      <c r="G35" s="880">
        <v>0.72449041635687739</v>
      </c>
      <c r="H35" s="880">
        <v>0.74963578906925443</v>
      </c>
      <c r="I35" s="880">
        <v>1.2430265713921143</v>
      </c>
      <c r="J35" s="880">
        <v>0</v>
      </c>
      <c r="K35" s="880">
        <v>0</v>
      </c>
      <c r="L35" s="882">
        <v>1.1789337374392217</v>
      </c>
      <c r="M35" s="167"/>
      <c r="N35" s="167"/>
      <c r="O35" s="167"/>
    </row>
    <row r="36" spans="1:15" ht="18.95" customHeight="1">
      <c r="A36" s="179"/>
      <c r="B36" s="180"/>
      <c r="C36" s="177"/>
      <c r="D36" s="186" t="s">
        <v>45</v>
      </c>
      <c r="E36" s="883">
        <v>0.82513551720590639</v>
      </c>
      <c r="F36" s="883">
        <v>0.84736727854913385</v>
      </c>
      <c r="G36" s="883">
        <v>0.62826983943793291</v>
      </c>
      <c r="H36" s="883">
        <v>0.66626832242897971</v>
      </c>
      <c r="I36" s="883">
        <v>0.46680162848899565</v>
      </c>
      <c r="J36" s="883">
        <v>0</v>
      </c>
      <c r="K36" s="883">
        <v>0</v>
      </c>
      <c r="L36" s="884">
        <v>0.78356064839658224</v>
      </c>
      <c r="M36" s="167"/>
      <c r="N36" s="167"/>
      <c r="O36" s="167"/>
    </row>
    <row r="37" spans="1:15" ht="18.95" customHeight="1">
      <c r="A37" s="175" t="s">
        <v>66</v>
      </c>
      <c r="B37" s="176" t="s">
        <v>47</v>
      </c>
      <c r="C37" s="183" t="s">
        <v>346</v>
      </c>
      <c r="D37" s="184" t="s">
        <v>41</v>
      </c>
      <c r="E37" s="889">
        <v>3092976000</v>
      </c>
      <c r="F37" s="895">
        <v>2782251000</v>
      </c>
      <c r="G37" s="895">
        <v>2373000</v>
      </c>
      <c r="H37" s="895">
        <v>279849000</v>
      </c>
      <c r="I37" s="895">
        <v>8928000</v>
      </c>
      <c r="J37" s="895">
        <v>0</v>
      </c>
      <c r="K37" s="895">
        <v>0</v>
      </c>
      <c r="L37" s="937">
        <v>19575000</v>
      </c>
      <c r="M37" s="167"/>
      <c r="N37" s="167"/>
      <c r="O37" s="167"/>
    </row>
    <row r="38" spans="1:15" ht="18.95" customHeight="1">
      <c r="A38" s="175"/>
      <c r="B38" s="176"/>
      <c r="C38" s="177"/>
      <c r="D38" s="178" t="s">
        <v>42</v>
      </c>
      <c r="E38" s="889">
        <v>3540123713.8299999</v>
      </c>
      <c r="F38" s="889">
        <v>3172929871.71</v>
      </c>
      <c r="G38" s="889">
        <v>2863862</v>
      </c>
      <c r="H38" s="889">
        <v>301144518</v>
      </c>
      <c r="I38" s="889">
        <v>37464334</v>
      </c>
      <c r="J38" s="889">
        <v>0</v>
      </c>
      <c r="K38" s="889">
        <v>0</v>
      </c>
      <c r="L38" s="890">
        <v>25721128.119999997</v>
      </c>
      <c r="M38" s="167"/>
      <c r="N38" s="167"/>
      <c r="O38" s="167"/>
    </row>
    <row r="39" spans="1:15" ht="18.95" customHeight="1">
      <c r="A39" s="175"/>
      <c r="B39" s="176"/>
      <c r="C39" s="177"/>
      <c r="D39" s="178" t="s">
        <v>43</v>
      </c>
      <c r="E39" s="889">
        <v>2896757820.21</v>
      </c>
      <c r="F39" s="889">
        <v>2664658662.7600002</v>
      </c>
      <c r="G39" s="889">
        <v>1812335.4600000002</v>
      </c>
      <c r="H39" s="889">
        <v>203789605.39000005</v>
      </c>
      <c r="I39" s="889">
        <v>17344039.289999995</v>
      </c>
      <c r="J39" s="889">
        <v>0</v>
      </c>
      <c r="K39" s="889">
        <v>0</v>
      </c>
      <c r="L39" s="890">
        <v>9153177.3099999987</v>
      </c>
      <c r="M39" s="167"/>
      <c r="N39" s="167"/>
      <c r="O39" s="167"/>
    </row>
    <row r="40" spans="1:15" ht="18.95" customHeight="1">
      <c r="A40" s="175"/>
      <c r="B40" s="176"/>
      <c r="C40" s="177"/>
      <c r="D40" s="178" t="s">
        <v>44</v>
      </c>
      <c r="E40" s="891">
        <v>0.93656007036912026</v>
      </c>
      <c r="F40" s="891">
        <v>0.95773482074766092</v>
      </c>
      <c r="G40" s="880">
        <v>0.76373175726927944</v>
      </c>
      <c r="H40" s="880">
        <v>0.72821273397439346</v>
      </c>
      <c r="I40" s="880">
        <v>1.9426567305107523</v>
      </c>
      <c r="J40" s="880">
        <v>0</v>
      </c>
      <c r="K40" s="880">
        <v>0</v>
      </c>
      <c r="L40" s="882">
        <v>0.4675952648786717</v>
      </c>
      <c r="M40" s="167"/>
      <c r="N40" s="167"/>
      <c r="O40" s="167"/>
    </row>
    <row r="41" spans="1:15" ht="18.95" customHeight="1">
      <c r="A41" s="179"/>
      <c r="B41" s="180"/>
      <c r="C41" s="187"/>
      <c r="D41" s="186" t="s">
        <v>45</v>
      </c>
      <c r="E41" s="883">
        <v>0.81826457332363867</v>
      </c>
      <c r="F41" s="883">
        <v>0.83981013463872267</v>
      </c>
      <c r="G41" s="883">
        <v>0.63282918660186849</v>
      </c>
      <c r="H41" s="883">
        <v>0.67671696879436483</v>
      </c>
      <c r="I41" s="883">
        <v>0.46294802117662082</v>
      </c>
      <c r="J41" s="883">
        <v>0</v>
      </c>
      <c r="K41" s="883">
        <v>0</v>
      </c>
      <c r="L41" s="884">
        <v>0.3558622027500713</v>
      </c>
      <c r="M41" s="167"/>
      <c r="N41" s="167"/>
      <c r="O41" s="167"/>
    </row>
    <row r="42" spans="1:15" ht="18.95" customHeight="1">
      <c r="A42" s="188" t="s">
        <v>69</v>
      </c>
      <c r="B42" s="189" t="s">
        <v>47</v>
      </c>
      <c r="C42" s="183" t="s">
        <v>347</v>
      </c>
      <c r="D42" s="190" t="s">
        <v>41</v>
      </c>
      <c r="E42" s="889">
        <v>4201460000</v>
      </c>
      <c r="F42" s="895">
        <v>3889791000</v>
      </c>
      <c r="G42" s="895">
        <v>1742000</v>
      </c>
      <c r="H42" s="895">
        <v>272990000</v>
      </c>
      <c r="I42" s="895">
        <v>10996000</v>
      </c>
      <c r="J42" s="895">
        <v>0</v>
      </c>
      <c r="K42" s="895">
        <v>0</v>
      </c>
      <c r="L42" s="937">
        <v>25941000</v>
      </c>
      <c r="M42" s="167"/>
      <c r="N42" s="167"/>
      <c r="O42" s="167"/>
    </row>
    <row r="43" spans="1:15" ht="18.95" customHeight="1">
      <c r="A43" s="175"/>
      <c r="B43" s="176"/>
      <c r="C43" s="177"/>
      <c r="D43" s="178" t="s">
        <v>42</v>
      </c>
      <c r="E43" s="889">
        <v>4813350429.499999</v>
      </c>
      <c r="F43" s="889">
        <v>4408492458.6499996</v>
      </c>
      <c r="G43" s="889">
        <v>2439453</v>
      </c>
      <c r="H43" s="889">
        <v>303659157.36000007</v>
      </c>
      <c r="I43" s="889">
        <v>68302629.489999995</v>
      </c>
      <c r="J43" s="889">
        <v>0</v>
      </c>
      <c r="K43" s="889">
        <v>0</v>
      </c>
      <c r="L43" s="890">
        <v>30456731</v>
      </c>
      <c r="M43" s="167"/>
      <c r="N43" s="167"/>
      <c r="O43" s="167"/>
    </row>
    <row r="44" spans="1:15" ht="18.95" customHeight="1">
      <c r="A44" s="175"/>
      <c r="B44" s="176"/>
      <c r="C44" s="177"/>
      <c r="D44" s="178" t="s">
        <v>43</v>
      </c>
      <c r="E44" s="889">
        <v>4113004751.5999999</v>
      </c>
      <c r="F44" s="889">
        <v>3867444482.1800003</v>
      </c>
      <c r="G44" s="889">
        <v>1804089.45</v>
      </c>
      <c r="H44" s="889">
        <v>205945690.37000009</v>
      </c>
      <c r="I44" s="889">
        <v>23636569.629999999</v>
      </c>
      <c r="J44" s="889">
        <v>0</v>
      </c>
      <c r="K44" s="889">
        <v>0</v>
      </c>
      <c r="L44" s="890">
        <v>14173919.969999997</v>
      </c>
      <c r="M44" s="167"/>
      <c r="N44" s="167"/>
      <c r="O44" s="167"/>
    </row>
    <row r="45" spans="1:15" ht="18.95" customHeight="1">
      <c r="A45" s="185" t="s">
        <v>4</v>
      </c>
      <c r="B45" s="176"/>
      <c r="C45" s="177"/>
      <c r="D45" s="178" t="s">
        <v>44</v>
      </c>
      <c r="E45" s="891">
        <v>0.97894654515335144</v>
      </c>
      <c r="F45" s="891">
        <v>0.99425508521666084</v>
      </c>
      <c r="G45" s="880">
        <v>1.0356426234213547</v>
      </c>
      <c r="H45" s="880">
        <v>0.75440745217773575</v>
      </c>
      <c r="I45" s="880">
        <v>2.1495607157148053</v>
      </c>
      <c r="J45" s="880">
        <v>0</v>
      </c>
      <c r="K45" s="880">
        <v>0</v>
      </c>
      <c r="L45" s="882">
        <v>0.54639065456227587</v>
      </c>
      <c r="M45" s="167"/>
      <c r="N45" s="167"/>
      <c r="O45" s="167"/>
    </row>
    <row r="46" spans="1:15" ht="18.95" customHeight="1">
      <c r="A46" s="179"/>
      <c r="B46" s="180"/>
      <c r="C46" s="177"/>
      <c r="D46" s="181" t="s">
        <v>45</v>
      </c>
      <c r="E46" s="883">
        <v>0.8544993371752595</v>
      </c>
      <c r="F46" s="883">
        <v>0.8772714297359413</v>
      </c>
      <c r="G46" s="883">
        <v>0.7395467139559565</v>
      </c>
      <c r="H46" s="883">
        <v>0.67821333682304608</v>
      </c>
      <c r="I46" s="883">
        <v>0.34605651065689302</v>
      </c>
      <c r="J46" s="883">
        <v>0</v>
      </c>
      <c r="K46" s="883">
        <v>0</v>
      </c>
      <c r="L46" s="884">
        <v>0.4653788999876578</v>
      </c>
      <c r="M46" s="167"/>
      <c r="N46" s="167"/>
      <c r="O46" s="167"/>
    </row>
    <row r="47" spans="1:15" ht="18.95" customHeight="1">
      <c r="A47" s="175" t="s">
        <v>75</v>
      </c>
      <c r="B47" s="176" t="s">
        <v>47</v>
      </c>
      <c r="C47" s="183" t="s">
        <v>348</v>
      </c>
      <c r="D47" s="184" t="s">
        <v>41</v>
      </c>
      <c r="E47" s="889">
        <v>6446768000</v>
      </c>
      <c r="F47" s="895">
        <v>5926341000</v>
      </c>
      <c r="G47" s="895">
        <v>3135000</v>
      </c>
      <c r="H47" s="895">
        <v>477193000</v>
      </c>
      <c r="I47" s="895">
        <v>16643000</v>
      </c>
      <c r="J47" s="895">
        <v>0</v>
      </c>
      <c r="K47" s="895">
        <v>0</v>
      </c>
      <c r="L47" s="937">
        <v>23456000</v>
      </c>
      <c r="M47" s="167"/>
      <c r="N47" s="167"/>
      <c r="O47" s="167"/>
    </row>
    <row r="48" spans="1:15" ht="18.95" customHeight="1">
      <c r="A48" s="175"/>
      <c r="B48" s="176"/>
      <c r="C48" s="177"/>
      <c r="D48" s="178" t="s">
        <v>42</v>
      </c>
      <c r="E48" s="889">
        <v>7576427523.499999</v>
      </c>
      <c r="F48" s="889">
        <v>6878468026.3699999</v>
      </c>
      <c r="G48" s="889">
        <v>4075383</v>
      </c>
      <c r="H48" s="889">
        <v>570977881.81999993</v>
      </c>
      <c r="I48" s="889">
        <v>79154734.230000004</v>
      </c>
      <c r="J48" s="889">
        <v>0</v>
      </c>
      <c r="K48" s="889">
        <v>0</v>
      </c>
      <c r="L48" s="890">
        <v>43751498.080000006</v>
      </c>
      <c r="M48" s="167"/>
      <c r="N48" s="167"/>
      <c r="O48" s="167"/>
    </row>
    <row r="49" spans="1:15" ht="18.95" customHeight="1">
      <c r="A49" s="175"/>
      <c r="B49" s="176"/>
      <c r="C49" s="177"/>
      <c r="D49" s="178" t="s">
        <v>43</v>
      </c>
      <c r="E49" s="889">
        <v>6424473865.21</v>
      </c>
      <c r="F49" s="889">
        <v>5973625509.0799999</v>
      </c>
      <c r="G49" s="889">
        <v>2566739.59</v>
      </c>
      <c r="H49" s="889">
        <v>381515590.61999965</v>
      </c>
      <c r="I49" s="889">
        <v>43323113.169999994</v>
      </c>
      <c r="J49" s="889">
        <v>0</v>
      </c>
      <c r="K49" s="889">
        <v>0</v>
      </c>
      <c r="L49" s="890">
        <v>23442912.749999985</v>
      </c>
      <c r="M49" s="167"/>
      <c r="N49" s="167"/>
      <c r="O49" s="167"/>
    </row>
    <row r="50" spans="1:15" ht="18.95" customHeight="1">
      <c r="A50" s="185" t="s">
        <v>4</v>
      </c>
      <c r="B50" s="176"/>
      <c r="C50" s="177"/>
      <c r="D50" s="178" t="s">
        <v>44</v>
      </c>
      <c r="E50" s="891">
        <v>0.99654181214679982</v>
      </c>
      <c r="F50" s="891">
        <v>1.0079787020490383</v>
      </c>
      <c r="G50" s="880">
        <v>0.81873671132376391</v>
      </c>
      <c r="H50" s="880">
        <v>0.79949955389119209</v>
      </c>
      <c r="I50" s="880">
        <v>2.6030831682989843</v>
      </c>
      <c r="J50" s="880">
        <v>0</v>
      </c>
      <c r="K50" s="880">
        <v>0</v>
      </c>
      <c r="L50" s="882">
        <v>0.99944205107435136</v>
      </c>
      <c r="M50" s="167"/>
      <c r="N50" s="167"/>
      <c r="O50" s="167"/>
    </row>
    <row r="51" spans="1:15" ht="18.95" customHeight="1">
      <c r="A51" s="179"/>
      <c r="B51" s="180"/>
      <c r="C51" s="177"/>
      <c r="D51" s="181" t="s">
        <v>45</v>
      </c>
      <c r="E51" s="883">
        <v>0.84795556286693763</v>
      </c>
      <c r="F51" s="883">
        <v>0.86845290058467917</v>
      </c>
      <c r="G51" s="883">
        <v>0.6298155510782667</v>
      </c>
      <c r="H51" s="883">
        <v>0.66817928113767455</v>
      </c>
      <c r="I51" s="883">
        <v>0.54732181961619597</v>
      </c>
      <c r="J51" s="883">
        <v>0</v>
      </c>
      <c r="K51" s="883">
        <v>0</v>
      </c>
      <c r="L51" s="884">
        <v>0.53581965826940159</v>
      </c>
      <c r="M51" s="167"/>
      <c r="N51" s="167"/>
      <c r="O51" s="167"/>
    </row>
    <row r="52" spans="1:15" ht="18.95" customHeight="1">
      <c r="A52" s="175" t="s">
        <v>79</v>
      </c>
      <c r="B52" s="176" t="s">
        <v>47</v>
      </c>
      <c r="C52" s="183" t="s">
        <v>349</v>
      </c>
      <c r="D52" s="178" t="s">
        <v>41</v>
      </c>
      <c r="E52" s="889">
        <v>1160923000</v>
      </c>
      <c r="F52" s="895">
        <v>1024714000</v>
      </c>
      <c r="G52" s="895">
        <v>1074000</v>
      </c>
      <c r="H52" s="895">
        <v>121808000</v>
      </c>
      <c r="I52" s="895">
        <v>5232000</v>
      </c>
      <c r="J52" s="895">
        <v>0</v>
      </c>
      <c r="K52" s="895">
        <v>0</v>
      </c>
      <c r="L52" s="937">
        <v>8095000</v>
      </c>
      <c r="M52" s="167"/>
      <c r="N52" s="167"/>
      <c r="O52" s="167"/>
    </row>
    <row r="53" spans="1:15" ht="18.95" customHeight="1">
      <c r="A53" s="175"/>
      <c r="B53" s="176"/>
      <c r="C53" s="177"/>
      <c r="D53" s="178" t="s">
        <v>42</v>
      </c>
      <c r="E53" s="889">
        <v>1390331123.6200001</v>
      </c>
      <c r="F53" s="889">
        <v>1217567017.1100001</v>
      </c>
      <c r="G53" s="889">
        <v>1384340</v>
      </c>
      <c r="H53" s="889">
        <v>138811578.89000002</v>
      </c>
      <c r="I53" s="889">
        <v>21676665.280000001</v>
      </c>
      <c r="J53" s="889">
        <v>0</v>
      </c>
      <c r="K53" s="889">
        <v>0</v>
      </c>
      <c r="L53" s="890">
        <v>10891522.34</v>
      </c>
      <c r="M53" s="167"/>
      <c r="N53" s="167"/>
      <c r="O53" s="167"/>
    </row>
    <row r="54" spans="1:15" ht="18.95" customHeight="1">
      <c r="A54" s="175"/>
      <c r="B54" s="176"/>
      <c r="C54" s="177"/>
      <c r="D54" s="178" t="s">
        <v>43</v>
      </c>
      <c r="E54" s="889">
        <v>1097390765.1100001</v>
      </c>
      <c r="F54" s="889">
        <v>996340527.72000015</v>
      </c>
      <c r="G54" s="889">
        <v>914450.24</v>
      </c>
      <c r="H54" s="889">
        <v>89275503.229999915</v>
      </c>
      <c r="I54" s="889">
        <v>4181290.74</v>
      </c>
      <c r="J54" s="889">
        <v>0</v>
      </c>
      <c r="K54" s="889">
        <v>0</v>
      </c>
      <c r="L54" s="890">
        <v>6678993.1800000016</v>
      </c>
      <c r="M54" s="167"/>
      <c r="N54" s="167"/>
      <c r="O54" s="167"/>
    </row>
    <row r="55" spans="1:15" ht="18.95" customHeight="1">
      <c r="A55" s="185" t="s">
        <v>4</v>
      </c>
      <c r="B55" s="176"/>
      <c r="C55" s="177"/>
      <c r="D55" s="178" t="s">
        <v>44</v>
      </c>
      <c r="E55" s="891">
        <v>0.94527437660378866</v>
      </c>
      <c r="F55" s="891">
        <v>0.97231083767763504</v>
      </c>
      <c r="G55" s="880">
        <v>0.85144342644320292</v>
      </c>
      <c r="H55" s="880">
        <v>0.73291986757848349</v>
      </c>
      <c r="I55" s="881">
        <v>0.79917636467889908</v>
      </c>
      <c r="J55" s="880">
        <v>0</v>
      </c>
      <c r="K55" s="880">
        <v>0</v>
      </c>
      <c r="L55" s="882">
        <v>0.82507636565781362</v>
      </c>
      <c r="M55" s="167"/>
      <c r="N55" s="167"/>
      <c r="O55" s="167"/>
    </row>
    <row r="56" spans="1:15" ht="18.95" customHeight="1">
      <c r="A56" s="179"/>
      <c r="B56" s="180"/>
      <c r="C56" s="177"/>
      <c r="D56" s="186" t="s">
        <v>45</v>
      </c>
      <c r="E56" s="883">
        <v>0.78930173285104033</v>
      </c>
      <c r="F56" s="883">
        <v>0.81830446597091633</v>
      </c>
      <c r="G56" s="883">
        <v>0.6605676640131759</v>
      </c>
      <c r="H56" s="883">
        <v>0.64314161645510481</v>
      </c>
      <c r="I56" s="883">
        <v>0.19289363405255294</v>
      </c>
      <c r="J56" s="883">
        <v>0</v>
      </c>
      <c r="K56" s="883">
        <v>0</v>
      </c>
      <c r="L56" s="884">
        <v>0.61322861685467578</v>
      </c>
      <c r="M56" s="167"/>
      <c r="N56" s="167"/>
      <c r="O56" s="167"/>
    </row>
    <row r="57" spans="1:15" ht="18.95" customHeight="1">
      <c r="A57" s="175" t="s">
        <v>84</v>
      </c>
      <c r="B57" s="176" t="s">
        <v>47</v>
      </c>
      <c r="C57" s="183" t="s">
        <v>350</v>
      </c>
      <c r="D57" s="184" t="s">
        <v>41</v>
      </c>
      <c r="E57" s="889">
        <v>3184605000</v>
      </c>
      <c r="F57" s="895">
        <v>2900949000</v>
      </c>
      <c r="G57" s="895">
        <v>1503000</v>
      </c>
      <c r="H57" s="895">
        <v>233193000</v>
      </c>
      <c r="I57" s="895">
        <v>14975000</v>
      </c>
      <c r="J57" s="895">
        <v>0</v>
      </c>
      <c r="K57" s="895">
        <v>0</v>
      </c>
      <c r="L57" s="937">
        <v>33985000</v>
      </c>
      <c r="M57" s="167"/>
      <c r="N57" s="167"/>
      <c r="O57" s="167"/>
    </row>
    <row r="58" spans="1:15" ht="18.95" customHeight="1">
      <c r="A58" s="175"/>
      <c r="B58" s="176"/>
      <c r="C58" s="177"/>
      <c r="D58" s="178" t="s">
        <v>42</v>
      </c>
      <c r="E58" s="889">
        <v>3586402461.8200002</v>
      </c>
      <c r="F58" s="889">
        <v>3219560110.8099999</v>
      </c>
      <c r="G58" s="889">
        <v>1950932.49</v>
      </c>
      <c r="H58" s="889">
        <v>260879099.55000001</v>
      </c>
      <c r="I58" s="889">
        <v>66131405.07</v>
      </c>
      <c r="J58" s="889">
        <v>0</v>
      </c>
      <c r="K58" s="889">
        <v>0</v>
      </c>
      <c r="L58" s="890">
        <v>37880913.900000006</v>
      </c>
      <c r="M58" s="167"/>
      <c r="N58" s="167"/>
      <c r="O58" s="167"/>
    </row>
    <row r="59" spans="1:15" ht="18.95" customHeight="1">
      <c r="A59" s="175"/>
      <c r="B59" s="176"/>
      <c r="C59" s="177"/>
      <c r="D59" s="178" t="s">
        <v>43</v>
      </c>
      <c r="E59" s="889">
        <v>2893265025.749999</v>
      </c>
      <c r="F59" s="889">
        <v>2674527041.0099998</v>
      </c>
      <c r="G59" s="889">
        <v>1197531.95</v>
      </c>
      <c r="H59" s="889">
        <v>173308770.58999988</v>
      </c>
      <c r="I59" s="889">
        <v>26230298.310000002</v>
      </c>
      <c r="J59" s="889">
        <v>0</v>
      </c>
      <c r="K59" s="889">
        <v>0</v>
      </c>
      <c r="L59" s="890">
        <v>18001383.890000008</v>
      </c>
      <c r="M59" s="167"/>
      <c r="N59" s="167"/>
      <c r="O59" s="167"/>
    </row>
    <row r="60" spans="1:15" ht="18.95" customHeight="1">
      <c r="A60" s="185" t="s">
        <v>4</v>
      </c>
      <c r="B60" s="176"/>
      <c r="C60" s="177"/>
      <c r="D60" s="178" t="s">
        <v>44</v>
      </c>
      <c r="E60" s="891">
        <v>0.90851613488956995</v>
      </c>
      <c r="F60" s="891">
        <v>0.92194900393285084</v>
      </c>
      <c r="G60" s="880">
        <v>0.79676111111111103</v>
      </c>
      <c r="H60" s="880">
        <v>0.74319885498278204</v>
      </c>
      <c r="I60" s="881">
        <v>1.7516058971619368</v>
      </c>
      <c r="J60" s="880">
        <v>0</v>
      </c>
      <c r="K60" s="880">
        <v>0</v>
      </c>
      <c r="L60" s="882">
        <v>0.52968615242018557</v>
      </c>
      <c r="M60" s="167"/>
      <c r="N60" s="167"/>
      <c r="O60" s="167"/>
    </row>
    <row r="61" spans="1:15" ht="18.95" customHeight="1">
      <c r="A61" s="179"/>
      <c r="B61" s="180"/>
      <c r="C61" s="177"/>
      <c r="D61" s="181" t="s">
        <v>45</v>
      </c>
      <c r="E61" s="883">
        <v>0.80673183128525594</v>
      </c>
      <c r="F61" s="883">
        <v>0.83071194478711663</v>
      </c>
      <c r="G61" s="883">
        <v>0.6138254174033464</v>
      </c>
      <c r="H61" s="883">
        <v>0.66432600729206204</v>
      </c>
      <c r="I61" s="883">
        <v>0.39663905949427913</v>
      </c>
      <c r="J61" s="883">
        <v>0</v>
      </c>
      <c r="K61" s="883">
        <v>0</v>
      </c>
      <c r="L61" s="884">
        <v>0.47520986261104975</v>
      </c>
      <c r="M61" s="167"/>
      <c r="N61" s="167"/>
      <c r="O61" s="167"/>
    </row>
    <row r="62" spans="1:15" ht="18.95" customHeight="1">
      <c r="A62" s="175" t="s">
        <v>91</v>
      </c>
      <c r="B62" s="176" t="s">
        <v>47</v>
      </c>
      <c r="C62" s="183" t="s">
        <v>351</v>
      </c>
      <c r="D62" s="178" t="s">
        <v>41</v>
      </c>
      <c r="E62" s="889">
        <v>1705549000</v>
      </c>
      <c r="F62" s="895">
        <v>1476941000</v>
      </c>
      <c r="G62" s="895">
        <v>1039000</v>
      </c>
      <c r="H62" s="895">
        <v>184657000</v>
      </c>
      <c r="I62" s="895">
        <v>13960000</v>
      </c>
      <c r="J62" s="895">
        <v>0</v>
      </c>
      <c r="K62" s="895">
        <v>0</v>
      </c>
      <c r="L62" s="937">
        <v>28952000</v>
      </c>
      <c r="M62" s="167"/>
      <c r="N62" s="167"/>
      <c r="O62" s="167"/>
    </row>
    <row r="63" spans="1:15" ht="18.95" customHeight="1">
      <c r="A63" s="175"/>
      <c r="B63" s="176"/>
      <c r="C63" s="177"/>
      <c r="D63" s="178" t="s">
        <v>42</v>
      </c>
      <c r="E63" s="889">
        <v>2066841822.7999997</v>
      </c>
      <c r="F63" s="889">
        <v>1732784995.9099998</v>
      </c>
      <c r="G63" s="889">
        <v>1318385</v>
      </c>
      <c r="H63" s="889">
        <v>221611529.56</v>
      </c>
      <c r="I63" s="889">
        <v>71378678.329999998</v>
      </c>
      <c r="J63" s="889">
        <v>0</v>
      </c>
      <c r="K63" s="889">
        <v>0</v>
      </c>
      <c r="L63" s="890">
        <v>39748234.000000015</v>
      </c>
      <c r="M63" s="167"/>
      <c r="N63" s="167"/>
      <c r="O63" s="167"/>
    </row>
    <row r="64" spans="1:15" ht="18.95" customHeight="1">
      <c r="A64" s="175"/>
      <c r="B64" s="176"/>
      <c r="C64" s="177"/>
      <c r="D64" s="178" t="s">
        <v>43</v>
      </c>
      <c r="E64" s="889">
        <v>1640623612.3100002</v>
      </c>
      <c r="F64" s="889">
        <v>1445057170.4300001</v>
      </c>
      <c r="G64" s="889">
        <v>810793.75</v>
      </c>
      <c r="H64" s="889">
        <v>151088510.58000001</v>
      </c>
      <c r="I64" s="889">
        <v>26359107.649999999</v>
      </c>
      <c r="J64" s="889">
        <v>0</v>
      </c>
      <c r="K64" s="889">
        <v>0</v>
      </c>
      <c r="L64" s="890">
        <v>17308029.900000002</v>
      </c>
      <c r="M64" s="167"/>
      <c r="N64" s="167"/>
      <c r="O64" s="167"/>
    </row>
    <row r="65" spans="1:15" ht="18.95" customHeight="1">
      <c r="A65" s="185" t="s">
        <v>4</v>
      </c>
      <c r="B65" s="176"/>
      <c r="C65" s="177"/>
      <c r="D65" s="178" t="s">
        <v>44</v>
      </c>
      <c r="E65" s="891">
        <v>0.96193285112887417</v>
      </c>
      <c r="F65" s="891">
        <v>0.97841225237162488</v>
      </c>
      <c r="G65" s="880">
        <v>0.78035972088546679</v>
      </c>
      <c r="H65" s="880">
        <v>0.81821166042987814</v>
      </c>
      <c r="I65" s="880">
        <v>1.8881882270773638</v>
      </c>
      <c r="J65" s="880">
        <v>0</v>
      </c>
      <c r="K65" s="880">
        <v>0</v>
      </c>
      <c r="L65" s="882">
        <v>0.59781810928433277</v>
      </c>
      <c r="M65" s="167"/>
      <c r="N65" s="167"/>
      <c r="O65" s="167"/>
    </row>
    <row r="66" spans="1:15" ht="18.95" customHeight="1">
      <c r="A66" s="179"/>
      <c r="B66" s="180"/>
      <c r="C66" s="177"/>
      <c r="D66" s="181" t="s">
        <v>45</v>
      </c>
      <c r="E66" s="883">
        <v>0.79378285953562155</v>
      </c>
      <c r="F66" s="883">
        <v>0.83395064814207087</v>
      </c>
      <c r="G66" s="883">
        <v>0.61499012048832469</v>
      </c>
      <c r="H66" s="883">
        <v>0.68177188650779874</v>
      </c>
      <c r="I66" s="883">
        <v>0.36928545423797005</v>
      </c>
      <c r="J66" s="883">
        <v>0</v>
      </c>
      <c r="K66" s="883">
        <v>0</v>
      </c>
      <c r="L66" s="884">
        <v>0.4354414815007881</v>
      </c>
      <c r="M66" s="167"/>
      <c r="N66" s="167"/>
      <c r="O66" s="167"/>
    </row>
    <row r="67" spans="1:15" ht="18.95" customHeight="1">
      <c r="A67" s="175" t="s">
        <v>96</v>
      </c>
      <c r="B67" s="176" t="s">
        <v>47</v>
      </c>
      <c r="C67" s="183" t="s">
        <v>352</v>
      </c>
      <c r="D67" s="184" t="s">
        <v>41</v>
      </c>
      <c r="E67" s="889">
        <v>3241441000</v>
      </c>
      <c r="F67" s="895">
        <v>2995352000</v>
      </c>
      <c r="G67" s="895">
        <v>1729000</v>
      </c>
      <c r="H67" s="895">
        <v>219819000</v>
      </c>
      <c r="I67" s="895">
        <v>12520000</v>
      </c>
      <c r="J67" s="895">
        <v>0</v>
      </c>
      <c r="K67" s="895">
        <v>0</v>
      </c>
      <c r="L67" s="937">
        <v>12021000</v>
      </c>
      <c r="M67" s="167"/>
      <c r="N67" s="167"/>
      <c r="O67" s="167"/>
    </row>
    <row r="68" spans="1:15" ht="18.95" customHeight="1">
      <c r="A68" s="175"/>
      <c r="B68" s="176"/>
      <c r="C68" s="177"/>
      <c r="D68" s="178" t="s">
        <v>42</v>
      </c>
      <c r="E68" s="889">
        <v>3846491720.0599999</v>
      </c>
      <c r="F68" s="889">
        <v>3519182572.8800001</v>
      </c>
      <c r="G68" s="889">
        <v>2166133</v>
      </c>
      <c r="H68" s="889">
        <v>258780705</v>
      </c>
      <c r="I68" s="889">
        <v>48591847.539999999</v>
      </c>
      <c r="J68" s="889">
        <v>0</v>
      </c>
      <c r="K68" s="889">
        <v>0</v>
      </c>
      <c r="L68" s="890">
        <v>17770461.640000004</v>
      </c>
      <c r="M68" s="167"/>
      <c r="N68" s="167"/>
      <c r="O68" s="167"/>
    </row>
    <row r="69" spans="1:15" ht="18.95" customHeight="1">
      <c r="A69" s="185" t="s">
        <v>4</v>
      </c>
      <c r="B69" s="176"/>
      <c r="C69" s="177"/>
      <c r="D69" s="178" t="s">
        <v>43</v>
      </c>
      <c r="E69" s="889">
        <v>3134313109.8000002</v>
      </c>
      <c r="F69" s="889">
        <v>2945966618.7999997</v>
      </c>
      <c r="G69" s="889">
        <v>1331749.9999999998</v>
      </c>
      <c r="H69" s="889">
        <v>169470283.03000006</v>
      </c>
      <c r="I69" s="889">
        <v>11479067.32</v>
      </c>
      <c r="J69" s="889">
        <v>0</v>
      </c>
      <c r="K69" s="889">
        <v>0</v>
      </c>
      <c r="L69" s="890">
        <v>6065390.6500000022</v>
      </c>
      <c r="M69" s="167"/>
      <c r="N69" s="167"/>
      <c r="O69" s="167"/>
    </row>
    <row r="70" spans="1:15" ht="18.95" customHeight="1">
      <c r="A70" s="175"/>
      <c r="B70" s="176"/>
      <c r="C70" s="177"/>
      <c r="D70" s="178" t="s">
        <v>44</v>
      </c>
      <c r="E70" s="891">
        <v>0.96695053520949481</v>
      </c>
      <c r="F70" s="891">
        <v>0.98351266188414577</v>
      </c>
      <c r="G70" s="880">
        <v>0.77024291497975694</v>
      </c>
      <c r="H70" s="880">
        <v>0.77095375299678404</v>
      </c>
      <c r="I70" s="881">
        <v>0.91685841214057506</v>
      </c>
      <c r="J70" s="880">
        <v>0</v>
      </c>
      <c r="K70" s="880">
        <v>0</v>
      </c>
      <c r="L70" s="882">
        <v>0.50456622993095435</v>
      </c>
      <c r="M70" s="167"/>
      <c r="N70" s="167"/>
      <c r="O70" s="167"/>
    </row>
    <row r="71" spans="1:15" ht="18.95" customHeight="1">
      <c r="A71" s="191" t="s">
        <v>4</v>
      </c>
      <c r="B71" s="192" t="s">
        <v>4</v>
      </c>
      <c r="C71" s="187"/>
      <c r="D71" s="186" t="s">
        <v>45</v>
      </c>
      <c r="E71" s="883">
        <v>0.81484982625963098</v>
      </c>
      <c r="F71" s="883">
        <v>0.83711673315917323</v>
      </c>
      <c r="G71" s="883">
        <v>0.61480527742294666</v>
      </c>
      <c r="H71" s="883">
        <v>0.65487990315970446</v>
      </c>
      <c r="I71" s="883">
        <v>0.23623442822482976</v>
      </c>
      <c r="J71" s="883">
        <v>0</v>
      </c>
      <c r="K71" s="883">
        <v>0</v>
      </c>
      <c r="L71" s="884">
        <v>0.34131868788074998</v>
      </c>
      <c r="M71" s="167"/>
      <c r="N71" s="167"/>
      <c r="O71" s="167"/>
    </row>
    <row r="72" spans="1:15" ht="18.95" customHeight="1">
      <c r="A72" s="188" t="s">
        <v>101</v>
      </c>
      <c r="B72" s="189" t="s">
        <v>47</v>
      </c>
      <c r="C72" s="183" t="s">
        <v>353</v>
      </c>
      <c r="D72" s="190" t="s">
        <v>41</v>
      </c>
      <c r="E72" s="892">
        <v>4865790000</v>
      </c>
      <c r="F72" s="895">
        <v>4507840000</v>
      </c>
      <c r="G72" s="895">
        <v>2558000</v>
      </c>
      <c r="H72" s="895">
        <v>328752000</v>
      </c>
      <c r="I72" s="895">
        <v>11367000</v>
      </c>
      <c r="J72" s="895">
        <v>0</v>
      </c>
      <c r="K72" s="895">
        <v>0</v>
      </c>
      <c r="L72" s="937">
        <v>15273000</v>
      </c>
      <c r="M72" s="167"/>
      <c r="N72" s="167"/>
      <c r="O72" s="167"/>
    </row>
    <row r="73" spans="1:15" ht="18.95" customHeight="1">
      <c r="A73" s="175"/>
      <c r="B73" s="176"/>
      <c r="C73" s="177"/>
      <c r="D73" s="178" t="s">
        <v>42</v>
      </c>
      <c r="E73" s="893">
        <v>5720795634.54</v>
      </c>
      <c r="F73" s="889">
        <v>5270863197.9099998</v>
      </c>
      <c r="G73" s="889">
        <v>3252260</v>
      </c>
      <c r="H73" s="889">
        <v>357213172.79999995</v>
      </c>
      <c r="I73" s="889">
        <v>71981943.780000001</v>
      </c>
      <c r="J73" s="889">
        <v>0</v>
      </c>
      <c r="K73" s="889">
        <v>0</v>
      </c>
      <c r="L73" s="890">
        <v>17485060.050000004</v>
      </c>
      <c r="M73" s="167"/>
      <c r="N73" s="167"/>
      <c r="O73" s="167"/>
    </row>
    <row r="74" spans="1:15" ht="18.95" customHeight="1">
      <c r="A74" s="175"/>
      <c r="B74" s="176"/>
      <c r="C74" s="177"/>
      <c r="D74" s="178" t="s">
        <v>43</v>
      </c>
      <c r="E74" s="893">
        <v>4763442369.2200003</v>
      </c>
      <c r="F74" s="889">
        <v>4497197027</v>
      </c>
      <c r="G74" s="889">
        <v>1859959.3499999999</v>
      </c>
      <c r="H74" s="889">
        <v>237018282.16000003</v>
      </c>
      <c r="I74" s="889">
        <v>17978822.09</v>
      </c>
      <c r="J74" s="889">
        <v>0</v>
      </c>
      <c r="K74" s="889">
        <v>0</v>
      </c>
      <c r="L74" s="890">
        <v>9388278.6199999992</v>
      </c>
      <c r="M74" s="167"/>
      <c r="N74" s="167"/>
      <c r="O74" s="167"/>
    </row>
    <row r="75" spans="1:15" ht="18.95" customHeight="1">
      <c r="A75" s="175"/>
      <c r="B75" s="176"/>
      <c r="C75" s="177"/>
      <c r="D75" s="178" t="s">
        <v>44</v>
      </c>
      <c r="E75" s="891">
        <v>0.97896587588449158</v>
      </c>
      <c r="F75" s="891">
        <v>0.99763900826116281</v>
      </c>
      <c r="G75" s="880">
        <v>0.7271146794370601</v>
      </c>
      <c r="H75" s="880">
        <v>0.72096377257020494</v>
      </c>
      <c r="I75" s="880">
        <v>1.581668170141638</v>
      </c>
      <c r="J75" s="880">
        <v>0</v>
      </c>
      <c r="K75" s="880">
        <v>0</v>
      </c>
      <c r="L75" s="882">
        <v>0.61469774242126618</v>
      </c>
      <c r="M75" s="167"/>
      <c r="N75" s="167"/>
      <c r="O75" s="167"/>
    </row>
    <row r="76" spans="1:15" ht="18.95" customHeight="1">
      <c r="A76" s="191" t="s">
        <v>4</v>
      </c>
      <c r="B76" s="192" t="s">
        <v>4</v>
      </c>
      <c r="C76" s="177"/>
      <c r="D76" s="186" t="s">
        <v>45</v>
      </c>
      <c r="E76" s="883">
        <v>0.83265382536305566</v>
      </c>
      <c r="F76" s="883">
        <v>0.85321831702693907</v>
      </c>
      <c r="G76" s="883">
        <v>0.57189749589516214</v>
      </c>
      <c r="H76" s="883">
        <v>0.66352055357349371</v>
      </c>
      <c r="I76" s="883">
        <v>0.24976849951355953</v>
      </c>
      <c r="J76" s="883">
        <v>0</v>
      </c>
      <c r="K76" s="883">
        <v>0</v>
      </c>
      <c r="L76" s="884">
        <v>0.53693144851395558</v>
      </c>
      <c r="M76" s="167"/>
      <c r="N76" s="167"/>
      <c r="O76" s="167"/>
    </row>
    <row r="77" spans="1:15" ht="18.95" customHeight="1">
      <c r="A77" s="175" t="s">
        <v>106</v>
      </c>
      <c r="B77" s="176" t="s">
        <v>47</v>
      </c>
      <c r="C77" s="183" t="s">
        <v>354</v>
      </c>
      <c r="D77" s="184" t="s">
        <v>41</v>
      </c>
      <c r="E77" s="892">
        <v>1762009000</v>
      </c>
      <c r="F77" s="895">
        <v>1583159000</v>
      </c>
      <c r="G77" s="895">
        <v>1136000</v>
      </c>
      <c r="H77" s="895">
        <v>152842000</v>
      </c>
      <c r="I77" s="895">
        <v>9696000</v>
      </c>
      <c r="J77" s="895">
        <v>0</v>
      </c>
      <c r="K77" s="895">
        <v>0</v>
      </c>
      <c r="L77" s="937">
        <v>15176000</v>
      </c>
      <c r="M77" s="167"/>
      <c r="N77" s="167"/>
      <c r="O77" s="167"/>
    </row>
    <row r="78" spans="1:15" ht="18.95" customHeight="1">
      <c r="A78" s="175"/>
      <c r="B78" s="176"/>
      <c r="C78" s="177"/>
      <c r="D78" s="178" t="s">
        <v>42</v>
      </c>
      <c r="E78" s="893">
        <v>2038169205.4400001</v>
      </c>
      <c r="F78" s="889">
        <v>1794574683.8800001</v>
      </c>
      <c r="G78" s="889">
        <v>1357532</v>
      </c>
      <c r="H78" s="889">
        <v>170073529</v>
      </c>
      <c r="I78" s="889">
        <v>53954674.560000002</v>
      </c>
      <c r="J78" s="889">
        <v>0</v>
      </c>
      <c r="K78" s="889">
        <v>0</v>
      </c>
      <c r="L78" s="890">
        <v>18208786</v>
      </c>
      <c r="M78" s="167"/>
      <c r="N78" s="167"/>
      <c r="O78" s="167"/>
    </row>
    <row r="79" spans="1:15" ht="18.95" customHeight="1">
      <c r="A79" s="175"/>
      <c r="B79" s="176"/>
      <c r="C79" s="177"/>
      <c r="D79" s="178" t="s">
        <v>43</v>
      </c>
      <c r="E79" s="893">
        <v>1658914004.0599997</v>
      </c>
      <c r="F79" s="889">
        <v>1506515732.7599998</v>
      </c>
      <c r="G79" s="889">
        <v>758196.95000000007</v>
      </c>
      <c r="H79" s="889">
        <v>110754753.83000001</v>
      </c>
      <c r="I79" s="889">
        <v>34071873.949999996</v>
      </c>
      <c r="J79" s="889">
        <v>0</v>
      </c>
      <c r="K79" s="889">
        <v>0</v>
      </c>
      <c r="L79" s="890">
        <v>6813446.5700000003</v>
      </c>
      <c r="M79" s="167"/>
      <c r="N79" s="167"/>
      <c r="O79" s="167"/>
    </row>
    <row r="80" spans="1:15" ht="18.95" customHeight="1">
      <c r="A80" s="185" t="s">
        <v>4</v>
      </c>
      <c r="B80" s="176"/>
      <c r="C80" s="177"/>
      <c r="D80" s="178" t="s">
        <v>44</v>
      </c>
      <c r="E80" s="891">
        <v>0.9414900854989956</v>
      </c>
      <c r="F80" s="891">
        <v>0.95158839558123964</v>
      </c>
      <c r="G80" s="880">
        <v>0.66742689260563381</v>
      </c>
      <c r="H80" s="880">
        <v>0.72463559643291775</v>
      </c>
      <c r="I80" s="881">
        <v>3.5140134024339931</v>
      </c>
      <c r="J80" s="880">
        <v>0</v>
      </c>
      <c r="K80" s="880">
        <v>0</v>
      </c>
      <c r="L80" s="882">
        <v>0.44896195110701109</v>
      </c>
      <c r="M80" s="167"/>
      <c r="N80" s="167"/>
      <c r="O80" s="167"/>
    </row>
    <row r="81" spans="1:15" ht="18.95" customHeight="1">
      <c r="A81" s="179"/>
      <c r="B81" s="180"/>
      <c r="C81" s="177"/>
      <c r="D81" s="181" t="s">
        <v>45</v>
      </c>
      <c r="E81" s="883">
        <v>0.8139235936016771</v>
      </c>
      <c r="F81" s="883">
        <v>0.83948344211721737</v>
      </c>
      <c r="G81" s="883">
        <v>0.55851129107822139</v>
      </c>
      <c r="H81" s="883">
        <v>0.65121688531552735</v>
      </c>
      <c r="I81" s="883">
        <v>0.63149067671811376</v>
      </c>
      <c r="J81" s="883">
        <v>0</v>
      </c>
      <c r="K81" s="883">
        <v>0</v>
      </c>
      <c r="L81" s="884">
        <v>0.37418455958568575</v>
      </c>
      <c r="M81" s="167"/>
      <c r="N81" s="167"/>
      <c r="O81" s="167"/>
    </row>
    <row r="82" spans="1:15" ht="18.95" customHeight="1">
      <c r="A82" s="175" t="s">
        <v>110</v>
      </c>
      <c r="B82" s="176" t="s">
        <v>47</v>
      </c>
      <c r="C82" s="183" t="s">
        <v>355</v>
      </c>
      <c r="D82" s="178" t="s">
        <v>41</v>
      </c>
      <c r="E82" s="894">
        <v>2297701000</v>
      </c>
      <c r="F82" s="895">
        <v>2075628000</v>
      </c>
      <c r="G82" s="895">
        <v>1213000</v>
      </c>
      <c r="H82" s="895">
        <v>202556000</v>
      </c>
      <c r="I82" s="895">
        <v>8782000</v>
      </c>
      <c r="J82" s="895">
        <v>0</v>
      </c>
      <c r="K82" s="895">
        <v>0</v>
      </c>
      <c r="L82" s="937">
        <v>9522000</v>
      </c>
      <c r="M82" s="167"/>
      <c r="N82" s="167"/>
      <c r="O82" s="167"/>
    </row>
    <row r="83" spans="1:15" ht="18.95" customHeight="1">
      <c r="A83" s="175"/>
      <c r="B83" s="176"/>
      <c r="C83" s="177"/>
      <c r="D83" s="178" t="s">
        <v>42</v>
      </c>
      <c r="E83" s="894">
        <v>2730270276.0799999</v>
      </c>
      <c r="F83" s="889">
        <v>2399086344.8299999</v>
      </c>
      <c r="G83" s="889">
        <v>1706829</v>
      </c>
      <c r="H83" s="889">
        <v>259445102.25000003</v>
      </c>
      <c r="I83" s="889">
        <v>47580509.189999998</v>
      </c>
      <c r="J83" s="889">
        <v>0</v>
      </c>
      <c r="K83" s="889">
        <v>0</v>
      </c>
      <c r="L83" s="890">
        <v>22451490.809999995</v>
      </c>
      <c r="M83" s="167"/>
      <c r="N83" s="167"/>
      <c r="O83" s="167"/>
    </row>
    <row r="84" spans="1:15" ht="18.95" customHeight="1">
      <c r="A84" s="175"/>
      <c r="B84" s="176"/>
      <c r="C84" s="177"/>
      <c r="D84" s="178" t="s">
        <v>43</v>
      </c>
      <c r="E84" s="894">
        <v>2158485352.73</v>
      </c>
      <c r="F84" s="889">
        <v>1951659428.25</v>
      </c>
      <c r="G84" s="889">
        <v>982063.96</v>
      </c>
      <c r="H84" s="889">
        <v>162852651.15999994</v>
      </c>
      <c r="I84" s="889">
        <v>31435201.230000004</v>
      </c>
      <c r="J84" s="889">
        <v>0</v>
      </c>
      <c r="K84" s="889">
        <v>0</v>
      </c>
      <c r="L84" s="890">
        <v>11556008.130000003</v>
      </c>
      <c r="M84" s="167"/>
      <c r="N84" s="167"/>
      <c r="O84" s="167"/>
    </row>
    <row r="85" spans="1:15" ht="18.95" customHeight="1">
      <c r="A85" s="185" t="s">
        <v>4</v>
      </c>
      <c r="B85" s="176"/>
      <c r="C85" s="177"/>
      <c r="D85" s="178" t="s">
        <v>44</v>
      </c>
      <c r="E85" s="891">
        <v>0.93941089494673158</v>
      </c>
      <c r="F85" s="891">
        <v>0.94027418605357027</v>
      </c>
      <c r="G85" s="880">
        <v>0.80961579554822749</v>
      </c>
      <c r="H85" s="880">
        <v>0.80398828551116697</v>
      </c>
      <c r="I85" s="880">
        <v>3.5795036700068326</v>
      </c>
      <c r="J85" s="880">
        <v>0</v>
      </c>
      <c r="K85" s="880">
        <v>0</v>
      </c>
      <c r="L85" s="882">
        <v>1.2136114398235667</v>
      </c>
      <c r="M85" s="167"/>
      <c r="N85" s="167"/>
      <c r="O85" s="167"/>
    </row>
    <row r="86" spans="1:15" ht="18.95" customHeight="1">
      <c r="A86" s="179"/>
      <c r="B86" s="180"/>
      <c r="C86" s="177"/>
      <c r="D86" s="186" t="s">
        <v>45</v>
      </c>
      <c r="E86" s="883">
        <v>0.79057570660332455</v>
      </c>
      <c r="F86" s="883">
        <v>0.81350111989749796</v>
      </c>
      <c r="G86" s="883">
        <v>0.57537337366543451</v>
      </c>
      <c r="H86" s="883">
        <v>0.62769599328599357</v>
      </c>
      <c r="I86" s="883">
        <v>0.660673913859811</v>
      </c>
      <c r="J86" s="883">
        <v>0</v>
      </c>
      <c r="K86" s="883">
        <v>0</v>
      </c>
      <c r="L86" s="884">
        <v>0.51471005768814715</v>
      </c>
      <c r="M86" s="167"/>
      <c r="N86" s="167"/>
      <c r="O86" s="167"/>
    </row>
    <row r="87" spans="1:15" ht="18.95" customHeight="1">
      <c r="A87" s="175" t="s">
        <v>114</v>
      </c>
      <c r="B87" s="176" t="s">
        <v>47</v>
      </c>
      <c r="C87" s="183" t="s">
        <v>356</v>
      </c>
      <c r="D87" s="184" t="s">
        <v>41</v>
      </c>
      <c r="E87" s="892">
        <v>4588346000</v>
      </c>
      <c r="F87" s="895">
        <v>4181136000</v>
      </c>
      <c r="G87" s="895">
        <v>3171000</v>
      </c>
      <c r="H87" s="895">
        <v>382745000</v>
      </c>
      <c r="I87" s="895">
        <v>12293000</v>
      </c>
      <c r="J87" s="895">
        <v>0</v>
      </c>
      <c r="K87" s="895">
        <v>0</v>
      </c>
      <c r="L87" s="937">
        <v>9001000</v>
      </c>
      <c r="M87" s="167"/>
      <c r="N87" s="167"/>
      <c r="O87" s="167"/>
    </row>
    <row r="88" spans="1:15" ht="18.95" customHeight="1">
      <c r="A88" s="175"/>
      <c r="B88" s="176"/>
      <c r="C88" s="177"/>
      <c r="D88" s="178" t="s">
        <v>42</v>
      </c>
      <c r="E88" s="893">
        <v>5713074387.8500004</v>
      </c>
      <c r="F88" s="889">
        <v>5182167901.8200006</v>
      </c>
      <c r="G88" s="889">
        <v>3803209</v>
      </c>
      <c r="H88" s="889">
        <v>454241235.16000003</v>
      </c>
      <c r="I88" s="889">
        <v>56660168.390000001</v>
      </c>
      <c r="J88" s="889">
        <v>0</v>
      </c>
      <c r="K88" s="889">
        <v>0</v>
      </c>
      <c r="L88" s="890">
        <v>16201873.48</v>
      </c>
      <c r="M88" s="167"/>
      <c r="N88" s="167"/>
      <c r="O88" s="167"/>
    </row>
    <row r="89" spans="1:15" ht="18.95" customHeight="1">
      <c r="A89" s="175"/>
      <c r="B89" s="176"/>
      <c r="C89" s="177"/>
      <c r="D89" s="178" t="s">
        <v>43</v>
      </c>
      <c r="E89" s="893">
        <v>4501035003.3299999</v>
      </c>
      <c r="F89" s="889">
        <v>4138468594.8599997</v>
      </c>
      <c r="G89" s="889">
        <v>2347535.44</v>
      </c>
      <c r="H89" s="889">
        <v>320366304.82999998</v>
      </c>
      <c r="I89" s="889">
        <v>28492889.570000004</v>
      </c>
      <c r="J89" s="889">
        <v>0</v>
      </c>
      <c r="K89" s="889">
        <v>0</v>
      </c>
      <c r="L89" s="890">
        <v>11359678.630000003</v>
      </c>
      <c r="M89" s="167"/>
      <c r="N89" s="167"/>
      <c r="O89" s="167"/>
    </row>
    <row r="90" spans="1:15" ht="18.95" customHeight="1">
      <c r="A90" s="185" t="s">
        <v>4</v>
      </c>
      <c r="B90" s="176"/>
      <c r="C90" s="177"/>
      <c r="D90" s="178" t="s">
        <v>44</v>
      </c>
      <c r="E90" s="891">
        <v>0.98097113934520197</v>
      </c>
      <c r="F90" s="891">
        <v>0.98979526015417807</v>
      </c>
      <c r="G90" s="880">
        <v>0.74031391989908546</v>
      </c>
      <c r="H90" s="880">
        <v>0.83702283460267279</v>
      </c>
      <c r="I90" s="880">
        <v>2.3178141682258198</v>
      </c>
      <c r="J90" s="880">
        <v>0</v>
      </c>
      <c r="K90" s="880">
        <v>0</v>
      </c>
      <c r="L90" s="882">
        <v>1.2620462870792137</v>
      </c>
      <c r="M90" s="167"/>
      <c r="N90" s="167"/>
      <c r="O90" s="167"/>
    </row>
    <row r="91" spans="1:15" ht="18.95" customHeight="1">
      <c r="A91" s="179"/>
      <c r="B91" s="180"/>
      <c r="C91" s="177"/>
      <c r="D91" s="181" t="s">
        <v>45</v>
      </c>
      <c r="E91" s="883">
        <v>0.78784813530563413</v>
      </c>
      <c r="F91" s="883">
        <v>0.79859793686085523</v>
      </c>
      <c r="G91" s="883">
        <v>0.6172512317887342</v>
      </c>
      <c r="H91" s="883">
        <v>0.70527790088708153</v>
      </c>
      <c r="I91" s="883">
        <v>0.50287336553395656</v>
      </c>
      <c r="J91" s="883">
        <v>0</v>
      </c>
      <c r="K91" s="883">
        <v>0</v>
      </c>
      <c r="L91" s="884">
        <v>0.70113364630471131</v>
      </c>
      <c r="M91" s="167"/>
      <c r="N91" s="167"/>
      <c r="O91" s="167"/>
    </row>
    <row r="92" spans="1:15" ht="18.95" customHeight="1">
      <c r="A92" s="175" t="s">
        <v>118</v>
      </c>
      <c r="B92" s="176" t="s">
        <v>47</v>
      </c>
      <c r="C92" s="183" t="s">
        <v>357</v>
      </c>
      <c r="D92" s="178" t="s">
        <v>41</v>
      </c>
      <c r="E92" s="894">
        <v>2215961000</v>
      </c>
      <c r="F92" s="895">
        <v>2001352000</v>
      </c>
      <c r="G92" s="895">
        <v>1181000</v>
      </c>
      <c r="H92" s="895">
        <v>198648000</v>
      </c>
      <c r="I92" s="895">
        <v>5077000</v>
      </c>
      <c r="J92" s="895">
        <v>0</v>
      </c>
      <c r="K92" s="895">
        <v>0</v>
      </c>
      <c r="L92" s="937">
        <v>9703000</v>
      </c>
      <c r="M92" s="167"/>
      <c r="N92" s="167"/>
      <c r="O92" s="167"/>
    </row>
    <row r="93" spans="1:15" ht="18.95" customHeight="1">
      <c r="A93" s="175"/>
      <c r="B93" s="176"/>
      <c r="C93" s="193"/>
      <c r="D93" s="178" t="s">
        <v>42</v>
      </c>
      <c r="E93" s="894">
        <v>2582742800.8800001</v>
      </c>
      <c r="F93" s="889">
        <v>2308474665.5799999</v>
      </c>
      <c r="G93" s="889">
        <v>1571193.53</v>
      </c>
      <c r="H93" s="889">
        <v>219860911.04999998</v>
      </c>
      <c r="I93" s="889">
        <v>36685618.969999999</v>
      </c>
      <c r="J93" s="889">
        <v>0</v>
      </c>
      <c r="K93" s="889">
        <v>0</v>
      </c>
      <c r="L93" s="890">
        <v>16150411.75</v>
      </c>
      <c r="M93" s="167"/>
      <c r="N93" s="167"/>
      <c r="O93" s="167"/>
    </row>
    <row r="94" spans="1:15" ht="18.95" customHeight="1">
      <c r="A94" s="175"/>
      <c r="B94" s="176"/>
      <c r="C94" s="193"/>
      <c r="D94" s="178" t="s">
        <v>43</v>
      </c>
      <c r="E94" s="894">
        <v>2123859821.1899998</v>
      </c>
      <c r="F94" s="889">
        <v>1952517420.1099999</v>
      </c>
      <c r="G94" s="889">
        <v>1006135.8699999999</v>
      </c>
      <c r="H94" s="889">
        <v>150758018.35000002</v>
      </c>
      <c r="I94" s="889">
        <v>11384339.32</v>
      </c>
      <c r="J94" s="889">
        <v>0</v>
      </c>
      <c r="K94" s="889">
        <v>0</v>
      </c>
      <c r="L94" s="890">
        <v>8193907.5399999991</v>
      </c>
      <c r="M94" s="167"/>
      <c r="N94" s="167"/>
      <c r="O94" s="167"/>
    </row>
    <row r="95" spans="1:15" ht="18.95" customHeight="1">
      <c r="A95" s="185" t="s">
        <v>4</v>
      </c>
      <c r="B95" s="176"/>
      <c r="C95" s="194" t="s">
        <v>4</v>
      </c>
      <c r="D95" s="178" t="s">
        <v>44</v>
      </c>
      <c r="E95" s="891">
        <v>0.95843736473250196</v>
      </c>
      <c r="F95" s="891">
        <v>0.97559920499242503</v>
      </c>
      <c r="G95" s="880">
        <v>0.85193553767993213</v>
      </c>
      <c r="H95" s="880">
        <v>0.75892039361080921</v>
      </c>
      <c r="I95" s="880">
        <v>2.2423358912743745</v>
      </c>
      <c r="J95" s="880">
        <v>0</v>
      </c>
      <c r="K95" s="880">
        <v>0</v>
      </c>
      <c r="L95" s="882">
        <v>0.84447155931155304</v>
      </c>
      <c r="M95" s="167"/>
      <c r="N95" s="167"/>
      <c r="O95" s="167"/>
    </row>
    <row r="96" spans="1:15" ht="18.95" customHeight="1">
      <c r="A96" s="179"/>
      <c r="B96" s="180"/>
      <c r="C96" s="195"/>
      <c r="D96" s="186" t="s">
        <v>45</v>
      </c>
      <c r="E96" s="883">
        <v>0.822327264049038</v>
      </c>
      <c r="F96" s="883">
        <v>0.84580413604817861</v>
      </c>
      <c r="G96" s="883">
        <v>0.64036406132604162</v>
      </c>
      <c r="H96" s="883">
        <v>0.68569723299161245</v>
      </c>
      <c r="I96" s="883">
        <v>0.31032158212485522</v>
      </c>
      <c r="J96" s="883">
        <v>0</v>
      </c>
      <c r="K96" s="883">
        <v>0</v>
      </c>
      <c r="L96" s="884">
        <v>0.50734976091244233</v>
      </c>
      <c r="M96" s="167"/>
      <c r="N96" s="167"/>
      <c r="O96" s="167"/>
    </row>
    <row r="97" spans="1:12" ht="27" customHeight="1">
      <c r="A97" s="831"/>
      <c r="E97" s="197"/>
      <c r="F97" s="197"/>
      <c r="G97" s="197"/>
      <c r="H97" s="197"/>
      <c r="I97" s="197"/>
      <c r="J97" s="197"/>
      <c r="K97" s="197"/>
      <c r="L97" s="197"/>
    </row>
    <row r="98" spans="1:12" ht="18" customHeight="1">
      <c r="A98" s="1627"/>
      <c r="B98" s="1627"/>
      <c r="C98" s="1627"/>
      <c r="D98" s="1627"/>
      <c r="E98" s="1627"/>
      <c r="F98" s="1627"/>
      <c r="G98" s="1627"/>
      <c r="H98" s="1627"/>
      <c r="I98" s="1627"/>
      <c r="J98" s="1627"/>
      <c r="K98" s="1627"/>
      <c r="L98" s="1627"/>
    </row>
    <row r="99" spans="1:12" ht="18">
      <c r="E99" s="197"/>
      <c r="F99" s="197"/>
      <c r="G99" s="197"/>
      <c r="H99" s="197"/>
      <c r="I99" s="197"/>
      <c r="J99" s="197"/>
      <c r="K99" s="197"/>
      <c r="L99" s="197"/>
    </row>
    <row r="100" spans="1:12">
      <c r="G100" s="182"/>
      <c r="H100" s="374"/>
      <c r="I100" s="375"/>
      <c r="J100" s="182"/>
    </row>
  </sheetData>
  <mergeCells count="1">
    <mergeCell ref="A98:L98"/>
  </mergeCells>
  <phoneticPr fontId="49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50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L75"/>
  <sheetViews>
    <sheetView showGridLines="0" zoomScale="70" zoomScaleNormal="70" workbookViewId="0">
      <selection activeCell="R22" sqref="R22"/>
    </sheetView>
  </sheetViews>
  <sheetFormatPr defaultColWidth="5.140625" defaultRowHeight="15"/>
  <cols>
    <col min="1" max="1" width="5.140625" style="482" customWidth="1"/>
    <col min="2" max="2" width="2.5703125" style="482" customWidth="1"/>
    <col min="3" max="3" width="58.5703125" style="482" customWidth="1"/>
    <col min="4" max="4" width="19.85546875" style="482" customWidth="1"/>
    <col min="5" max="5" width="2.28515625" style="482" customWidth="1"/>
    <col min="6" max="7" width="20.85546875" style="482" customWidth="1"/>
    <col min="8" max="9" width="20.7109375" style="482" customWidth="1"/>
    <col min="10" max="10" width="5.85546875" style="482" customWidth="1"/>
    <col min="11" max="11" width="13.140625" style="482" bestFit="1" customWidth="1"/>
    <col min="12" max="13" width="12.5703125" style="482" customWidth="1"/>
    <col min="14" max="14" width="15.5703125" style="482" bestFit="1" customWidth="1"/>
    <col min="15" max="15" width="12.5703125" style="482" customWidth="1"/>
    <col min="16" max="16" width="15.5703125" style="482" bestFit="1" customWidth="1"/>
    <col min="17" max="17" width="12.5703125" style="482" customWidth="1"/>
    <col min="18" max="18" width="22.85546875" style="482" customWidth="1"/>
    <col min="19" max="247" width="12.5703125" style="482" customWidth="1"/>
    <col min="248" max="256" width="5.140625" style="482"/>
    <col min="257" max="257" width="5.140625" style="482" customWidth="1"/>
    <col min="258" max="258" width="2.5703125" style="482" customWidth="1"/>
    <col min="259" max="259" width="58.5703125" style="482" customWidth="1"/>
    <col min="260" max="260" width="19.85546875" style="482" customWidth="1"/>
    <col min="261" max="261" width="2.28515625" style="482" customWidth="1"/>
    <col min="262" max="263" width="20.85546875" style="482" customWidth="1"/>
    <col min="264" max="265" width="20.7109375" style="482" customWidth="1"/>
    <col min="266" max="266" width="5.85546875" style="482" customWidth="1"/>
    <col min="267" max="503" width="12.5703125" style="482" customWidth="1"/>
    <col min="504" max="512" width="5.140625" style="482"/>
    <col min="513" max="513" width="5.140625" style="482" customWidth="1"/>
    <col min="514" max="514" width="2.5703125" style="482" customWidth="1"/>
    <col min="515" max="515" width="58.5703125" style="482" customWidth="1"/>
    <col min="516" max="516" width="19.85546875" style="482" customWidth="1"/>
    <col min="517" max="517" width="2.28515625" style="482" customWidth="1"/>
    <col min="518" max="519" width="20.85546875" style="482" customWidth="1"/>
    <col min="520" max="521" width="20.7109375" style="482" customWidth="1"/>
    <col min="522" max="522" width="5.85546875" style="482" customWidth="1"/>
    <col min="523" max="759" width="12.5703125" style="482" customWidth="1"/>
    <col min="760" max="768" width="5.140625" style="482"/>
    <col min="769" max="769" width="5.140625" style="482" customWidth="1"/>
    <col min="770" max="770" width="2.5703125" style="482" customWidth="1"/>
    <col min="771" max="771" width="58.5703125" style="482" customWidth="1"/>
    <col min="772" max="772" width="19.85546875" style="482" customWidth="1"/>
    <col min="773" max="773" width="2.28515625" style="482" customWidth="1"/>
    <col min="774" max="775" width="20.85546875" style="482" customWidth="1"/>
    <col min="776" max="777" width="20.7109375" style="482" customWidth="1"/>
    <col min="778" max="778" width="5.85546875" style="482" customWidth="1"/>
    <col min="779" max="1015" width="12.5703125" style="482" customWidth="1"/>
    <col min="1016" max="1024" width="5.140625" style="482"/>
    <col min="1025" max="1025" width="5.140625" style="482" customWidth="1"/>
    <col min="1026" max="1026" width="2.5703125" style="482" customWidth="1"/>
    <col min="1027" max="1027" width="58.5703125" style="482" customWidth="1"/>
    <col min="1028" max="1028" width="19.85546875" style="482" customWidth="1"/>
    <col min="1029" max="1029" width="2.28515625" style="482" customWidth="1"/>
    <col min="1030" max="1031" width="20.85546875" style="482" customWidth="1"/>
    <col min="1032" max="1033" width="20.7109375" style="482" customWidth="1"/>
    <col min="1034" max="1034" width="5.85546875" style="482" customWidth="1"/>
    <col min="1035" max="1271" width="12.5703125" style="482" customWidth="1"/>
    <col min="1272" max="1280" width="5.140625" style="482"/>
    <col min="1281" max="1281" width="5.140625" style="482" customWidth="1"/>
    <col min="1282" max="1282" width="2.5703125" style="482" customWidth="1"/>
    <col min="1283" max="1283" width="58.5703125" style="482" customWidth="1"/>
    <col min="1284" max="1284" width="19.85546875" style="482" customWidth="1"/>
    <col min="1285" max="1285" width="2.28515625" style="482" customWidth="1"/>
    <col min="1286" max="1287" width="20.85546875" style="482" customWidth="1"/>
    <col min="1288" max="1289" width="20.7109375" style="482" customWidth="1"/>
    <col min="1290" max="1290" width="5.85546875" style="482" customWidth="1"/>
    <col min="1291" max="1527" width="12.5703125" style="482" customWidth="1"/>
    <col min="1528" max="1536" width="5.140625" style="482"/>
    <col min="1537" max="1537" width="5.140625" style="482" customWidth="1"/>
    <col min="1538" max="1538" width="2.5703125" style="482" customWidth="1"/>
    <col min="1539" max="1539" width="58.5703125" style="482" customWidth="1"/>
    <col min="1540" max="1540" width="19.85546875" style="482" customWidth="1"/>
    <col min="1541" max="1541" width="2.28515625" style="482" customWidth="1"/>
    <col min="1542" max="1543" width="20.85546875" style="482" customWidth="1"/>
    <col min="1544" max="1545" width="20.7109375" style="482" customWidth="1"/>
    <col min="1546" max="1546" width="5.85546875" style="482" customWidth="1"/>
    <col min="1547" max="1783" width="12.5703125" style="482" customWidth="1"/>
    <col min="1784" max="1792" width="5.140625" style="482"/>
    <col min="1793" max="1793" width="5.140625" style="482" customWidth="1"/>
    <col min="1794" max="1794" width="2.5703125" style="482" customWidth="1"/>
    <col min="1795" max="1795" width="58.5703125" style="482" customWidth="1"/>
    <col min="1796" max="1796" width="19.85546875" style="482" customWidth="1"/>
    <col min="1797" max="1797" width="2.28515625" style="482" customWidth="1"/>
    <col min="1798" max="1799" width="20.85546875" style="482" customWidth="1"/>
    <col min="1800" max="1801" width="20.7109375" style="482" customWidth="1"/>
    <col min="1802" max="1802" width="5.85546875" style="482" customWidth="1"/>
    <col min="1803" max="2039" width="12.5703125" style="482" customWidth="1"/>
    <col min="2040" max="2048" width="5.140625" style="482"/>
    <col min="2049" max="2049" width="5.140625" style="482" customWidth="1"/>
    <col min="2050" max="2050" width="2.5703125" style="482" customWidth="1"/>
    <col min="2051" max="2051" width="58.5703125" style="482" customWidth="1"/>
    <col min="2052" max="2052" width="19.85546875" style="482" customWidth="1"/>
    <col min="2053" max="2053" width="2.28515625" style="482" customWidth="1"/>
    <col min="2054" max="2055" width="20.85546875" style="482" customWidth="1"/>
    <col min="2056" max="2057" width="20.7109375" style="482" customWidth="1"/>
    <col min="2058" max="2058" width="5.85546875" style="482" customWidth="1"/>
    <col min="2059" max="2295" width="12.5703125" style="482" customWidth="1"/>
    <col min="2296" max="2304" width="5.140625" style="482"/>
    <col min="2305" max="2305" width="5.140625" style="482" customWidth="1"/>
    <col min="2306" max="2306" width="2.5703125" style="482" customWidth="1"/>
    <col min="2307" max="2307" width="58.5703125" style="482" customWidth="1"/>
    <col min="2308" max="2308" width="19.85546875" style="482" customWidth="1"/>
    <col min="2309" max="2309" width="2.28515625" style="482" customWidth="1"/>
    <col min="2310" max="2311" width="20.85546875" style="482" customWidth="1"/>
    <col min="2312" max="2313" width="20.7109375" style="482" customWidth="1"/>
    <col min="2314" max="2314" width="5.85546875" style="482" customWidth="1"/>
    <col min="2315" max="2551" width="12.5703125" style="482" customWidth="1"/>
    <col min="2552" max="2560" width="5.140625" style="482"/>
    <col min="2561" max="2561" width="5.140625" style="482" customWidth="1"/>
    <col min="2562" max="2562" width="2.5703125" style="482" customWidth="1"/>
    <col min="2563" max="2563" width="58.5703125" style="482" customWidth="1"/>
    <col min="2564" max="2564" width="19.85546875" style="482" customWidth="1"/>
    <col min="2565" max="2565" width="2.28515625" style="482" customWidth="1"/>
    <col min="2566" max="2567" width="20.85546875" style="482" customWidth="1"/>
    <col min="2568" max="2569" width="20.7109375" style="482" customWidth="1"/>
    <col min="2570" max="2570" width="5.85546875" style="482" customWidth="1"/>
    <col min="2571" max="2807" width="12.5703125" style="482" customWidth="1"/>
    <col min="2808" max="2816" width="5.140625" style="482"/>
    <col min="2817" max="2817" width="5.140625" style="482" customWidth="1"/>
    <col min="2818" max="2818" width="2.5703125" style="482" customWidth="1"/>
    <col min="2819" max="2819" width="58.5703125" style="482" customWidth="1"/>
    <col min="2820" max="2820" width="19.85546875" style="482" customWidth="1"/>
    <col min="2821" max="2821" width="2.28515625" style="482" customWidth="1"/>
    <col min="2822" max="2823" width="20.85546875" style="482" customWidth="1"/>
    <col min="2824" max="2825" width="20.7109375" style="482" customWidth="1"/>
    <col min="2826" max="2826" width="5.85546875" style="482" customWidth="1"/>
    <col min="2827" max="3063" width="12.5703125" style="482" customWidth="1"/>
    <col min="3064" max="3072" width="5.140625" style="482"/>
    <col min="3073" max="3073" width="5.140625" style="482" customWidth="1"/>
    <col min="3074" max="3074" width="2.5703125" style="482" customWidth="1"/>
    <col min="3075" max="3075" width="58.5703125" style="482" customWidth="1"/>
    <col min="3076" max="3076" width="19.85546875" style="482" customWidth="1"/>
    <col min="3077" max="3077" width="2.28515625" style="482" customWidth="1"/>
    <col min="3078" max="3079" width="20.85546875" style="482" customWidth="1"/>
    <col min="3080" max="3081" width="20.7109375" style="482" customWidth="1"/>
    <col min="3082" max="3082" width="5.85546875" style="482" customWidth="1"/>
    <col min="3083" max="3319" width="12.5703125" style="482" customWidth="1"/>
    <col min="3320" max="3328" width="5.140625" style="482"/>
    <col min="3329" max="3329" width="5.140625" style="482" customWidth="1"/>
    <col min="3330" max="3330" width="2.5703125" style="482" customWidth="1"/>
    <col min="3331" max="3331" width="58.5703125" style="482" customWidth="1"/>
    <col min="3332" max="3332" width="19.85546875" style="482" customWidth="1"/>
    <col min="3333" max="3333" width="2.28515625" style="482" customWidth="1"/>
    <col min="3334" max="3335" width="20.85546875" style="482" customWidth="1"/>
    <col min="3336" max="3337" width="20.7109375" style="482" customWidth="1"/>
    <col min="3338" max="3338" width="5.85546875" style="482" customWidth="1"/>
    <col min="3339" max="3575" width="12.5703125" style="482" customWidth="1"/>
    <col min="3576" max="3584" width="5.140625" style="482"/>
    <col min="3585" max="3585" width="5.140625" style="482" customWidth="1"/>
    <col min="3586" max="3586" width="2.5703125" style="482" customWidth="1"/>
    <col min="3587" max="3587" width="58.5703125" style="482" customWidth="1"/>
    <col min="3588" max="3588" width="19.85546875" style="482" customWidth="1"/>
    <col min="3589" max="3589" width="2.28515625" style="482" customWidth="1"/>
    <col min="3590" max="3591" width="20.85546875" style="482" customWidth="1"/>
    <col min="3592" max="3593" width="20.7109375" style="482" customWidth="1"/>
    <col min="3594" max="3594" width="5.85546875" style="482" customWidth="1"/>
    <col min="3595" max="3831" width="12.5703125" style="482" customWidth="1"/>
    <col min="3832" max="3840" width="5.140625" style="482"/>
    <col min="3841" max="3841" width="5.140625" style="482" customWidth="1"/>
    <col min="3842" max="3842" width="2.5703125" style="482" customWidth="1"/>
    <col min="3843" max="3843" width="58.5703125" style="482" customWidth="1"/>
    <col min="3844" max="3844" width="19.85546875" style="482" customWidth="1"/>
    <col min="3845" max="3845" width="2.28515625" style="482" customWidth="1"/>
    <col min="3846" max="3847" width="20.85546875" style="482" customWidth="1"/>
    <col min="3848" max="3849" width="20.7109375" style="482" customWidth="1"/>
    <col min="3850" max="3850" width="5.85546875" style="482" customWidth="1"/>
    <col min="3851" max="4087" width="12.5703125" style="482" customWidth="1"/>
    <col min="4088" max="4096" width="5.140625" style="482"/>
    <col min="4097" max="4097" width="5.140625" style="482" customWidth="1"/>
    <col min="4098" max="4098" width="2.5703125" style="482" customWidth="1"/>
    <col min="4099" max="4099" width="58.5703125" style="482" customWidth="1"/>
    <col min="4100" max="4100" width="19.85546875" style="482" customWidth="1"/>
    <col min="4101" max="4101" width="2.28515625" style="482" customWidth="1"/>
    <col min="4102" max="4103" width="20.85546875" style="482" customWidth="1"/>
    <col min="4104" max="4105" width="20.7109375" style="482" customWidth="1"/>
    <col min="4106" max="4106" width="5.85546875" style="482" customWidth="1"/>
    <col min="4107" max="4343" width="12.5703125" style="482" customWidth="1"/>
    <col min="4344" max="4352" width="5.140625" style="482"/>
    <col min="4353" max="4353" width="5.140625" style="482" customWidth="1"/>
    <col min="4354" max="4354" width="2.5703125" style="482" customWidth="1"/>
    <col min="4355" max="4355" width="58.5703125" style="482" customWidth="1"/>
    <col min="4356" max="4356" width="19.85546875" style="482" customWidth="1"/>
    <col min="4357" max="4357" width="2.28515625" style="482" customWidth="1"/>
    <col min="4358" max="4359" width="20.85546875" style="482" customWidth="1"/>
    <col min="4360" max="4361" width="20.7109375" style="482" customWidth="1"/>
    <col min="4362" max="4362" width="5.85546875" style="482" customWidth="1"/>
    <col min="4363" max="4599" width="12.5703125" style="482" customWidth="1"/>
    <col min="4600" max="4608" width="5.140625" style="482"/>
    <col min="4609" max="4609" width="5.140625" style="482" customWidth="1"/>
    <col min="4610" max="4610" width="2.5703125" style="482" customWidth="1"/>
    <col min="4611" max="4611" width="58.5703125" style="482" customWidth="1"/>
    <col min="4612" max="4612" width="19.85546875" style="482" customWidth="1"/>
    <col min="4613" max="4613" width="2.28515625" style="482" customWidth="1"/>
    <col min="4614" max="4615" width="20.85546875" style="482" customWidth="1"/>
    <col min="4616" max="4617" width="20.7109375" style="482" customWidth="1"/>
    <col min="4618" max="4618" width="5.85546875" style="482" customWidth="1"/>
    <col min="4619" max="4855" width="12.5703125" style="482" customWidth="1"/>
    <col min="4856" max="4864" width="5.140625" style="482"/>
    <col min="4865" max="4865" width="5.140625" style="482" customWidth="1"/>
    <col min="4866" max="4866" width="2.5703125" style="482" customWidth="1"/>
    <col min="4867" max="4867" width="58.5703125" style="482" customWidth="1"/>
    <col min="4868" max="4868" width="19.85546875" style="482" customWidth="1"/>
    <col min="4869" max="4869" width="2.28515625" style="482" customWidth="1"/>
    <col min="4870" max="4871" width="20.85546875" style="482" customWidth="1"/>
    <col min="4872" max="4873" width="20.7109375" style="482" customWidth="1"/>
    <col min="4874" max="4874" width="5.85546875" style="482" customWidth="1"/>
    <col min="4875" max="5111" width="12.5703125" style="482" customWidth="1"/>
    <col min="5112" max="5120" width="5.140625" style="482"/>
    <col min="5121" max="5121" width="5.140625" style="482" customWidth="1"/>
    <col min="5122" max="5122" width="2.5703125" style="482" customWidth="1"/>
    <col min="5123" max="5123" width="58.5703125" style="482" customWidth="1"/>
    <col min="5124" max="5124" width="19.85546875" style="482" customWidth="1"/>
    <col min="5125" max="5125" width="2.28515625" style="482" customWidth="1"/>
    <col min="5126" max="5127" width="20.85546875" style="482" customWidth="1"/>
    <col min="5128" max="5129" width="20.7109375" style="482" customWidth="1"/>
    <col min="5130" max="5130" width="5.85546875" style="482" customWidth="1"/>
    <col min="5131" max="5367" width="12.5703125" style="482" customWidth="1"/>
    <col min="5368" max="5376" width="5.140625" style="482"/>
    <col min="5377" max="5377" width="5.140625" style="482" customWidth="1"/>
    <col min="5378" max="5378" width="2.5703125" style="482" customWidth="1"/>
    <col min="5379" max="5379" width="58.5703125" style="482" customWidth="1"/>
    <col min="5380" max="5380" width="19.85546875" style="482" customWidth="1"/>
    <col min="5381" max="5381" width="2.28515625" style="482" customWidth="1"/>
    <col min="5382" max="5383" width="20.85546875" style="482" customWidth="1"/>
    <col min="5384" max="5385" width="20.7109375" style="482" customWidth="1"/>
    <col min="5386" max="5386" width="5.85546875" style="482" customWidth="1"/>
    <col min="5387" max="5623" width="12.5703125" style="482" customWidth="1"/>
    <col min="5624" max="5632" width="5.140625" style="482"/>
    <col min="5633" max="5633" width="5.140625" style="482" customWidth="1"/>
    <col min="5634" max="5634" width="2.5703125" style="482" customWidth="1"/>
    <col min="5635" max="5635" width="58.5703125" style="482" customWidth="1"/>
    <col min="5636" max="5636" width="19.85546875" style="482" customWidth="1"/>
    <col min="5637" max="5637" width="2.28515625" style="482" customWidth="1"/>
    <col min="5638" max="5639" width="20.85546875" style="482" customWidth="1"/>
    <col min="5640" max="5641" width="20.7109375" style="482" customWidth="1"/>
    <col min="5642" max="5642" width="5.85546875" style="482" customWidth="1"/>
    <col min="5643" max="5879" width="12.5703125" style="482" customWidth="1"/>
    <col min="5880" max="5888" width="5.140625" style="482"/>
    <col min="5889" max="5889" width="5.140625" style="482" customWidth="1"/>
    <col min="5890" max="5890" width="2.5703125" style="482" customWidth="1"/>
    <col min="5891" max="5891" width="58.5703125" style="482" customWidth="1"/>
    <col min="5892" max="5892" width="19.85546875" style="482" customWidth="1"/>
    <col min="5893" max="5893" width="2.28515625" style="482" customWidth="1"/>
    <col min="5894" max="5895" width="20.85546875" style="482" customWidth="1"/>
    <col min="5896" max="5897" width="20.7109375" style="482" customWidth="1"/>
    <col min="5898" max="5898" width="5.85546875" style="482" customWidth="1"/>
    <col min="5899" max="6135" width="12.5703125" style="482" customWidth="1"/>
    <col min="6136" max="6144" width="5.140625" style="482"/>
    <col min="6145" max="6145" width="5.140625" style="482" customWidth="1"/>
    <col min="6146" max="6146" width="2.5703125" style="482" customWidth="1"/>
    <col min="6147" max="6147" width="58.5703125" style="482" customWidth="1"/>
    <col min="6148" max="6148" width="19.85546875" style="482" customWidth="1"/>
    <col min="6149" max="6149" width="2.28515625" style="482" customWidth="1"/>
    <col min="6150" max="6151" width="20.85546875" style="482" customWidth="1"/>
    <col min="6152" max="6153" width="20.7109375" style="482" customWidth="1"/>
    <col min="6154" max="6154" width="5.85546875" style="482" customWidth="1"/>
    <col min="6155" max="6391" width="12.5703125" style="482" customWidth="1"/>
    <col min="6392" max="6400" width="5.140625" style="482"/>
    <col min="6401" max="6401" width="5.140625" style="482" customWidth="1"/>
    <col min="6402" max="6402" width="2.5703125" style="482" customWidth="1"/>
    <col min="6403" max="6403" width="58.5703125" style="482" customWidth="1"/>
    <col min="6404" max="6404" width="19.85546875" style="482" customWidth="1"/>
    <col min="6405" max="6405" width="2.28515625" style="482" customWidth="1"/>
    <col min="6406" max="6407" width="20.85546875" style="482" customWidth="1"/>
    <col min="6408" max="6409" width="20.7109375" style="482" customWidth="1"/>
    <col min="6410" max="6410" width="5.85546875" style="482" customWidth="1"/>
    <col min="6411" max="6647" width="12.5703125" style="482" customWidth="1"/>
    <col min="6648" max="6656" width="5.140625" style="482"/>
    <col min="6657" max="6657" width="5.140625" style="482" customWidth="1"/>
    <col min="6658" max="6658" width="2.5703125" style="482" customWidth="1"/>
    <col min="6659" max="6659" width="58.5703125" style="482" customWidth="1"/>
    <col min="6660" max="6660" width="19.85546875" style="482" customWidth="1"/>
    <col min="6661" max="6661" width="2.28515625" style="482" customWidth="1"/>
    <col min="6662" max="6663" width="20.85546875" style="482" customWidth="1"/>
    <col min="6664" max="6665" width="20.7109375" style="482" customWidth="1"/>
    <col min="6666" max="6666" width="5.85546875" style="482" customWidth="1"/>
    <col min="6667" max="6903" width="12.5703125" style="482" customWidth="1"/>
    <col min="6904" max="6912" width="5.140625" style="482"/>
    <col min="6913" max="6913" width="5.140625" style="482" customWidth="1"/>
    <col min="6914" max="6914" width="2.5703125" style="482" customWidth="1"/>
    <col min="6915" max="6915" width="58.5703125" style="482" customWidth="1"/>
    <col min="6916" max="6916" width="19.85546875" style="482" customWidth="1"/>
    <col min="6917" max="6917" width="2.28515625" style="482" customWidth="1"/>
    <col min="6918" max="6919" width="20.85546875" style="482" customWidth="1"/>
    <col min="6920" max="6921" width="20.7109375" style="482" customWidth="1"/>
    <col min="6922" max="6922" width="5.85546875" style="482" customWidth="1"/>
    <col min="6923" max="7159" width="12.5703125" style="482" customWidth="1"/>
    <col min="7160" max="7168" width="5.140625" style="482"/>
    <col min="7169" max="7169" width="5.140625" style="482" customWidth="1"/>
    <col min="7170" max="7170" width="2.5703125" style="482" customWidth="1"/>
    <col min="7171" max="7171" width="58.5703125" style="482" customWidth="1"/>
    <col min="7172" max="7172" width="19.85546875" style="482" customWidth="1"/>
    <col min="7173" max="7173" width="2.28515625" style="482" customWidth="1"/>
    <col min="7174" max="7175" width="20.85546875" style="482" customWidth="1"/>
    <col min="7176" max="7177" width="20.7109375" style="482" customWidth="1"/>
    <col min="7178" max="7178" width="5.85546875" style="482" customWidth="1"/>
    <col min="7179" max="7415" width="12.5703125" style="482" customWidth="1"/>
    <col min="7416" max="7424" width="5.140625" style="482"/>
    <col min="7425" max="7425" width="5.140625" style="482" customWidth="1"/>
    <col min="7426" max="7426" width="2.5703125" style="482" customWidth="1"/>
    <col min="7427" max="7427" width="58.5703125" style="482" customWidth="1"/>
    <col min="7428" max="7428" width="19.85546875" style="482" customWidth="1"/>
    <col min="7429" max="7429" width="2.28515625" style="482" customWidth="1"/>
    <col min="7430" max="7431" width="20.85546875" style="482" customWidth="1"/>
    <col min="7432" max="7433" width="20.7109375" style="482" customWidth="1"/>
    <col min="7434" max="7434" width="5.85546875" style="482" customWidth="1"/>
    <col min="7435" max="7671" width="12.5703125" style="482" customWidth="1"/>
    <col min="7672" max="7680" width="5.140625" style="482"/>
    <col min="7681" max="7681" width="5.140625" style="482" customWidth="1"/>
    <col min="7682" max="7682" width="2.5703125" style="482" customWidth="1"/>
    <col min="7683" max="7683" width="58.5703125" style="482" customWidth="1"/>
    <col min="7684" max="7684" width="19.85546875" style="482" customWidth="1"/>
    <col min="7685" max="7685" width="2.28515625" style="482" customWidth="1"/>
    <col min="7686" max="7687" width="20.85546875" style="482" customWidth="1"/>
    <col min="7688" max="7689" width="20.7109375" style="482" customWidth="1"/>
    <col min="7690" max="7690" width="5.85546875" style="482" customWidth="1"/>
    <col min="7691" max="7927" width="12.5703125" style="482" customWidth="1"/>
    <col min="7928" max="7936" width="5.140625" style="482"/>
    <col min="7937" max="7937" width="5.140625" style="482" customWidth="1"/>
    <col min="7938" max="7938" width="2.5703125" style="482" customWidth="1"/>
    <col min="7939" max="7939" width="58.5703125" style="482" customWidth="1"/>
    <col min="7940" max="7940" width="19.85546875" style="482" customWidth="1"/>
    <col min="7941" max="7941" width="2.28515625" style="482" customWidth="1"/>
    <col min="7942" max="7943" width="20.85546875" style="482" customWidth="1"/>
    <col min="7944" max="7945" width="20.7109375" style="482" customWidth="1"/>
    <col min="7946" max="7946" width="5.85546875" style="482" customWidth="1"/>
    <col min="7947" max="8183" width="12.5703125" style="482" customWidth="1"/>
    <col min="8184" max="8192" width="5.140625" style="482"/>
    <col min="8193" max="8193" width="5.140625" style="482" customWidth="1"/>
    <col min="8194" max="8194" width="2.5703125" style="482" customWidth="1"/>
    <col min="8195" max="8195" width="58.5703125" style="482" customWidth="1"/>
    <col min="8196" max="8196" width="19.85546875" style="482" customWidth="1"/>
    <col min="8197" max="8197" width="2.28515625" style="482" customWidth="1"/>
    <col min="8198" max="8199" width="20.85546875" style="482" customWidth="1"/>
    <col min="8200" max="8201" width="20.7109375" style="482" customWidth="1"/>
    <col min="8202" max="8202" width="5.85546875" style="482" customWidth="1"/>
    <col min="8203" max="8439" width="12.5703125" style="482" customWidth="1"/>
    <col min="8440" max="8448" width="5.140625" style="482"/>
    <col min="8449" max="8449" width="5.140625" style="482" customWidth="1"/>
    <col min="8450" max="8450" width="2.5703125" style="482" customWidth="1"/>
    <col min="8451" max="8451" width="58.5703125" style="482" customWidth="1"/>
    <col min="8452" max="8452" width="19.85546875" style="482" customWidth="1"/>
    <col min="8453" max="8453" width="2.28515625" style="482" customWidth="1"/>
    <col min="8454" max="8455" width="20.85546875" style="482" customWidth="1"/>
    <col min="8456" max="8457" width="20.7109375" style="482" customWidth="1"/>
    <col min="8458" max="8458" width="5.85546875" style="482" customWidth="1"/>
    <col min="8459" max="8695" width="12.5703125" style="482" customWidth="1"/>
    <col min="8696" max="8704" width="5.140625" style="482"/>
    <col min="8705" max="8705" width="5.140625" style="482" customWidth="1"/>
    <col min="8706" max="8706" width="2.5703125" style="482" customWidth="1"/>
    <col min="8707" max="8707" width="58.5703125" style="482" customWidth="1"/>
    <col min="8708" max="8708" width="19.85546875" style="482" customWidth="1"/>
    <col min="8709" max="8709" width="2.28515625" style="482" customWidth="1"/>
    <col min="8710" max="8711" width="20.85546875" style="482" customWidth="1"/>
    <col min="8712" max="8713" width="20.7109375" style="482" customWidth="1"/>
    <col min="8714" max="8714" width="5.85546875" style="482" customWidth="1"/>
    <col min="8715" max="8951" width="12.5703125" style="482" customWidth="1"/>
    <col min="8952" max="8960" width="5.140625" style="482"/>
    <col min="8961" max="8961" width="5.140625" style="482" customWidth="1"/>
    <col min="8962" max="8962" width="2.5703125" style="482" customWidth="1"/>
    <col min="8963" max="8963" width="58.5703125" style="482" customWidth="1"/>
    <col min="8964" max="8964" width="19.85546875" style="482" customWidth="1"/>
    <col min="8965" max="8965" width="2.28515625" style="482" customWidth="1"/>
    <col min="8966" max="8967" width="20.85546875" style="482" customWidth="1"/>
    <col min="8968" max="8969" width="20.7109375" style="482" customWidth="1"/>
    <col min="8970" max="8970" width="5.85546875" style="482" customWidth="1"/>
    <col min="8971" max="9207" width="12.5703125" style="482" customWidth="1"/>
    <col min="9208" max="9216" width="5.140625" style="482"/>
    <col min="9217" max="9217" width="5.140625" style="482" customWidth="1"/>
    <col min="9218" max="9218" width="2.5703125" style="482" customWidth="1"/>
    <col min="9219" max="9219" width="58.5703125" style="482" customWidth="1"/>
    <col min="9220" max="9220" width="19.85546875" style="482" customWidth="1"/>
    <col min="9221" max="9221" width="2.28515625" style="482" customWidth="1"/>
    <col min="9222" max="9223" width="20.85546875" style="482" customWidth="1"/>
    <col min="9224" max="9225" width="20.7109375" style="482" customWidth="1"/>
    <col min="9226" max="9226" width="5.85546875" style="482" customWidth="1"/>
    <col min="9227" max="9463" width="12.5703125" style="482" customWidth="1"/>
    <col min="9464" max="9472" width="5.140625" style="482"/>
    <col min="9473" max="9473" width="5.140625" style="482" customWidth="1"/>
    <col min="9474" max="9474" width="2.5703125" style="482" customWidth="1"/>
    <col min="9475" max="9475" width="58.5703125" style="482" customWidth="1"/>
    <col min="9476" max="9476" width="19.85546875" style="482" customWidth="1"/>
    <col min="9477" max="9477" width="2.28515625" style="482" customWidth="1"/>
    <col min="9478" max="9479" width="20.85546875" style="482" customWidth="1"/>
    <col min="9480" max="9481" width="20.7109375" style="482" customWidth="1"/>
    <col min="9482" max="9482" width="5.85546875" style="482" customWidth="1"/>
    <col min="9483" max="9719" width="12.5703125" style="482" customWidth="1"/>
    <col min="9720" max="9728" width="5.140625" style="482"/>
    <col min="9729" max="9729" width="5.140625" style="482" customWidth="1"/>
    <col min="9730" max="9730" width="2.5703125" style="482" customWidth="1"/>
    <col min="9731" max="9731" width="58.5703125" style="482" customWidth="1"/>
    <col min="9732" max="9732" width="19.85546875" style="482" customWidth="1"/>
    <col min="9733" max="9733" width="2.28515625" style="482" customWidth="1"/>
    <col min="9734" max="9735" width="20.85546875" style="482" customWidth="1"/>
    <col min="9736" max="9737" width="20.7109375" style="482" customWidth="1"/>
    <col min="9738" max="9738" width="5.85546875" style="482" customWidth="1"/>
    <col min="9739" max="9975" width="12.5703125" style="482" customWidth="1"/>
    <col min="9976" max="9984" width="5.140625" style="482"/>
    <col min="9985" max="9985" width="5.140625" style="482" customWidth="1"/>
    <col min="9986" max="9986" width="2.5703125" style="482" customWidth="1"/>
    <col min="9987" max="9987" width="58.5703125" style="482" customWidth="1"/>
    <col min="9988" max="9988" width="19.85546875" style="482" customWidth="1"/>
    <col min="9989" max="9989" width="2.28515625" style="482" customWidth="1"/>
    <col min="9990" max="9991" width="20.85546875" style="482" customWidth="1"/>
    <col min="9992" max="9993" width="20.7109375" style="482" customWidth="1"/>
    <col min="9994" max="9994" width="5.85546875" style="482" customWidth="1"/>
    <col min="9995" max="10231" width="12.5703125" style="482" customWidth="1"/>
    <col min="10232" max="10240" width="5.140625" style="482"/>
    <col min="10241" max="10241" width="5.140625" style="482" customWidth="1"/>
    <col min="10242" max="10242" width="2.5703125" style="482" customWidth="1"/>
    <col min="10243" max="10243" width="58.5703125" style="482" customWidth="1"/>
    <col min="10244" max="10244" width="19.85546875" style="482" customWidth="1"/>
    <col min="10245" max="10245" width="2.28515625" style="482" customWidth="1"/>
    <col min="10246" max="10247" width="20.85546875" style="482" customWidth="1"/>
    <col min="10248" max="10249" width="20.7109375" style="482" customWidth="1"/>
    <col min="10250" max="10250" width="5.85546875" style="482" customWidth="1"/>
    <col min="10251" max="10487" width="12.5703125" style="482" customWidth="1"/>
    <col min="10488" max="10496" width="5.140625" style="482"/>
    <col min="10497" max="10497" width="5.140625" style="482" customWidth="1"/>
    <col min="10498" max="10498" width="2.5703125" style="482" customWidth="1"/>
    <col min="10499" max="10499" width="58.5703125" style="482" customWidth="1"/>
    <col min="10500" max="10500" width="19.85546875" style="482" customWidth="1"/>
    <col min="10501" max="10501" width="2.28515625" style="482" customWidth="1"/>
    <col min="10502" max="10503" width="20.85546875" style="482" customWidth="1"/>
    <col min="10504" max="10505" width="20.7109375" style="482" customWidth="1"/>
    <col min="10506" max="10506" width="5.85546875" style="482" customWidth="1"/>
    <col min="10507" max="10743" width="12.5703125" style="482" customWidth="1"/>
    <col min="10744" max="10752" width="5.140625" style="482"/>
    <col min="10753" max="10753" width="5.140625" style="482" customWidth="1"/>
    <col min="10754" max="10754" width="2.5703125" style="482" customWidth="1"/>
    <col min="10755" max="10755" width="58.5703125" style="482" customWidth="1"/>
    <col min="10756" max="10756" width="19.85546875" style="482" customWidth="1"/>
    <col min="10757" max="10757" width="2.28515625" style="482" customWidth="1"/>
    <col min="10758" max="10759" width="20.85546875" style="482" customWidth="1"/>
    <col min="10760" max="10761" width="20.7109375" style="482" customWidth="1"/>
    <col min="10762" max="10762" width="5.85546875" style="482" customWidth="1"/>
    <col min="10763" max="10999" width="12.5703125" style="482" customWidth="1"/>
    <col min="11000" max="11008" width="5.140625" style="482"/>
    <col min="11009" max="11009" width="5.140625" style="482" customWidth="1"/>
    <col min="11010" max="11010" width="2.5703125" style="482" customWidth="1"/>
    <col min="11011" max="11011" width="58.5703125" style="482" customWidth="1"/>
    <col min="11012" max="11012" width="19.85546875" style="482" customWidth="1"/>
    <col min="11013" max="11013" width="2.28515625" style="482" customWidth="1"/>
    <col min="11014" max="11015" width="20.85546875" style="482" customWidth="1"/>
    <col min="11016" max="11017" width="20.7109375" style="482" customWidth="1"/>
    <col min="11018" max="11018" width="5.85546875" style="482" customWidth="1"/>
    <col min="11019" max="11255" width="12.5703125" style="482" customWidth="1"/>
    <col min="11256" max="11264" width="5.140625" style="482"/>
    <col min="11265" max="11265" width="5.140625" style="482" customWidth="1"/>
    <col min="11266" max="11266" width="2.5703125" style="482" customWidth="1"/>
    <col min="11267" max="11267" width="58.5703125" style="482" customWidth="1"/>
    <col min="11268" max="11268" width="19.85546875" style="482" customWidth="1"/>
    <col min="11269" max="11269" width="2.28515625" style="482" customWidth="1"/>
    <col min="11270" max="11271" width="20.85546875" style="482" customWidth="1"/>
    <col min="11272" max="11273" width="20.7109375" style="482" customWidth="1"/>
    <col min="11274" max="11274" width="5.85546875" style="482" customWidth="1"/>
    <col min="11275" max="11511" width="12.5703125" style="482" customWidth="1"/>
    <col min="11512" max="11520" width="5.140625" style="482"/>
    <col min="11521" max="11521" width="5.140625" style="482" customWidth="1"/>
    <col min="11522" max="11522" width="2.5703125" style="482" customWidth="1"/>
    <col min="11523" max="11523" width="58.5703125" style="482" customWidth="1"/>
    <col min="11524" max="11524" width="19.85546875" style="482" customWidth="1"/>
    <col min="11525" max="11525" width="2.28515625" style="482" customWidth="1"/>
    <col min="11526" max="11527" width="20.85546875" style="482" customWidth="1"/>
    <col min="11528" max="11529" width="20.7109375" style="482" customWidth="1"/>
    <col min="11530" max="11530" width="5.85546875" style="482" customWidth="1"/>
    <col min="11531" max="11767" width="12.5703125" style="482" customWidth="1"/>
    <col min="11768" max="11776" width="5.140625" style="482"/>
    <col min="11777" max="11777" width="5.140625" style="482" customWidth="1"/>
    <col min="11778" max="11778" width="2.5703125" style="482" customWidth="1"/>
    <col min="11779" max="11779" width="58.5703125" style="482" customWidth="1"/>
    <col min="11780" max="11780" width="19.85546875" style="482" customWidth="1"/>
    <col min="11781" max="11781" width="2.28515625" style="482" customWidth="1"/>
    <col min="11782" max="11783" width="20.85546875" style="482" customWidth="1"/>
    <col min="11784" max="11785" width="20.7109375" style="482" customWidth="1"/>
    <col min="11786" max="11786" width="5.85546875" style="482" customWidth="1"/>
    <col min="11787" max="12023" width="12.5703125" style="482" customWidth="1"/>
    <col min="12024" max="12032" width="5.140625" style="482"/>
    <col min="12033" max="12033" width="5.140625" style="482" customWidth="1"/>
    <col min="12034" max="12034" width="2.5703125" style="482" customWidth="1"/>
    <col min="12035" max="12035" width="58.5703125" style="482" customWidth="1"/>
    <col min="12036" max="12036" width="19.85546875" style="482" customWidth="1"/>
    <col min="12037" max="12037" width="2.28515625" style="482" customWidth="1"/>
    <col min="12038" max="12039" width="20.85546875" style="482" customWidth="1"/>
    <col min="12040" max="12041" width="20.7109375" style="482" customWidth="1"/>
    <col min="12042" max="12042" width="5.85546875" style="482" customWidth="1"/>
    <col min="12043" max="12279" width="12.5703125" style="482" customWidth="1"/>
    <col min="12280" max="12288" width="5.140625" style="482"/>
    <col min="12289" max="12289" width="5.140625" style="482" customWidth="1"/>
    <col min="12290" max="12290" width="2.5703125" style="482" customWidth="1"/>
    <col min="12291" max="12291" width="58.5703125" style="482" customWidth="1"/>
    <col min="12292" max="12292" width="19.85546875" style="482" customWidth="1"/>
    <col min="12293" max="12293" width="2.28515625" style="482" customWidth="1"/>
    <col min="12294" max="12295" width="20.85546875" style="482" customWidth="1"/>
    <col min="12296" max="12297" width="20.7109375" style="482" customWidth="1"/>
    <col min="12298" max="12298" width="5.85546875" style="482" customWidth="1"/>
    <col min="12299" max="12535" width="12.5703125" style="482" customWidth="1"/>
    <col min="12536" max="12544" width="5.140625" style="482"/>
    <col min="12545" max="12545" width="5.140625" style="482" customWidth="1"/>
    <col min="12546" max="12546" width="2.5703125" style="482" customWidth="1"/>
    <col min="12547" max="12547" width="58.5703125" style="482" customWidth="1"/>
    <col min="12548" max="12548" width="19.85546875" style="482" customWidth="1"/>
    <col min="12549" max="12549" width="2.28515625" style="482" customWidth="1"/>
    <col min="12550" max="12551" width="20.85546875" style="482" customWidth="1"/>
    <col min="12552" max="12553" width="20.7109375" style="482" customWidth="1"/>
    <col min="12554" max="12554" width="5.85546875" style="482" customWidth="1"/>
    <col min="12555" max="12791" width="12.5703125" style="482" customWidth="1"/>
    <col min="12792" max="12800" width="5.140625" style="482"/>
    <col min="12801" max="12801" width="5.140625" style="482" customWidth="1"/>
    <col min="12802" max="12802" width="2.5703125" style="482" customWidth="1"/>
    <col min="12803" max="12803" width="58.5703125" style="482" customWidth="1"/>
    <col min="12804" max="12804" width="19.85546875" style="482" customWidth="1"/>
    <col min="12805" max="12805" width="2.28515625" style="482" customWidth="1"/>
    <col min="12806" max="12807" width="20.85546875" style="482" customWidth="1"/>
    <col min="12808" max="12809" width="20.7109375" style="482" customWidth="1"/>
    <col min="12810" max="12810" width="5.85546875" style="482" customWidth="1"/>
    <col min="12811" max="13047" width="12.5703125" style="482" customWidth="1"/>
    <col min="13048" max="13056" width="5.140625" style="482"/>
    <col min="13057" max="13057" width="5.140625" style="482" customWidth="1"/>
    <col min="13058" max="13058" width="2.5703125" style="482" customWidth="1"/>
    <col min="13059" max="13059" width="58.5703125" style="482" customWidth="1"/>
    <col min="13060" max="13060" width="19.85546875" style="482" customWidth="1"/>
    <col min="13061" max="13061" width="2.28515625" style="482" customWidth="1"/>
    <col min="13062" max="13063" width="20.85546875" style="482" customWidth="1"/>
    <col min="13064" max="13065" width="20.7109375" style="482" customWidth="1"/>
    <col min="13066" max="13066" width="5.85546875" style="482" customWidth="1"/>
    <col min="13067" max="13303" width="12.5703125" style="482" customWidth="1"/>
    <col min="13304" max="13312" width="5.140625" style="482"/>
    <col min="13313" max="13313" width="5.140625" style="482" customWidth="1"/>
    <col min="13314" max="13314" width="2.5703125" style="482" customWidth="1"/>
    <col min="13315" max="13315" width="58.5703125" style="482" customWidth="1"/>
    <col min="13316" max="13316" width="19.85546875" style="482" customWidth="1"/>
    <col min="13317" max="13317" width="2.28515625" style="482" customWidth="1"/>
    <col min="13318" max="13319" width="20.85546875" style="482" customWidth="1"/>
    <col min="13320" max="13321" width="20.7109375" style="482" customWidth="1"/>
    <col min="13322" max="13322" width="5.85546875" style="482" customWidth="1"/>
    <col min="13323" max="13559" width="12.5703125" style="482" customWidth="1"/>
    <col min="13560" max="13568" width="5.140625" style="482"/>
    <col min="13569" max="13569" width="5.140625" style="482" customWidth="1"/>
    <col min="13570" max="13570" width="2.5703125" style="482" customWidth="1"/>
    <col min="13571" max="13571" width="58.5703125" style="482" customWidth="1"/>
    <col min="13572" max="13572" width="19.85546875" style="482" customWidth="1"/>
    <col min="13573" max="13573" width="2.28515625" style="482" customWidth="1"/>
    <col min="13574" max="13575" width="20.85546875" style="482" customWidth="1"/>
    <col min="13576" max="13577" width="20.7109375" style="482" customWidth="1"/>
    <col min="13578" max="13578" width="5.85546875" style="482" customWidth="1"/>
    <col min="13579" max="13815" width="12.5703125" style="482" customWidth="1"/>
    <col min="13816" max="13824" width="5.140625" style="482"/>
    <col min="13825" max="13825" width="5.140625" style="482" customWidth="1"/>
    <col min="13826" max="13826" width="2.5703125" style="482" customWidth="1"/>
    <col min="13827" max="13827" width="58.5703125" style="482" customWidth="1"/>
    <col min="13828" max="13828" width="19.85546875" style="482" customWidth="1"/>
    <col min="13829" max="13829" width="2.28515625" style="482" customWidth="1"/>
    <col min="13830" max="13831" width="20.85546875" style="482" customWidth="1"/>
    <col min="13832" max="13833" width="20.7109375" style="482" customWidth="1"/>
    <col min="13834" max="13834" width="5.85546875" style="482" customWidth="1"/>
    <col min="13835" max="14071" width="12.5703125" style="482" customWidth="1"/>
    <col min="14072" max="14080" width="5.140625" style="482"/>
    <col min="14081" max="14081" width="5.140625" style="482" customWidth="1"/>
    <col min="14082" max="14082" width="2.5703125" style="482" customWidth="1"/>
    <col min="14083" max="14083" width="58.5703125" style="482" customWidth="1"/>
    <col min="14084" max="14084" width="19.85546875" style="482" customWidth="1"/>
    <col min="14085" max="14085" width="2.28515625" style="482" customWidth="1"/>
    <col min="14086" max="14087" width="20.85546875" style="482" customWidth="1"/>
    <col min="14088" max="14089" width="20.7109375" style="482" customWidth="1"/>
    <col min="14090" max="14090" width="5.85546875" style="482" customWidth="1"/>
    <col min="14091" max="14327" width="12.5703125" style="482" customWidth="1"/>
    <col min="14328" max="14336" width="5.140625" style="482"/>
    <col min="14337" max="14337" width="5.140625" style="482" customWidth="1"/>
    <col min="14338" max="14338" width="2.5703125" style="482" customWidth="1"/>
    <col min="14339" max="14339" width="58.5703125" style="482" customWidth="1"/>
    <col min="14340" max="14340" width="19.85546875" style="482" customWidth="1"/>
    <col min="14341" max="14341" width="2.28515625" style="482" customWidth="1"/>
    <col min="14342" max="14343" width="20.85546875" style="482" customWidth="1"/>
    <col min="14344" max="14345" width="20.7109375" style="482" customWidth="1"/>
    <col min="14346" max="14346" width="5.85546875" style="482" customWidth="1"/>
    <col min="14347" max="14583" width="12.5703125" style="482" customWidth="1"/>
    <col min="14584" max="14592" width="5.140625" style="482"/>
    <col min="14593" max="14593" width="5.140625" style="482" customWidth="1"/>
    <col min="14594" max="14594" width="2.5703125" style="482" customWidth="1"/>
    <col min="14595" max="14595" width="58.5703125" style="482" customWidth="1"/>
    <col min="14596" max="14596" width="19.85546875" style="482" customWidth="1"/>
    <col min="14597" max="14597" width="2.28515625" style="482" customWidth="1"/>
    <col min="14598" max="14599" width="20.85546875" style="482" customWidth="1"/>
    <col min="14600" max="14601" width="20.7109375" style="482" customWidth="1"/>
    <col min="14602" max="14602" width="5.85546875" style="482" customWidth="1"/>
    <col min="14603" max="14839" width="12.5703125" style="482" customWidth="1"/>
    <col min="14840" max="14848" width="5.140625" style="482"/>
    <col min="14849" max="14849" width="5.140625" style="482" customWidth="1"/>
    <col min="14850" max="14850" width="2.5703125" style="482" customWidth="1"/>
    <col min="14851" max="14851" width="58.5703125" style="482" customWidth="1"/>
    <col min="14852" max="14852" width="19.85546875" style="482" customWidth="1"/>
    <col min="14853" max="14853" width="2.28515625" style="482" customWidth="1"/>
    <col min="14854" max="14855" width="20.85546875" style="482" customWidth="1"/>
    <col min="14856" max="14857" width="20.7109375" style="482" customWidth="1"/>
    <col min="14858" max="14858" width="5.85546875" style="482" customWidth="1"/>
    <col min="14859" max="15095" width="12.5703125" style="482" customWidth="1"/>
    <col min="15096" max="15104" width="5.140625" style="482"/>
    <col min="15105" max="15105" width="5.140625" style="482" customWidth="1"/>
    <col min="15106" max="15106" width="2.5703125" style="482" customWidth="1"/>
    <col min="15107" max="15107" width="58.5703125" style="482" customWidth="1"/>
    <col min="15108" max="15108" width="19.85546875" style="482" customWidth="1"/>
    <col min="15109" max="15109" width="2.28515625" style="482" customWidth="1"/>
    <col min="15110" max="15111" width="20.85546875" style="482" customWidth="1"/>
    <col min="15112" max="15113" width="20.7109375" style="482" customWidth="1"/>
    <col min="15114" max="15114" width="5.85546875" style="482" customWidth="1"/>
    <col min="15115" max="15351" width="12.5703125" style="482" customWidth="1"/>
    <col min="15352" max="15360" width="5.140625" style="482"/>
    <col min="15361" max="15361" width="5.140625" style="482" customWidth="1"/>
    <col min="15362" max="15362" width="2.5703125" style="482" customWidth="1"/>
    <col min="15363" max="15363" width="58.5703125" style="482" customWidth="1"/>
    <col min="15364" max="15364" width="19.85546875" style="482" customWidth="1"/>
    <col min="15365" max="15365" width="2.28515625" style="482" customWidth="1"/>
    <col min="15366" max="15367" width="20.85546875" style="482" customWidth="1"/>
    <col min="15368" max="15369" width="20.7109375" style="482" customWidth="1"/>
    <col min="15370" max="15370" width="5.85546875" style="482" customWidth="1"/>
    <col min="15371" max="15607" width="12.5703125" style="482" customWidth="1"/>
    <col min="15608" max="15616" width="5.140625" style="482"/>
    <col min="15617" max="15617" width="5.140625" style="482" customWidth="1"/>
    <col min="15618" max="15618" width="2.5703125" style="482" customWidth="1"/>
    <col min="15619" max="15619" width="58.5703125" style="482" customWidth="1"/>
    <col min="15620" max="15620" width="19.85546875" style="482" customWidth="1"/>
    <col min="15621" max="15621" width="2.28515625" style="482" customWidth="1"/>
    <col min="15622" max="15623" width="20.85546875" style="482" customWidth="1"/>
    <col min="15624" max="15625" width="20.7109375" style="482" customWidth="1"/>
    <col min="15626" max="15626" width="5.85546875" style="482" customWidth="1"/>
    <col min="15627" max="15863" width="12.5703125" style="482" customWidth="1"/>
    <col min="15864" max="15872" width="5.140625" style="482"/>
    <col min="15873" max="15873" width="5.140625" style="482" customWidth="1"/>
    <col min="15874" max="15874" width="2.5703125" style="482" customWidth="1"/>
    <col min="15875" max="15875" width="58.5703125" style="482" customWidth="1"/>
    <col min="15876" max="15876" width="19.85546875" style="482" customWidth="1"/>
    <col min="15877" max="15877" width="2.28515625" style="482" customWidth="1"/>
    <col min="15878" max="15879" width="20.85546875" style="482" customWidth="1"/>
    <col min="15880" max="15881" width="20.7109375" style="482" customWidth="1"/>
    <col min="15882" max="15882" width="5.85546875" style="482" customWidth="1"/>
    <col min="15883" max="16119" width="12.5703125" style="482" customWidth="1"/>
    <col min="16120" max="16128" width="5.140625" style="482"/>
    <col min="16129" max="16129" width="5.140625" style="482" customWidth="1"/>
    <col min="16130" max="16130" width="2.5703125" style="482" customWidth="1"/>
    <col min="16131" max="16131" width="58.5703125" style="482" customWidth="1"/>
    <col min="16132" max="16132" width="19.85546875" style="482" customWidth="1"/>
    <col min="16133" max="16133" width="2.28515625" style="482" customWidth="1"/>
    <col min="16134" max="16135" width="20.85546875" style="482" customWidth="1"/>
    <col min="16136" max="16137" width="20.7109375" style="482" customWidth="1"/>
    <col min="16138" max="16138" width="5.85546875" style="482" customWidth="1"/>
    <col min="16139" max="16375" width="12.5703125" style="482" customWidth="1"/>
    <col min="16376" max="16384" width="5.140625" style="482"/>
  </cols>
  <sheetData>
    <row r="1" spans="1:12" ht="16.5" customHeight="1">
      <c r="A1" s="1631" t="s">
        <v>583</v>
      </c>
      <c r="B1" s="1631"/>
      <c r="C1" s="1631"/>
      <c r="D1" s="480"/>
      <c r="E1" s="480"/>
      <c r="F1" s="480"/>
      <c r="G1" s="480"/>
      <c r="H1" s="481"/>
      <c r="I1" s="481"/>
    </row>
    <row r="2" spans="1:12" ht="16.5" customHeight="1">
      <c r="A2" s="480"/>
      <c r="B2" s="480"/>
      <c r="C2" s="483" t="s">
        <v>584</v>
      </c>
      <c r="D2" s="484"/>
      <c r="E2" s="484"/>
      <c r="F2" s="484"/>
      <c r="G2" s="484"/>
      <c r="H2" s="485"/>
      <c r="I2" s="485"/>
    </row>
    <row r="3" spans="1:12" ht="12" customHeight="1">
      <c r="A3" s="480"/>
      <c r="B3" s="480"/>
      <c r="C3" s="483"/>
      <c r="D3" s="484"/>
      <c r="E3" s="484"/>
      <c r="F3" s="484"/>
      <c r="G3" s="484"/>
      <c r="H3" s="485"/>
      <c r="I3" s="485"/>
    </row>
    <row r="4" spans="1:12" ht="15" customHeight="1">
      <c r="A4" s="486"/>
      <c r="B4" s="486"/>
      <c r="C4" s="483"/>
      <c r="D4" s="484"/>
      <c r="E4" s="484"/>
      <c r="F4" s="484"/>
      <c r="G4" s="484"/>
      <c r="H4" s="485"/>
      <c r="I4" s="487" t="s">
        <v>2</v>
      </c>
    </row>
    <row r="5" spans="1:12" ht="16.5" customHeight="1">
      <c r="A5" s="488"/>
      <c r="B5" s="481"/>
      <c r="C5" s="489"/>
      <c r="D5" s="1632" t="s">
        <v>585</v>
      </c>
      <c r="E5" s="1633"/>
      <c r="F5" s="1633"/>
      <c r="G5" s="1634"/>
      <c r="H5" s="1635" t="s">
        <v>586</v>
      </c>
      <c r="I5" s="1636"/>
    </row>
    <row r="6" spans="1:12" ht="15" customHeight="1">
      <c r="A6" s="490"/>
      <c r="B6" s="481"/>
      <c r="C6" s="491"/>
      <c r="D6" s="1637" t="s">
        <v>788</v>
      </c>
      <c r="E6" s="1638"/>
      <c r="F6" s="1638"/>
      <c r="G6" s="1639"/>
      <c r="H6" s="1637" t="s">
        <v>788</v>
      </c>
      <c r="I6" s="1639"/>
      <c r="J6" s="492" t="s">
        <v>4</v>
      </c>
    </row>
    <row r="7" spans="1:12" ht="15.75">
      <c r="A7" s="490"/>
      <c r="B7" s="481"/>
      <c r="C7" s="493" t="s">
        <v>3</v>
      </c>
      <c r="D7" s="494"/>
      <c r="E7" s="495"/>
      <c r="F7" s="496" t="s">
        <v>587</v>
      </c>
      <c r="G7" s="497"/>
      <c r="H7" s="498" t="s">
        <v>4</v>
      </c>
      <c r="I7" s="499" t="s">
        <v>4</v>
      </c>
      <c r="J7" s="492" t="s">
        <v>4</v>
      </c>
    </row>
    <row r="8" spans="1:12" ht="14.25" customHeight="1">
      <c r="A8" s="490"/>
      <c r="B8" s="481"/>
      <c r="C8" s="500"/>
      <c r="D8" s="501"/>
      <c r="E8" s="493"/>
      <c r="F8" s="502"/>
      <c r="G8" s="503" t="s">
        <v>587</v>
      </c>
      <c r="H8" s="504" t="s">
        <v>588</v>
      </c>
      <c r="I8" s="505" t="s">
        <v>589</v>
      </c>
      <c r="J8" s="492" t="s">
        <v>4</v>
      </c>
    </row>
    <row r="9" spans="1:12" ht="14.25" customHeight="1">
      <c r="A9" s="490"/>
      <c r="B9" s="481"/>
      <c r="C9" s="506"/>
      <c r="D9" s="507" t="s">
        <v>590</v>
      </c>
      <c r="E9" s="493"/>
      <c r="F9" s="508" t="s">
        <v>591</v>
      </c>
      <c r="G9" s="509" t="s">
        <v>592</v>
      </c>
      <c r="H9" s="504" t="s">
        <v>593</v>
      </c>
      <c r="I9" s="505" t="s">
        <v>594</v>
      </c>
      <c r="J9" s="492" t="s">
        <v>4</v>
      </c>
    </row>
    <row r="10" spans="1:12" ht="14.25" customHeight="1">
      <c r="A10" s="510"/>
      <c r="B10" s="486"/>
      <c r="C10" s="511"/>
      <c r="D10" s="512"/>
      <c r="E10" s="513"/>
      <c r="F10" s="514"/>
      <c r="G10" s="509" t="s">
        <v>595</v>
      </c>
      <c r="H10" s="515" t="s">
        <v>596</v>
      </c>
      <c r="I10" s="516"/>
      <c r="J10" s="492" t="s">
        <v>4</v>
      </c>
      <c r="K10" s="492"/>
      <c r="L10" s="492"/>
    </row>
    <row r="11" spans="1:12" ht="9.9499999999999993" customHeight="1">
      <c r="A11" s="517"/>
      <c r="B11" s="518"/>
      <c r="C11" s="519" t="s">
        <v>454</v>
      </c>
      <c r="D11" s="520">
        <v>2</v>
      </c>
      <c r="E11" s="521"/>
      <c r="F11" s="522">
        <v>3</v>
      </c>
      <c r="G11" s="522">
        <v>4</v>
      </c>
      <c r="H11" s="523">
        <v>5</v>
      </c>
      <c r="I11" s="524">
        <v>6</v>
      </c>
      <c r="J11" s="492"/>
      <c r="K11" s="492"/>
      <c r="L11" s="492"/>
    </row>
    <row r="12" spans="1:12" ht="6.75" customHeight="1">
      <c r="A12" s="488"/>
      <c r="B12" s="525"/>
      <c r="C12" s="526" t="s">
        <v>4</v>
      </c>
      <c r="D12" s="527" t="s">
        <v>4</v>
      </c>
      <c r="E12" s="527"/>
      <c r="F12" s="528" t="s">
        <v>124</v>
      </c>
      <c r="G12" s="529"/>
      <c r="H12" s="530" t="s">
        <v>4</v>
      </c>
      <c r="I12" s="531" t="s">
        <v>124</v>
      </c>
      <c r="J12" s="492"/>
      <c r="K12" s="492"/>
      <c r="L12" s="492"/>
    </row>
    <row r="13" spans="1:12" ht="21.75" customHeight="1">
      <c r="A13" s="1628" t="s">
        <v>597</v>
      </c>
      <c r="B13" s="1629"/>
      <c r="C13" s="1630"/>
      <c r="D13" s="1064">
        <v>2962527021.480001</v>
      </c>
      <c r="E13" s="1064"/>
      <c r="F13" s="1064">
        <v>765150196.98000002</v>
      </c>
      <c r="G13" s="1065">
        <v>762286209.3900001</v>
      </c>
      <c r="H13" s="1064">
        <v>671748936.43000007</v>
      </c>
      <c r="I13" s="1066">
        <v>93401260.549999997</v>
      </c>
      <c r="J13" s="492"/>
      <c r="K13" s="492"/>
      <c r="L13" s="492"/>
    </row>
    <row r="14" spans="1:12" s="532" customFormat="1" ht="21.75" customHeight="1">
      <c r="A14" s="938" t="s">
        <v>361</v>
      </c>
      <c r="B14" s="939" t="s">
        <v>47</v>
      </c>
      <c r="C14" s="940" t="s">
        <v>362</v>
      </c>
      <c r="D14" s="1052">
        <v>45973723.280000016</v>
      </c>
      <c r="E14" s="1052"/>
      <c r="F14" s="1057">
        <v>9240.85</v>
      </c>
      <c r="G14" s="1055">
        <v>0</v>
      </c>
      <c r="H14" s="1056">
        <v>9240.85</v>
      </c>
      <c r="I14" s="1057">
        <v>0</v>
      </c>
      <c r="J14" s="492"/>
      <c r="K14" s="941"/>
      <c r="L14" s="492"/>
    </row>
    <row r="15" spans="1:12" s="532" customFormat="1" ht="21.75" customHeight="1">
      <c r="A15" s="938" t="s">
        <v>363</v>
      </c>
      <c r="B15" s="939" t="s">
        <v>47</v>
      </c>
      <c r="C15" s="940" t="s">
        <v>364</v>
      </c>
      <c r="D15" s="1052">
        <v>35299.21</v>
      </c>
      <c r="E15" s="1052"/>
      <c r="F15" s="1057">
        <v>0</v>
      </c>
      <c r="G15" s="1055">
        <v>0</v>
      </c>
      <c r="H15" s="1056">
        <v>0</v>
      </c>
      <c r="I15" s="1057">
        <v>0</v>
      </c>
      <c r="J15" s="492"/>
      <c r="K15" s="942"/>
      <c r="L15" s="492"/>
    </row>
    <row r="16" spans="1:12" s="532" customFormat="1" ht="21.75" customHeight="1">
      <c r="A16" s="943" t="s">
        <v>365</v>
      </c>
      <c r="B16" s="939" t="s">
        <v>47</v>
      </c>
      <c r="C16" s="944" t="s">
        <v>366</v>
      </c>
      <c r="D16" s="1052">
        <v>586381.75999999978</v>
      </c>
      <c r="E16" s="1052"/>
      <c r="F16" s="1057">
        <v>0</v>
      </c>
      <c r="G16" s="1055">
        <v>0</v>
      </c>
      <c r="H16" s="1056">
        <v>0</v>
      </c>
      <c r="I16" s="1057">
        <v>0</v>
      </c>
      <c r="J16" s="492"/>
      <c r="K16" s="942"/>
      <c r="L16" s="492"/>
    </row>
    <row r="17" spans="1:12" s="532" customFormat="1" ht="21.75" customHeight="1">
      <c r="A17" s="945" t="s">
        <v>367</v>
      </c>
      <c r="B17" s="939" t="s">
        <v>47</v>
      </c>
      <c r="C17" s="944" t="s">
        <v>368</v>
      </c>
      <c r="D17" s="1052">
        <v>0</v>
      </c>
      <c r="E17" s="1052"/>
      <c r="F17" s="1057">
        <v>0</v>
      </c>
      <c r="G17" s="1055">
        <v>0</v>
      </c>
      <c r="H17" s="1056">
        <v>0</v>
      </c>
      <c r="I17" s="1057">
        <v>0</v>
      </c>
      <c r="J17" s="492"/>
      <c r="K17" s="942"/>
      <c r="L17" s="492"/>
    </row>
    <row r="18" spans="1:12" s="532" customFormat="1" ht="21.75" customHeight="1">
      <c r="A18" s="943" t="s">
        <v>369</v>
      </c>
      <c r="B18" s="939" t="s">
        <v>47</v>
      </c>
      <c r="C18" s="944" t="s">
        <v>370</v>
      </c>
      <c r="D18" s="1052">
        <v>34877314.180000007</v>
      </c>
      <c r="E18" s="1052"/>
      <c r="F18" s="1057">
        <v>0</v>
      </c>
      <c r="G18" s="1055">
        <v>0</v>
      </c>
      <c r="H18" s="1056">
        <v>0</v>
      </c>
      <c r="I18" s="1057">
        <v>0</v>
      </c>
      <c r="J18" s="492"/>
      <c r="K18" s="942"/>
      <c r="L18" s="492"/>
    </row>
    <row r="19" spans="1:12" s="1226" customFormat="1" ht="36.75" customHeight="1">
      <c r="A19" s="1216" t="s">
        <v>371</v>
      </c>
      <c r="B19" s="1214" t="s">
        <v>47</v>
      </c>
      <c r="C19" s="1227" t="s">
        <v>793</v>
      </c>
      <c r="D19" s="1052">
        <v>0</v>
      </c>
      <c r="E19" s="1052"/>
      <c r="F19" s="1057">
        <v>0</v>
      </c>
      <c r="G19" s="1055">
        <v>0</v>
      </c>
      <c r="H19" s="1056">
        <v>0</v>
      </c>
      <c r="I19" s="1057">
        <v>0</v>
      </c>
      <c r="J19" s="1224"/>
      <c r="K19" s="1225"/>
      <c r="L19" s="1224"/>
    </row>
    <row r="20" spans="1:12" s="1226" customFormat="1" ht="21.75" customHeight="1">
      <c r="A20" s="943" t="s">
        <v>373</v>
      </c>
      <c r="B20" s="939" t="s">
        <v>47</v>
      </c>
      <c r="C20" s="940" t="s">
        <v>374</v>
      </c>
      <c r="D20" s="1052">
        <v>1034115.6800000003</v>
      </c>
      <c r="E20" s="1052"/>
      <c r="F20" s="1057">
        <v>0</v>
      </c>
      <c r="G20" s="1055">
        <v>0</v>
      </c>
      <c r="H20" s="1056">
        <v>0</v>
      </c>
      <c r="I20" s="1057">
        <v>0</v>
      </c>
      <c r="J20" s="1224"/>
      <c r="K20" s="1225"/>
      <c r="L20" s="1224"/>
    </row>
    <row r="21" spans="1:12" s="532" customFormat="1" ht="21.75" customHeight="1">
      <c r="A21" s="943" t="s">
        <v>375</v>
      </c>
      <c r="B21" s="939" t="s">
        <v>47</v>
      </c>
      <c r="C21" s="940" t="s">
        <v>376</v>
      </c>
      <c r="D21" s="1052">
        <v>3235</v>
      </c>
      <c r="E21" s="1052"/>
      <c r="F21" s="1057">
        <v>0</v>
      </c>
      <c r="G21" s="1055">
        <v>0</v>
      </c>
      <c r="H21" s="1056">
        <v>0</v>
      </c>
      <c r="I21" s="1057">
        <v>0</v>
      </c>
      <c r="J21" s="492"/>
      <c r="K21" s="942"/>
      <c r="L21" s="492"/>
    </row>
    <row r="22" spans="1:12" s="532" customFormat="1" ht="21.75" customHeight="1">
      <c r="A22" s="943" t="s">
        <v>377</v>
      </c>
      <c r="B22" s="939" t="s">
        <v>47</v>
      </c>
      <c r="C22" s="940" t="s">
        <v>378</v>
      </c>
      <c r="D22" s="1052">
        <v>113071979.87000003</v>
      </c>
      <c r="E22" s="1052"/>
      <c r="F22" s="1057">
        <v>13340.4</v>
      </c>
      <c r="G22" s="1055">
        <v>9696</v>
      </c>
      <c r="H22" s="1056">
        <v>13340.4</v>
      </c>
      <c r="I22" s="1057">
        <v>0</v>
      </c>
      <c r="J22" s="492"/>
      <c r="K22" s="942"/>
      <c r="L22" s="492"/>
    </row>
    <row r="23" spans="1:12" s="532" customFormat="1" ht="21.75" customHeight="1">
      <c r="A23" s="943" t="s">
        <v>379</v>
      </c>
      <c r="B23" s="939" t="s">
        <v>47</v>
      </c>
      <c r="C23" s="940" t="s">
        <v>134</v>
      </c>
      <c r="D23" s="1052">
        <v>436</v>
      </c>
      <c r="E23" s="1052"/>
      <c r="F23" s="1057">
        <v>0</v>
      </c>
      <c r="G23" s="1055">
        <v>0</v>
      </c>
      <c r="H23" s="1056">
        <v>0</v>
      </c>
      <c r="I23" s="1057">
        <v>0</v>
      </c>
      <c r="J23" s="492"/>
      <c r="K23" s="942"/>
      <c r="L23" s="492"/>
    </row>
    <row r="24" spans="1:12" s="532" customFormat="1" ht="21.75" customHeight="1">
      <c r="A24" s="943" t="s">
        <v>380</v>
      </c>
      <c r="B24" s="939" t="s">
        <v>47</v>
      </c>
      <c r="C24" s="940" t="s">
        <v>598</v>
      </c>
      <c r="D24" s="1052">
        <v>3705792.7299999991</v>
      </c>
      <c r="E24" s="1052"/>
      <c r="F24" s="1057">
        <v>0</v>
      </c>
      <c r="G24" s="1055">
        <v>0</v>
      </c>
      <c r="H24" s="1056">
        <v>0</v>
      </c>
      <c r="I24" s="1057">
        <v>0</v>
      </c>
      <c r="J24" s="492"/>
      <c r="K24" s="942"/>
      <c r="L24" s="492"/>
    </row>
    <row r="25" spans="1:12" s="532" customFormat="1" ht="21.75" customHeight="1">
      <c r="A25" s="943" t="s">
        <v>382</v>
      </c>
      <c r="B25" s="939" t="s">
        <v>47</v>
      </c>
      <c r="C25" s="944" t="s">
        <v>383</v>
      </c>
      <c r="D25" s="1052">
        <v>3101679.35</v>
      </c>
      <c r="E25" s="1052"/>
      <c r="F25" s="1057">
        <v>0</v>
      </c>
      <c r="G25" s="1055">
        <v>0</v>
      </c>
      <c r="H25" s="1056">
        <v>0</v>
      </c>
      <c r="I25" s="1057">
        <v>0</v>
      </c>
      <c r="J25" s="492"/>
      <c r="K25" s="942"/>
      <c r="L25" s="492"/>
    </row>
    <row r="26" spans="1:12" ht="21.75" customHeight="1">
      <c r="A26" s="943" t="s">
        <v>384</v>
      </c>
      <c r="B26" s="939" t="s">
        <v>47</v>
      </c>
      <c r="C26" s="944" t="s">
        <v>385</v>
      </c>
      <c r="D26" s="1052">
        <v>1792663.73</v>
      </c>
      <c r="E26" s="1052"/>
      <c r="F26" s="1057">
        <v>0</v>
      </c>
      <c r="G26" s="1055">
        <v>0</v>
      </c>
      <c r="H26" s="1056">
        <v>0</v>
      </c>
      <c r="I26" s="1057">
        <v>0</v>
      </c>
      <c r="J26" s="492"/>
      <c r="K26" s="942"/>
      <c r="L26" s="492"/>
    </row>
    <row r="27" spans="1:12" s="532" customFormat="1" ht="21.75" customHeight="1">
      <c r="A27" s="943" t="s">
        <v>386</v>
      </c>
      <c r="B27" s="939" t="s">
        <v>47</v>
      </c>
      <c r="C27" s="944" t="s">
        <v>742</v>
      </c>
      <c r="D27" s="1052">
        <v>1748529.79</v>
      </c>
      <c r="E27" s="1052"/>
      <c r="F27" s="1057">
        <v>0</v>
      </c>
      <c r="G27" s="1055">
        <v>0</v>
      </c>
      <c r="H27" s="1056">
        <v>0</v>
      </c>
      <c r="I27" s="1057">
        <v>0</v>
      </c>
      <c r="J27" s="492"/>
      <c r="K27" s="942"/>
      <c r="L27" s="492"/>
    </row>
    <row r="28" spans="1:12" s="533" customFormat="1" ht="21.75" customHeight="1">
      <c r="A28" s="943" t="s">
        <v>387</v>
      </c>
      <c r="B28" s="939" t="s">
        <v>47</v>
      </c>
      <c r="C28" s="940" t="s">
        <v>599</v>
      </c>
      <c r="D28" s="1052">
        <v>1046431535.4099996</v>
      </c>
      <c r="E28" s="1052"/>
      <c r="F28" s="1057">
        <v>764642469.30000007</v>
      </c>
      <c r="G28" s="1055">
        <v>762273766.69000006</v>
      </c>
      <c r="H28" s="1056">
        <v>671244538.7700001</v>
      </c>
      <c r="I28" s="1057">
        <v>93397930.530000001</v>
      </c>
      <c r="J28" s="492"/>
      <c r="K28" s="942"/>
      <c r="L28" s="492"/>
    </row>
    <row r="29" spans="1:12" s="537" customFormat="1" ht="30" customHeight="1">
      <c r="A29" s="534" t="s">
        <v>388</v>
      </c>
      <c r="B29" s="535" t="s">
        <v>47</v>
      </c>
      <c r="C29" s="536" t="s">
        <v>600</v>
      </c>
      <c r="D29" s="1052">
        <v>32507982.649999987</v>
      </c>
      <c r="E29" s="1052"/>
      <c r="F29" s="1057">
        <v>0</v>
      </c>
      <c r="G29" s="1055">
        <v>0</v>
      </c>
      <c r="H29" s="1056">
        <v>0</v>
      </c>
      <c r="I29" s="1057">
        <v>0</v>
      </c>
      <c r="J29" s="492"/>
      <c r="K29" s="946"/>
      <c r="L29" s="492"/>
    </row>
    <row r="30" spans="1:12" s="537" customFormat="1" ht="21.75" customHeight="1">
      <c r="A30" s="943" t="s">
        <v>393</v>
      </c>
      <c r="B30" s="939" t="s">
        <v>47</v>
      </c>
      <c r="C30" s="940" t="s">
        <v>113</v>
      </c>
      <c r="D30" s="1052">
        <v>877640305.43999958</v>
      </c>
      <c r="E30" s="1052"/>
      <c r="F30" s="1057">
        <v>0</v>
      </c>
      <c r="G30" s="1055">
        <v>0</v>
      </c>
      <c r="H30" s="1056">
        <v>0</v>
      </c>
      <c r="I30" s="1057">
        <v>0</v>
      </c>
      <c r="J30" s="492"/>
      <c r="K30" s="942"/>
      <c r="L30" s="492"/>
    </row>
    <row r="31" spans="1:12" s="537" customFormat="1" ht="21.75" customHeight="1">
      <c r="A31" s="943" t="s">
        <v>394</v>
      </c>
      <c r="B31" s="939" t="s">
        <v>47</v>
      </c>
      <c r="C31" s="940" t="s">
        <v>601</v>
      </c>
      <c r="D31" s="1052">
        <v>192271286.81999996</v>
      </c>
      <c r="E31" s="1052"/>
      <c r="F31" s="1057">
        <v>0</v>
      </c>
      <c r="G31" s="1055">
        <v>0</v>
      </c>
      <c r="H31" s="1056">
        <v>0</v>
      </c>
      <c r="I31" s="1057">
        <v>0</v>
      </c>
      <c r="J31" s="492"/>
      <c r="K31" s="942"/>
      <c r="L31" s="492"/>
    </row>
    <row r="32" spans="1:12" s="537" customFormat="1" ht="21.75" customHeight="1">
      <c r="A32" s="943" t="s">
        <v>397</v>
      </c>
      <c r="B32" s="939" t="s">
        <v>47</v>
      </c>
      <c r="C32" s="940" t="s">
        <v>602</v>
      </c>
      <c r="D32" s="1052">
        <v>254932714.58000007</v>
      </c>
      <c r="E32" s="1052"/>
      <c r="F32" s="1057">
        <v>300000</v>
      </c>
      <c r="G32" s="1055">
        <v>0</v>
      </c>
      <c r="H32" s="1056">
        <v>300000</v>
      </c>
      <c r="I32" s="1057">
        <v>0</v>
      </c>
      <c r="J32" s="492"/>
      <c r="K32" s="942"/>
      <c r="L32" s="492"/>
    </row>
    <row r="33" spans="1:12" s="537" customFormat="1" ht="21.75" customHeight="1">
      <c r="A33" s="943" t="s">
        <v>400</v>
      </c>
      <c r="B33" s="939" t="s">
        <v>47</v>
      </c>
      <c r="C33" s="940" t="s">
        <v>603</v>
      </c>
      <c r="D33" s="1052">
        <v>209197969.39999992</v>
      </c>
      <c r="E33" s="1052"/>
      <c r="F33" s="1057">
        <v>39513.929999999993</v>
      </c>
      <c r="G33" s="1055">
        <v>2746.7</v>
      </c>
      <c r="H33" s="1056">
        <v>36895.62999999999</v>
      </c>
      <c r="I33" s="1057">
        <v>2618.3000000000002</v>
      </c>
      <c r="J33" s="492"/>
      <c r="K33" s="942"/>
      <c r="L33" s="492"/>
    </row>
    <row r="34" spans="1:12" s="532" customFormat="1" ht="53.25" customHeight="1">
      <c r="A34" s="534" t="s">
        <v>402</v>
      </c>
      <c r="B34" s="535" t="s">
        <v>47</v>
      </c>
      <c r="C34" s="538" t="s">
        <v>604</v>
      </c>
      <c r="D34" s="1052">
        <v>0</v>
      </c>
      <c r="E34" s="1052"/>
      <c r="F34" s="1057">
        <v>0</v>
      </c>
      <c r="G34" s="1055">
        <v>0</v>
      </c>
      <c r="H34" s="1056">
        <v>0</v>
      </c>
      <c r="I34" s="1057">
        <v>0</v>
      </c>
      <c r="J34" s="492"/>
      <c r="K34" s="946"/>
      <c r="L34" s="492"/>
    </row>
    <row r="35" spans="1:12" s="532" customFormat="1" ht="21.75" customHeight="1">
      <c r="A35" s="943" t="s">
        <v>410</v>
      </c>
      <c r="B35" s="939" t="s">
        <v>47</v>
      </c>
      <c r="C35" s="940" t="s">
        <v>411</v>
      </c>
      <c r="D35" s="1052">
        <v>0</v>
      </c>
      <c r="E35" s="1052"/>
      <c r="F35" s="1057">
        <v>0</v>
      </c>
      <c r="G35" s="1055">
        <v>0</v>
      </c>
      <c r="H35" s="1056">
        <v>0</v>
      </c>
      <c r="I35" s="1057">
        <v>0</v>
      </c>
      <c r="J35" s="492"/>
      <c r="K35" s="942"/>
      <c r="L35" s="492"/>
    </row>
    <row r="36" spans="1:12" s="532" customFormat="1" ht="21.75" customHeight="1">
      <c r="A36" s="943" t="s">
        <v>412</v>
      </c>
      <c r="B36" s="939" t="s">
        <v>47</v>
      </c>
      <c r="C36" s="944" t="s">
        <v>115</v>
      </c>
      <c r="D36" s="1052">
        <v>32564456.580000009</v>
      </c>
      <c r="E36" s="1052"/>
      <c r="F36" s="1057">
        <v>0</v>
      </c>
      <c r="G36" s="1055">
        <v>0</v>
      </c>
      <c r="H36" s="1056">
        <v>0</v>
      </c>
      <c r="I36" s="1057">
        <v>0</v>
      </c>
      <c r="J36" s="492"/>
      <c r="K36" s="942"/>
      <c r="L36" s="492"/>
    </row>
    <row r="37" spans="1:12" s="532" customFormat="1" ht="21.75" customHeight="1">
      <c r="A37" s="943" t="s">
        <v>414</v>
      </c>
      <c r="B37" s="939" t="s">
        <v>47</v>
      </c>
      <c r="C37" s="940" t="s">
        <v>415</v>
      </c>
      <c r="D37" s="1052">
        <v>91754279.340000018</v>
      </c>
      <c r="E37" s="1052"/>
      <c r="F37" s="1057">
        <v>0</v>
      </c>
      <c r="G37" s="1055">
        <v>0</v>
      </c>
      <c r="H37" s="1056">
        <v>0</v>
      </c>
      <c r="I37" s="1057">
        <v>0</v>
      </c>
      <c r="J37" s="492"/>
      <c r="K37" s="942"/>
      <c r="L37" s="492"/>
    </row>
    <row r="38" spans="1:12" s="532" customFormat="1" ht="21.75" customHeight="1">
      <c r="A38" s="943" t="s">
        <v>416</v>
      </c>
      <c r="B38" s="939" t="s">
        <v>47</v>
      </c>
      <c r="C38" s="940" t="s">
        <v>417</v>
      </c>
      <c r="D38" s="1052">
        <v>1507028.6099999996</v>
      </c>
      <c r="E38" s="1052"/>
      <c r="F38" s="1057">
        <v>0</v>
      </c>
      <c r="G38" s="1055">
        <v>0</v>
      </c>
      <c r="H38" s="1056">
        <v>0</v>
      </c>
      <c r="I38" s="1057">
        <v>0</v>
      </c>
      <c r="J38" s="492"/>
      <c r="K38" s="942"/>
      <c r="L38" s="492"/>
    </row>
    <row r="39" spans="1:12" s="532" customFormat="1" ht="21.75" customHeight="1">
      <c r="A39" s="943" t="s">
        <v>418</v>
      </c>
      <c r="B39" s="939" t="s">
        <v>47</v>
      </c>
      <c r="C39" s="940" t="s">
        <v>605</v>
      </c>
      <c r="D39" s="1052">
        <v>2495825.2300000004</v>
      </c>
      <c r="E39" s="1052"/>
      <c r="F39" s="1057">
        <v>0</v>
      </c>
      <c r="G39" s="1055">
        <v>0</v>
      </c>
      <c r="H39" s="1056">
        <v>0</v>
      </c>
      <c r="I39" s="1057">
        <v>0</v>
      </c>
      <c r="J39" s="492"/>
      <c r="K39" s="942"/>
      <c r="L39" s="492"/>
    </row>
    <row r="40" spans="1:12" s="532" customFormat="1" ht="21.75" customHeight="1">
      <c r="A40" s="943" t="s">
        <v>421</v>
      </c>
      <c r="B40" s="939" t="s">
        <v>47</v>
      </c>
      <c r="C40" s="944" t="s">
        <v>606</v>
      </c>
      <c r="D40" s="1052">
        <v>2151099.5700000003</v>
      </c>
      <c r="E40" s="1052"/>
      <c r="F40" s="1057">
        <v>0</v>
      </c>
      <c r="G40" s="1055">
        <v>0</v>
      </c>
      <c r="H40" s="1056">
        <v>0</v>
      </c>
      <c r="I40" s="1057">
        <v>0</v>
      </c>
      <c r="J40" s="492"/>
      <c r="K40" s="942"/>
      <c r="L40" s="492"/>
    </row>
    <row r="41" spans="1:12" s="532" customFormat="1" ht="21.75" customHeight="1">
      <c r="A41" s="1134">
        <v>855</v>
      </c>
      <c r="B41" s="1135" t="s">
        <v>47</v>
      </c>
      <c r="C41" s="947" t="s">
        <v>180</v>
      </c>
      <c r="D41" s="1058">
        <v>1245863.5499999993</v>
      </c>
      <c r="E41" s="1067"/>
      <c r="F41" s="1057">
        <v>0</v>
      </c>
      <c r="G41" s="1055">
        <v>0</v>
      </c>
      <c r="H41" s="1056">
        <v>0</v>
      </c>
      <c r="I41" s="1057">
        <v>0</v>
      </c>
      <c r="J41" s="492"/>
      <c r="L41" s="492"/>
    </row>
    <row r="42" spans="1:12" s="532" customFormat="1" ht="21.75" customHeight="1">
      <c r="A42" s="943" t="s">
        <v>424</v>
      </c>
      <c r="B42" s="939" t="s">
        <v>47</v>
      </c>
      <c r="C42" s="940" t="s">
        <v>607</v>
      </c>
      <c r="D42" s="1052">
        <v>8453024.3199999966</v>
      </c>
      <c r="E42" s="1052"/>
      <c r="F42" s="1057">
        <v>145632.5</v>
      </c>
      <c r="G42" s="1055">
        <v>0</v>
      </c>
      <c r="H42" s="1056">
        <v>144920.78</v>
      </c>
      <c r="I42" s="1057">
        <v>711.72</v>
      </c>
      <c r="J42" s="492"/>
      <c r="K42" s="1075"/>
      <c r="L42" s="492"/>
    </row>
    <row r="43" spans="1:12" s="532" customFormat="1" ht="21.75" customHeight="1">
      <c r="A43" s="943" t="s">
        <v>427</v>
      </c>
      <c r="B43" s="939" t="s">
        <v>47</v>
      </c>
      <c r="C43" s="940" t="s">
        <v>608</v>
      </c>
      <c r="D43" s="1052">
        <v>1668724.2599999998</v>
      </c>
      <c r="E43" s="1052"/>
      <c r="F43" s="1057">
        <v>0</v>
      </c>
      <c r="G43" s="1055">
        <v>0</v>
      </c>
      <c r="H43" s="1056">
        <v>0</v>
      </c>
      <c r="I43" s="1057">
        <v>0</v>
      </c>
      <c r="J43" s="492"/>
      <c r="K43" s="1075"/>
      <c r="L43" s="492"/>
    </row>
    <row r="44" spans="1:12" s="532" customFormat="1" ht="32.25" customHeight="1">
      <c r="A44" s="534" t="s">
        <v>430</v>
      </c>
      <c r="B44" s="535" t="s">
        <v>47</v>
      </c>
      <c r="C44" s="948" t="s">
        <v>609</v>
      </c>
      <c r="D44" s="1052">
        <v>1041.3</v>
      </c>
      <c r="E44" s="1052"/>
      <c r="F44" s="1057">
        <v>0</v>
      </c>
      <c r="G44" s="1055">
        <v>0</v>
      </c>
      <c r="H44" s="1056">
        <v>0</v>
      </c>
      <c r="I44" s="1057">
        <v>0</v>
      </c>
      <c r="J44" s="492"/>
      <c r="K44" s="1076"/>
      <c r="L44" s="492"/>
    </row>
    <row r="45" spans="1:12" s="532" customFormat="1" ht="21.75" customHeight="1" thickBot="1">
      <c r="A45" s="943" t="s">
        <v>435</v>
      </c>
      <c r="B45" s="939" t="s">
        <v>47</v>
      </c>
      <c r="C45" s="940" t="s">
        <v>436</v>
      </c>
      <c r="D45" s="1052">
        <v>1772733.84</v>
      </c>
      <c r="E45" s="1052"/>
      <c r="F45" s="1057">
        <v>0</v>
      </c>
      <c r="G45" s="1055">
        <v>0</v>
      </c>
      <c r="H45" s="1056">
        <v>0</v>
      </c>
      <c r="I45" s="1057">
        <v>0</v>
      </c>
      <c r="J45" s="492"/>
      <c r="K45" s="1075"/>
      <c r="L45" s="492"/>
    </row>
    <row r="46" spans="1:12" s="532" customFormat="1" ht="24.75" customHeight="1" thickTop="1">
      <c r="A46" s="539" t="s">
        <v>610</v>
      </c>
      <c r="B46" s="949"/>
      <c r="C46" s="950"/>
      <c r="D46" s="1068"/>
      <c r="E46" s="1069"/>
      <c r="F46" s="1070">
        <v>0</v>
      </c>
      <c r="G46" s="1071"/>
      <c r="H46" s="1072"/>
      <c r="I46" s="1070"/>
      <c r="J46" s="492"/>
      <c r="K46" s="1077"/>
      <c r="L46" s="492"/>
    </row>
    <row r="47" spans="1:12" s="537" customFormat="1" ht="29.25" customHeight="1">
      <c r="A47" s="540" t="s">
        <v>408</v>
      </c>
      <c r="B47" s="541" t="s">
        <v>47</v>
      </c>
      <c r="C47" s="542" t="s">
        <v>409</v>
      </c>
      <c r="D47" s="1073">
        <v>17491677345.060001</v>
      </c>
      <c r="E47" s="1074" t="s">
        <v>741</v>
      </c>
      <c r="F47" s="1057">
        <v>0</v>
      </c>
      <c r="G47" s="1061">
        <v>0</v>
      </c>
      <c r="H47" s="1062">
        <v>0</v>
      </c>
      <c r="I47" s="1063">
        <v>0</v>
      </c>
      <c r="J47" s="492"/>
      <c r="K47" s="1078"/>
      <c r="L47" s="492"/>
    </row>
    <row r="48" spans="1:12" s="537" customFormat="1" ht="9.75" customHeight="1">
      <c r="F48" s="1051"/>
      <c r="J48" s="492"/>
      <c r="K48" s="1079"/>
      <c r="L48" s="492"/>
    </row>
    <row r="49" spans="1:12" s="537" customFormat="1" ht="15.75" customHeight="1">
      <c r="A49" s="480"/>
      <c r="B49" s="951" t="s">
        <v>741</v>
      </c>
      <c r="C49" s="952" t="s">
        <v>587</v>
      </c>
      <c r="D49" s="480"/>
      <c r="E49" s="480"/>
      <c r="F49" s="480"/>
      <c r="G49" s="480"/>
      <c r="H49" s="480"/>
      <c r="I49" s="480"/>
      <c r="J49" s="492"/>
      <c r="K49" s="1079"/>
      <c r="L49" s="492"/>
    </row>
    <row r="50" spans="1:12" s="545" customFormat="1" ht="15.75">
      <c r="A50" s="1039" t="s">
        <v>791</v>
      </c>
      <c r="B50" s="953"/>
      <c r="D50" s="543"/>
      <c r="E50" s="543"/>
      <c r="F50" s="543"/>
      <c r="G50" s="543"/>
      <c r="H50" s="543"/>
      <c r="I50" s="543"/>
      <c r="J50" s="544"/>
    </row>
    <row r="51" spans="1:12" s="545" customFormat="1" ht="15.75">
      <c r="A51" s="1039" t="s">
        <v>754</v>
      </c>
      <c r="B51" s="953"/>
      <c r="C51" s="953"/>
      <c r="D51" s="543"/>
      <c r="E51" s="543"/>
      <c r="F51" s="543"/>
      <c r="G51" s="543"/>
      <c r="H51" s="543"/>
      <c r="I51" s="543"/>
      <c r="J51" s="544"/>
    </row>
    <row r="52" spans="1:12" s="545" customFormat="1" ht="15.75">
      <c r="A52" s="1039" t="s">
        <v>743</v>
      </c>
      <c r="B52" s="953"/>
      <c r="C52" s="953"/>
      <c r="D52" s="543"/>
      <c r="E52" s="543"/>
      <c r="F52" s="543"/>
      <c r="G52" s="543"/>
      <c r="H52" s="543"/>
      <c r="I52" s="543"/>
      <c r="J52" s="544"/>
    </row>
    <row r="53" spans="1:12" s="537" customFormat="1" ht="15.75" customHeight="1">
      <c r="A53" s="480"/>
      <c r="B53" s="951"/>
      <c r="C53" s="480"/>
      <c r="D53" s="480"/>
      <c r="E53" s="480"/>
      <c r="F53" s="480"/>
      <c r="G53" s="480"/>
      <c r="H53" s="480"/>
      <c r="I53" s="480"/>
      <c r="J53" s="492"/>
      <c r="K53" s="492"/>
      <c r="L53" s="492"/>
    </row>
    <row r="54" spans="1:12" s="545" customFormat="1" ht="15.75">
      <c r="A54" s="1039"/>
      <c r="B54" s="953"/>
      <c r="C54" s="953"/>
      <c r="D54" s="543"/>
      <c r="E54" s="543"/>
      <c r="F54" s="543"/>
      <c r="G54" s="543"/>
      <c r="H54" s="543"/>
      <c r="I54" s="543"/>
      <c r="J54" s="544"/>
    </row>
    <row r="55" spans="1:12" s="545" customFormat="1" ht="15.75">
      <c r="A55" s="1039"/>
      <c r="B55" s="953"/>
      <c r="C55" s="953"/>
      <c r="D55" s="543"/>
      <c r="E55" s="543"/>
      <c r="F55" s="543"/>
      <c r="G55" s="543"/>
      <c r="H55" s="543"/>
      <c r="I55" s="543"/>
      <c r="J55" s="544"/>
    </row>
    <row r="56" spans="1:12">
      <c r="J56" s="492"/>
    </row>
    <row r="57" spans="1:12" ht="15.75">
      <c r="C57" s="953"/>
      <c r="J57" s="492"/>
    </row>
    <row r="58" spans="1:12">
      <c r="J58" s="492"/>
    </row>
    <row r="59" spans="1:12">
      <c r="J59" s="492"/>
    </row>
    <row r="60" spans="1:12">
      <c r="J60" s="492"/>
    </row>
    <row r="61" spans="1:12">
      <c r="J61" s="492"/>
    </row>
    <row r="62" spans="1:12">
      <c r="J62" s="492"/>
    </row>
    <row r="63" spans="1:12">
      <c r="J63" s="492"/>
    </row>
    <row r="64" spans="1:12">
      <c r="J64" s="492"/>
    </row>
    <row r="65" spans="10:10">
      <c r="J65" s="492"/>
    </row>
    <row r="66" spans="10:10">
      <c r="J66" s="492"/>
    </row>
    <row r="67" spans="10:10">
      <c r="J67" s="492"/>
    </row>
    <row r="68" spans="10:10">
      <c r="J68" s="492"/>
    </row>
    <row r="69" spans="10:10">
      <c r="J69" s="492"/>
    </row>
    <row r="70" spans="10:10">
      <c r="J70" s="492"/>
    </row>
    <row r="71" spans="10:10">
      <c r="J71" s="492"/>
    </row>
    <row r="72" spans="10:10">
      <c r="J72" s="492"/>
    </row>
    <row r="73" spans="10:10">
      <c r="J73" s="492"/>
    </row>
    <row r="74" spans="10:10">
      <c r="J74" s="492"/>
    </row>
    <row r="75" spans="10:10">
      <c r="J75" s="492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3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P140"/>
  <sheetViews>
    <sheetView showGridLines="0" zoomScale="75" zoomScaleNormal="75" workbookViewId="0">
      <selection activeCell="E60" sqref="E60"/>
    </sheetView>
  </sheetViews>
  <sheetFormatPr defaultColWidth="12.5703125" defaultRowHeight="15"/>
  <cols>
    <col min="1" max="1" width="67.7109375" style="549" customWidth="1"/>
    <col min="2" max="2" width="19.5703125" style="549" customWidth="1"/>
    <col min="3" max="3" width="2.5703125" style="549" customWidth="1"/>
    <col min="4" max="4" width="20.7109375" style="549" customWidth="1"/>
    <col min="5" max="5" width="21.5703125" style="549" customWidth="1"/>
    <col min="6" max="7" width="20.85546875" style="549" customWidth="1"/>
    <col min="8" max="8" width="4.7109375" style="549" customWidth="1"/>
    <col min="9" max="9" width="6.5703125" style="549" customWidth="1"/>
    <col min="10" max="10" width="27.7109375" style="549" customWidth="1"/>
    <col min="11" max="11" width="19.5703125" style="549" customWidth="1"/>
    <col min="12" max="12" width="15" style="549" customWidth="1"/>
    <col min="13" max="13" width="25.42578125" style="549" customWidth="1"/>
    <col min="14" max="255" width="12.5703125" style="549"/>
    <col min="256" max="256" width="67.7109375" style="549" customWidth="1"/>
    <col min="257" max="257" width="19.5703125" style="549" customWidth="1"/>
    <col min="258" max="258" width="2.5703125" style="549" customWidth="1"/>
    <col min="259" max="259" width="20.7109375" style="549" customWidth="1"/>
    <col min="260" max="260" width="21.5703125" style="549" customWidth="1"/>
    <col min="261" max="262" width="20.85546875" style="549" customWidth="1"/>
    <col min="263" max="263" width="4.7109375" style="549" customWidth="1"/>
    <col min="264" max="264" width="6.5703125" style="549" customWidth="1"/>
    <col min="265" max="265" width="14.85546875" style="549" bestFit="1" customWidth="1"/>
    <col min="266" max="266" width="21.5703125" style="549" customWidth="1"/>
    <col min="267" max="267" width="19.5703125" style="549" customWidth="1"/>
    <col min="268" max="268" width="15" style="549" customWidth="1"/>
    <col min="269" max="269" width="25.42578125" style="549" customWidth="1"/>
    <col min="270" max="511" width="12.5703125" style="549"/>
    <col min="512" max="512" width="67.7109375" style="549" customWidth="1"/>
    <col min="513" max="513" width="19.5703125" style="549" customWidth="1"/>
    <col min="514" max="514" width="2.5703125" style="549" customWidth="1"/>
    <col min="515" max="515" width="20.7109375" style="549" customWidth="1"/>
    <col min="516" max="516" width="21.5703125" style="549" customWidth="1"/>
    <col min="517" max="518" width="20.85546875" style="549" customWidth="1"/>
    <col min="519" max="519" width="4.7109375" style="549" customWidth="1"/>
    <col min="520" max="520" width="6.5703125" style="549" customWidth="1"/>
    <col min="521" max="521" width="14.85546875" style="549" bestFit="1" customWidth="1"/>
    <col min="522" max="522" width="21.5703125" style="549" customWidth="1"/>
    <col min="523" max="523" width="19.5703125" style="549" customWidth="1"/>
    <col min="524" max="524" width="15" style="549" customWidth="1"/>
    <col min="525" max="525" width="25.42578125" style="549" customWidth="1"/>
    <col min="526" max="767" width="12.5703125" style="549"/>
    <col min="768" max="768" width="67.7109375" style="549" customWidth="1"/>
    <col min="769" max="769" width="19.5703125" style="549" customWidth="1"/>
    <col min="770" max="770" width="2.5703125" style="549" customWidth="1"/>
    <col min="771" max="771" width="20.7109375" style="549" customWidth="1"/>
    <col min="772" max="772" width="21.5703125" style="549" customWidth="1"/>
    <col min="773" max="774" width="20.85546875" style="549" customWidth="1"/>
    <col min="775" max="775" width="4.7109375" style="549" customWidth="1"/>
    <col min="776" max="776" width="6.5703125" style="549" customWidth="1"/>
    <col min="777" max="777" width="14.85546875" style="549" bestFit="1" customWidth="1"/>
    <col min="778" max="778" width="21.5703125" style="549" customWidth="1"/>
    <col min="779" max="779" width="19.5703125" style="549" customWidth="1"/>
    <col min="780" max="780" width="15" style="549" customWidth="1"/>
    <col min="781" max="781" width="25.42578125" style="549" customWidth="1"/>
    <col min="782" max="1023" width="12.5703125" style="549"/>
    <col min="1024" max="1024" width="67.7109375" style="549" customWidth="1"/>
    <col min="1025" max="1025" width="19.5703125" style="549" customWidth="1"/>
    <col min="1026" max="1026" width="2.5703125" style="549" customWidth="1"/>
    <col min="1027" max="1027" width="20.7109375" style="549" customWidth="1"/>
    <col min="1028" max="1028" width="21.5703125" style="549" customWidth="1"/>
    <col min="1029" max="1030" width="20.85546875" style="549" customWidth="1"/>
    <col min="1031" max="1031" width="4.7109375" style="549" customWidth="1"/>
    <col min="1032" max="1032" width="6.5703125" style="549" customWidth="1"/>
    <col min="1033" max="1033" width="14.85546875" style="549" bestFit="1" customWidth="1"/>
    <col min="1034" max="1034" width="21.5703125" style="549" customWidth="1"/>
    <col min="1035" max="1035" width="19.5703125" style="549" customWidth="1"/>
    <col min="1036" max="1036" width="15" style="549" customWidth="1"/>
    <col min="1037" max="1037" width="25.42578125" style="549" customWidth="1"/>
    <col min="1038" max="1279" width="12.5703125" style="549"/>
    <col min="1280" max="1280" width="67.7109375" style="549" customWidth="1"/>
    <col min="1281" max="1281" width="19.5703125" style="549" customWidth="1"/>
    <col min="1282" max="1282" width="2.5703125" style="549" customWidth="1"/>
    <col min="1283" max="1283" width="20.7109375" style="549" customWidth="1"/>
    <col min="1284" max="1284" width="21.5703125" style="549" customWidth="1"/>
    <col min="1285" max="1286" width="20.85546875" style="549" customWidth="1"/>
    <col min="1287" max="1287" width="4.7109375" style="549" customWidth="1"/>
    <col min="1288" max="1288" width="6.5703125" style="549" customWidth="1"/>
    <col min="1289" max="1289" width="14.85546875" style="549" bestFit="1" customWidth="1"/>
    <col min="1290" max="1290" width="21.5703125" style="549" customWidth="1"/>
    <col min="1291" max="1291" width="19.5703125" style="549" customWidth="1"/>
    <col min="1292" max="1292" width="15" style="549" customWidth="1"/>
    <col min="1293" max="1293" width="25.42578125" style="549" customWidth="1"/>
    <col min="1294" max="1535" width="12.5703125" style="549"/>
    <col min="1536" max="1536" width="67.7109375" style="549" customWidth="1"/>
    <col min="1537" max="1537" width="19.5703125" style="549" customWidth="1"/>
    <col min="1538" max="1538" width="2.5703125" style="549" customWidth="1"/>
    <col min="1539" max="1539" width="20.7109375" style="549" customWidth="1"/>
    <col min="1540" max="1540" width="21.5703125" style="549" customWidth="1"/>
    <col min="1541" max="1542" width="20.85546875" style="549" customWidth="1"/>
    <col min="1543" max="1543" width="4.7109375" style="549" customWidth="1"/>
    <col min="1544" max="1544" width="6.5703125" style="549" customWidth="1"/>
    <col min="1545" max="1545" width="14.85546875" style="549" bestFit="1" customWidth="1"/>
    <col min="1546" max="1546" width="21.5703125" style="549" customWidth="1"/>
    <col min="1547" max="1547" width="19.5703125" style="549" customWidth="1"/>
    <col min="1548" max="1548" width="15" style="549" customWidth="1"/>
    <col min="1549" max="1549" width="25.42578125" style="549" customWidth="1"/>
    <col min="1550" max="1791" width="12.5703125" style="549"/>
    <col min="1792" max="1792" width="67.7109375" style="549" customWidth="1"/>
    <col min="1793" max="1793" width="19.5703125" style="549" customWidth="1"/>
    <col min="1794" max="1794" width="2.5703125" style="549" customWidth="1"/>
    <col min="1795" max="1795" width="20.7109375" style="549" customWidth="1"/>
    <col min="1796" max="1796" width="21.5703125" style="549" customWidth="1"/>
    <col min="1797" max="1798" width="20.85546875" style="549" customWidth="1"/>
    <col min="1799" max="1799" width="4.7109375" style="549" customWidth="1"/>
    <col min="1800" max="1800" width="6.5703125" style="549" customWidth="1"/>
    <col min="1801" max="1801" width="14.85546875" style="549" bestFit="1" customWidth="1"/>
    <col min="1802" max="1802" width="21.5703125" style="549" customWidth="1"/>
    <col min="1803" max="1803" width="19.5703125" style="549" customWidth="1"/>
    <col min="1804" max="1804" width="15" style="549" customWidth="1"/>
    <col min="1805" max="1805" width="25.42578125" style="549" customWidth="1"/>
    <col min="1806" max="2047" width="12.5703125" style="549"/>
    <col min="2048" max="2048" width="67.7109375" style="549" customWidth="1"/>
    <col min="2049" max="2049" width="19.5703125" style="549" customWidth="1"/>
    <col min="2050" max="2050" width="2.5703125" style="549" customWidth="1"/>
    <col min="2051" max="2051" width="20.7109375" style="549" customWidth="1"/>
    <col min="2052" max="2052" width="21.5703125" style="549" customWidth="1"/>
    <col min="2053" max="2054" width="20.85546875" style="549" customWidth="1"/>
    <col min="2055" max="2055" width="4.7109375" style="549" customWidth="1"/>
    <col min="2056" max="2056" width="6.5703125" style="549" customWidth="1"/>
    <col min="2057" max="2057" width="14.85546875" style="549" bestFit="1" customWidth="1"/>
    <col min="2058" max="2058" width="21.5703125" style="549" customWidth="1"/>
    <col min="2059" max="2059" width="19.5703125" style="549" customWidth="1"/>
    <col min="2060" max="2060" width="15" style="549" customWidth="1"/>
    <col min="2061" max="2061" width="25.42578125" style="549" customWidth="1"/>
    <col min="2062" max="2303" width="12.5703125" style="549"/>
    <col min="2304" max="2304" width="67.7109375" style="549" customWidth="1"/>
    <col min="2305" max="2305" width="19.5703125" style="549" customWidth="1"/>
    <col min="2306" max="2306" width="2.5703125" style="549" customWidth="1"/>
    <col min="2307" max="2307" width="20.7109375" style="549" customWidth="1"/>
    <col min="2308" max="2308" width="21.5703125" style="549" customWidth="1"/>
    <col min="2309" max="2310" width="20.85546875" style="549" customWidth="1"/>
    <col min="2311" max="2311" width="4.7109375" style="549" customWidth="1"/>
    <col min="2312" max="2312" width="6.5703125" style="549" customWidth="1"/>
    <col min="2313" max="2313" width="14.85546875" style="549" bestFit="1" customWidth="1"/>
    <col min="2314" max="2314" width="21.5703125" style="549" customWidth="1"/>
    <col min="2315" max="2315" width="19.5703125" style="549" customWidth="1"/>
    <col min="2316" max="2316" width="15" style="549" customWidth="1"/>
    <col min="2317" max="2317" width="25.42578125" style="549" customWidth="1"/>
    <col min="2318" max="2559" width="12.5703125" style="549"/>
    <col min="2560" max="2560" width="67.7109375" style="549" customWidth="1"/>
    <col min="2561" max="2561" width="19.5703125" style="549" customWidth="1"/>
    <col min="2562" max="2562" width="2.5703125" style="549" customWidth="1"/>
    <col min="2563" max="2563" width="20.7109375" style="549" customWidth="1"/>
    <col min="2564" max="2564" width="21.5703125" style="549" customWidth="1"/>
    <col min="2565" max="2566" width="20.85546875" style="549" customWidth="1"/>
    <col min="2567" max="2567" width="4.7109375" style="549" customWidth="1"/>
    <col min="2568" max="2568" width="6.5703125" style="549" customWidth="1"/>
    <col min="2569" max="2569" width="14.85546875" style="549" bestFit="1" customWidth="1"/>
    <col min="2570" max="2570" width="21.5703125" style="549" customWidth="1"/>
    <col min="2571" max="2571" width="19.5703125" style="549" customWidth="1"/>
    <col min="2572" max="2572" width="15" style="549" customWidth="1"/>
    <col min="2573" max="2573" width="25.42578125" style="549" customWidth="1"/>
    <col min="2574" max="2815" width="12.5703125" style="549"/>
    <col min="2816" max="2816" width="67.7109375" style="549" customWidth="1"/>
    <col min="2817" max="2817" width="19.5703125" style="549" customWidth="1"/>
    <col min="2818" max="2818" width="2.5703125" style="549" customWidth="1"/>
    <col min="2819" max="2819" width="20.7109375" style="549" customWidth="1"/>
    <col min="2820" max="2820" width="21.5703125" style="549" customWidth="1"/>
    <col min="2821" max="2822" width="20.85546875" style="549" customWidth="1"/>
    <col min="2823" max="2823" width="4.7109375" style="549" customWidth="1"/>
    <col min="2824" max="2824" width="6.5703125" style="549" customWidth="1"/>
    <col min="2825" max="2825" width="14.85546875" style="549" bestFit="1" customWidth="1"/>
    <col min="2826" max="2826" width="21.5703125" style="549" customWidth="1"/>
    <col min="2827" max="2827" width="19.5703125" style="549" customWidth="1"/>
    <col min="2828" max="2828" width="15" style="549" customWidth="1"/>
    <col min="2829" max="2829" width="25.42578125" style="549" customWidth="1"/>
    <col min="2830" max="3071" width="12.5703125" style="549"/>
    <col min="3072" max="3072" width="67.7109375" style="549" customWidth="1"/>
    <col min="3073" max="3073" width="19.5703125" style="549" customWidth="1"/>
    <col min="3074" max="3074" width="2.5703125" style="549" customWidth="1"/>
    <col min="3075" max="3075" width="20.7109375" style="549" customWidth="1"/>
    <col min="3076" max="3076" width="21.5703125" style="549" customWidth="1"/>
    <col min="3077" max="3078" width="20.85546875" style="549" customWidth="1"/>
    <col min="3079" max="3079" width="4.7109375" style="549" customWidth="1"/>
    <col min="3080" max="3080" width="6.5703125" style="549" customWidth="1"/>
    <col min="3081" max="3081" width="14.85546875" style="549" bestFit="1" customWidth="1"/>
    <col min="3082" max="3082" width="21.5703125" style="549" customWidth="1"/>
    <col min="3083" max="3083" width="19.5703125" style="549" customWidth="1"/>
    <col min="3084" max="3084" width="15" style="549" customWidth="1"/>
    <col min="3085" max="3085" width="25.42578125" style="549" customWidth="1"/>
    <col min="3086" max="3327" width="12.5703125" style="549"/>
    <col min="3328" max="3328" width="67.7109375" style="549" customWidth="1"/>
    <col min="3329" max="3329" width="19.5703125" style="549" customWidth="1"/>
    <col min="3330" max="3330" width="2.5703125" style="549" customWidth="1"/>
    <col min="3331" max="3331" width="20.7109375" style="549" customWidth="1"/>
    <col min="3332" max="3332" width="21.5703125" style="549" customWidth="1"/>
    <col min="3333" max="3334" width="20.85546875" style="549" customWidth="1"/>
    <col min="3335" max="3335" width="4.7109375" style="549" customWidth="1"/>
    <col min="3336" max="3336" width="6.5703125" style="549" customWidth="1"/>
    <col min="3337" max="3337" width="14.85546875" style="549" bestFit="1" customWidth="1"/>
    <col min="3338" max="3338" width="21.5703125" style="549" customWidth="1"/>
    <col min="3339" max="3339" width="19.5703125" style="549" customWidth="1"/>
    <col min="3340" max="3340" width="15" style="549" customWidth="1"/>
    <col min="3341" max="3341" width="25.42578125" style="549" customWidth="1"/>
    <col min="3342" max="3583" width="12.5703125" style="549"/>
    <col min="3584" max="3584" width="67.7109375" style="549" customWidth="1"/>
    <col min="3585" max="3585" width="19.5703125" style="549" customWidth="1"/>
    <col min="3586" max="3586" width="2.5703125" style="549" customWidth="1"/>
    <col min="3587" max="3587" width="20.7109375" style="549" customWidth="1"/>
    <col min="3588" max="3588" width="21.5703125" style="549" customWidth="1"/>
    <col min="3589" max="3590" width="20.85546875" style="549" customWidth="1"/>
    <col min="3591" max="3591" width="4.7109375" style="549" customWidth="1"/>
    <col min="3592" max="3592" width="6.5703125" style="549" customWidth="1"/>
    <col min="3593" max="3593" width="14.85546875" style="549" bestFit="1" customWidth="1"/>
    <col min="3594" max="3594" width="21.5703125" style="549" customWidth="1"/>
    <col min="3595" max="3595" width="19.5703125" style="549" customWidth="1"/>
    <col min="3596" max="3596" width="15" style="549" customWidth="1"/>
    <col min="3597" max="3597" width="25.42578125" style="549" customWidth="1"/>
    <col min="3598" max="3839" width="12.5703125" style="549"/>
    <col min="3840" max="3840" width="67.7109375" style="549" customWidth="1"/>
    <col min="3841" max="3841" width="19.5703125" style="549" customWidth="1"/>
    <col min="3842" max="3842" width="2.5703125" style="549" customWidth="1"/>
    <col min="3843" max="3843" width="20.7109375" style="549" customWidth="1"/>
    <col min="3844" max="3844" width="21.5703125" style="549" customWidth="1"/>
    <col min="3845" max="3846" width="20.85546875" style="549" customWidth="1"/>
    <col min="3847" max="3847" width="4.7109375" style="549" customWidth="1"/>
    <col min="3848" max="3848" width="6.5703125" style="549" customWidth="1"/>
    <col min="3849" max="3849" width="14.85546875" style="549" bestFit="1" customWidth="1"/>
    <col min="3850" max="3850" width="21.5703125" style="549" customWidth="1"/>
    <col min="3851" max="3851" width="19.5703125" style="549" customWidth="1"/>
    <col min="3852" max="3852" width="15" style="549" customWidth="1"/>
    <col min="3853" max="3853" width="25.42578125" style="549" customWidth="1"/>
    <col min="3854" max="4095" width="12.5703125" style="549"/>
    <col min="4096" max="4096" width="67.7109375" style="549" customWidth="1"/>
    <col min="4097" max="4097" width="19.5703125" style="549" customWidth="1"/>
    <col min="4098" max="4098" width="2.5703125" style="549" customWidth="1"/>
    <col min="4099" max="4099" width="20.7109375" style="549" customWidth="1"/>
    <col min="4100" max="4100" width="21.5703125" style="549" customWidth="1"/>
    <col min="4101" max="4102" width="20.85546875" style="549" customWidth="1"/>
    <col min="4103" max="4103" width="4.7109375" style="549" customWidth="1"/>
    <col min="4104" max="4104" width="6.5703125" style="549" customWidth="1"/>
    <col min="4105" max="4105" width="14.85546875" style="549" bestFit="1" customWidth="1"/>
    <col min="4106" max="4106" width="21.5703125" style="549" customWidth="1"/>
    <col min="4107" max="4107" width="19.5703125" style="549" customWidth="1"/>
    <col min="4108" max="4108" width="15" style="549" customWidth="1"/>
    <col min="4109" max="4109" width="25.42578125" style="549" customWidth="1"/>
    <col min="4110" max="4351" width="12.5703125" style="549"/>
    <col min="4352" max="4352" width="67.7109375" style="549" customWidth="1"/>
    <col min="4353" max="4353" width="19.5703125" style="549" customWidth="1"/>
    <col min="4354" max="4354" width="2.5703125" style="549" customWidth="1"/>
    <col min="4355" max="4355" width="20.7109375" style="549" customWidth="1"/>
    <col min="4356" max="4356" width="21.5703125" style="549" customWidth="1"/>
    <col min="4357" max="4358" width="20.85546875" style="549" customWidth="1"/>
    <col min="4359" max="4359" width="4.7109375" style="549" customWidth="1"/>
    <col min="4360" max="4360" width="6.5703125" style="549" customWidth="1"/>
    <col min="4361" max="4361" width="14.85546875" style="549" bestFit="1" customWidth="1"/>
    <col min="4362" max="4362" width="21.5703125" style="549" customWidth="1"/>
    <col min="4363" max="4363" width="19.5703125" style="549" customWidth="1"/>
    <col min="4364" max="4364" width="15" style="549" customWidth="1"/>
    <col min="4365" max="4365" width="25.42578125" style="549" customWidth="1"/>
    <col min="4366" max="4607" width="12.5703125" style="549"/>
    <col min="4608" max="4608" width="67.7109375" style="549" customWidth="1"/>
    <col min="4609" max="4609" width="19.5703125" style="549" customWidth="1"/>
    <col min="4610" max="4610" width="2.5703125" style="549" customWidth="1"/>
    <col min="4611" max="4611" width="20.7109375" style="549" customWidth="1"/>
    <col min="4612" max="4612" width="21.5703125" style="549" customWidth="1"/>
    <col min="4613" max="4614" width="20.85546875" style="549" customWidth="1"/>
    <col min="4615" max="4615" width="4.7109375" style="549" customWidth="1"/>
    <col min="4616" max="4616" width="6.5703125" style="549" customWidth="1"/>
    <col min="4617" max="4617" width="14.85546875" style="549" bestFit="1" customWidth="1"/>
    <col min="4618" max="4618" width="21.5703125" style="549" customWidth="1"/>
    <col min="4619" max="4619" width="19.5703125" style="549" customWidth="1"/>
    <col min="4620" max="4620" width="15" style="549" customWidth="1"/>
    <col min="4621" max="4621" width="25.42578125" style="549" customWidth="1"/>
    <col min="4622" max="4863" width="12.5703125" style="549"/>
    <col min="4864" max="4864" width="67.7109375" style="549" customWidth="1"/>
    <col min="4865" max="4865" width="19.5703125" style="549" customWidth="1"/>
    <col min="4866" max="4866" width="2.5703125" style="549" customWidth="1"/>
    <col min="4867" max="4867" width="20.7109375" style="549" customWidth="1"/>
    <col min="4868" max="4868" width="21.5703125" style="549" customWidth="1"/>
    <col min="4869" max="4870" width="20.85546875" style="549" customWidth="1"/>
    <col min="4871" max="4871" width="4.7109375" style="549" customWidth="1"/>
    <col min="4872" max="4872" width="6.5703125" style="549" customWidth="1"/>
    <col min="4873" max="4873" width="14.85546875" style="549" bestFit="1" customWidth="1"/>
    <col min="4874" max="4874" width="21.5703125" style="549" customWidth="1"/>
    <col min="4875" max="4875" width="19.5703125" style="549" customWidth="1"/>
    <col min="4876" max="4876" width="15" style="549" customWidth="1"/>
    <col min="4877" max="4877" width="25.42578125" style="549" customWidth="1"/>
    <col min="4878" max="5119" width="12.5703125" style="549"/>
    <col min="5120" max="5120" width="67.7109375" style="549" customWidth="1"/>
    <col min="5121" max="5121" width="19.5703125" style="549" customWidth="1"/>
    <col min="5122" max="5122" width="2.5703125" style="549" customWidth="1"/>
    <col min="5123" max="5123" width="20.7109375" style="549" customWidth="1"/>
    <col min="5124" max="5124" width="21.5703125" style="549" customWidth="1"/>
    <col min="5125" max="5126" width="20.85546875" style="549" customWidth="1"/>
    <col min="5127" max="5127" width="4.7109375" style="549" customWidth="1"/>
    <col min="5128" max="5128" width="6.5703125" style="549" customWidth="1"/>
    <col min="5129" max="5129" width="14.85546875" style="549" bestFit="1" customWidth="1"/>
    <col min="5130" max="5130" width="21.5703125" style="549" customWidth="1"/>
    <col min="5131" max="5131" width="19.5703125" style="549" customWidth="1"/>
    <col min="5132" max="5132" width="15" style="549" customWidth="1"/>
    <col min="5133" max="5133" width="25.42578125" style="549" customWidth="1"/>
    <col min="5134" max="5375" width="12.5703125" style="549"/>
    <col min="5376" max="5376" width="67.7109375" style="549" customWidth="1"/>
    <col min="5377" max="5377" width="19.5703125" style="549" customWidth="1"/>
    <col min="5378" max="5378" width="2.5703125" style="549" customWidth="1"/>
    <col min="5379" max="5379" width="20.7109375" style="549" customWidth="1"/>
    <col min="5380" max="5380" width="21.5703125" style="549" customWidth="1"/>
    <col min="5381" max="5382" width="20.85546875" style="549" customWidth="1"/>
    <col min="5383" max="5383" width="4.7109375" style="549" customWidth="1"/>
    <col min="5384" max="5384" width="6.5703125" style="549" customWidth="1"/>
    <col min="5385" max="5385" width="14.85546875" style="549" bestFit="1" customWidth="1"/>
    <col min="5386" max="5386" width="21.5703125" style="549" customWidth="1"/>
    <col min="5387" max="5387" width="19.5703125" style="549" customWidth="1"/>
    <col min="5388" max="5388" width="15" style="549" customWidth="1"/>
    <col min="5389" max="5389" width="25.42578125" style="549" customWidth="1"/>
    <col min="5390" max="5631" width="12.5703125" style="549"/>
    <col min="5632" max="5632" width="67.7109375" style="549" customWidth="1"/>
    <col min="5633" max="5633" width="19.5703125" style="549" customWidth="1"/>
    <col min="5634" max="5634" width="2.5703125" style="549" customWidth="1"/>
    <col min="5635" max="5635" width="20.7109375" style="549" customWidth="1"/>
    <col min="5636" max="5636" width="21.5703125" style="549" customWidth="1"/>
    <col min="5637" max="5638" width="20.85546875" style="549" customWidth="1"/>
    <col min="5639" max="5639" width="4.7109375" style="549" customWidth="1"/>
    <col min="5640" max="5640" width="6.5703125" style="549" customWidth="1"/>
    <col min="5641" max="5641" width="14.85546875" style="549" bestFit="1" customWidth="1"/>
    <col min="5642" max="5642" width="21.5703125" style="549" customWidth="1"/>
    <col min="5643" max="5643" width="19.5703125" style="549" customWidth="1"/>
    <col min="5644" max="5644" width="15" style="549" customWidth="1"/>
    <col min="5645" max="5645" width="25.42578125" style="549" customWidth="1"/>
    <col min="5646" max="5887" width="12.5703125" style="549"/>
    <col min="5888" max="5888" width="67.7109375" style="549" customWidth="1"/>
    <col min="5889" max="5889" width="19.5703125" style="549" customWidth="1"/>
    <col min="5890" max="5890" width="2.5703125" style="549" customWidth="1"/>
    <col min="5891" max="5891" width="20.7109375" style="549" customWidth="1"/>
    <col min="5892" max="5892" width="21.5703125" style="549" customWidth="1"/>
    <col min="5893" max="5894" width="20.85546875" style="549" customWidth="1"/>
    <col min="5895" max="5895" width="4.7109375" style="549" customWidth="1"/>
    <col min="5896" max="5896" width="6.5703125" style="549" customWidth="1"/>
    <col min="5897" max="5897" width="14.85546875" style="549" bestFit="1" customWidth="1"/>
    <col min="5898" max="5898" width="21.5703125" style="549" customWidth="1"/>
    <col min="5899" max="5899" width="19.5703125" style="549" customWidth="1"/>
    <col min="5900" max="5900" width="15" style="549" customWidth="1"/>
    <col min="5901" max="5901" width="25.42578125" style="549" customWidth="1"/>
    <col min="5902" max="6143" width="12.5703125" style="549"/>
    <col min="6144" max="6144" width="67.7109375" style="549" customWidth="1"/>
    <col min="6145" max="6145" width="19.5703125" style="549" customWidth="1"/>
    <col min="6146" max="6146" width="2.5703125" style="549" customWidth="1"/>
    <col min="6147" max="6147" width="20.7109375" style="549" customWidth="1"/>
    <col min="6148" max="6148" width="21.5703125" style="549" customWidth="1"/>
    <col min="6149" max="6150" width="20.85546875" style="549" customWidth="1"/>
    <col min="6151" max="6151" width="4.7109375" style="549" customWidth="1"/>
    <col min="6152" max="6152" width="6.5703125" style="549" customWidth="1"/>
    <col min="6153" max="6153" width="14.85546875" style="549" bestFit="1" customWidth="1"/>
    <col min="6154" max="6154" width="21.5703125" style="549" customWidth="1"/>
    <col min="6155" max="6155" width="19.5703125" style="549" customWidth="1"/>
    <col min="6156" max="6156" width="15" style="549" customWidth="1"/>
    <col min="6157" max="6157" width="25.42578125" style="549" customWidth="1"/>
    <col min="6158" max="6399" width="12.5703125" style="549"/>
    <col min="6400" max="6400" width="67.7109375" style="549" customWidth="1"/>
    <col min="6401" max="6401" width="19.5703125" style="549" customWidth="1"/>
    <col min="6402" max="6402" width="2.5703125" style="549" customWidth="1"/>
    <col min="6403" max="6403" width="20.7109375" style="549" customWidth="1"/>
    <col min="6404" max="6404" width="21.5703125" style="549" customWidth="1"/>
    <col min="6405" max="6406" width="20.85546875" style="549" customWidth="1"/>
    <col min="6407" max="6407" width="4.7109375" style="549" customWidth="1"/>
    <col min="6408" max="6408" width="6.5703125" style="549" customWidth="1"/>
    <col min="6409" max="6409" width="14.85546875" style="549" bestFit="1" customWidth="1"/>
    <col min="6410" max="6410" width="21.5703125" style="549" customWidth="1"/>
    <col min="6411" max="6411" width="19.5703125" style="549" customWidth="1"/>
    <col min="6412" max="6412" width="15" style="549" customWidth="1"/>
    <col min="6413" max="6413" width="25.42578125" style="549" customWidth="1"/>
    <col min="6414" max="6655" width="12.5703125" style="549"/>
    <col min="6656" max="6656" width="67.7109375" style="549" customWidth="1"/>
    <col min="6657" max="6657" width="19.5703125" style="549" customWidth="1"/>
    <col min="6658" max="6658" width="2.5703125" style="549" customWidth="1"/>
    <col min="6659" max="6659" width="20.7109375" style="549" customWidth="1"/>
    <col min="6660" max="6660" width="21.5703125" style="549" customWidth="1"/>
    <col min="6661" max="6662" width="20.85546875" style="549" customWidth="1"/>
    <col min="6663" max="6663" width="4.7109375" style="549" customWidth="1"/>
    <col min="6664" max="6664" width="6.5703125" style="549" customWidth="1"/>
    <col min="6665" max="6665" width="14.85546875" style="549" bestFit="1" customWidth="1"/>
    <col min="6666" max="6666" width="21.5703125" style="549" customWidth="1"/>
    <col min="6667" max="6667" width="19.5703125" style="549" customWidth="1"/>
    <col min="6668" max="6668" width="15" style="549" customWidth="1"/>
    <col min="6669" max="6669" width="25.42578125" style="549" customWidth="1"/>
    <col min="6670" max="6911" width="12.5703125" style="549"/>
    <col min="6912" max="6912" width="67.7109375" style="549" customWidth="1"/>
    <col min="6913" max="6913" width="19.5703125" style="549" customWidth="1"/>
    <col min="6914" max="6914" width="2.5703125" style="549" customWidth="1"/>
    <col min="6915" max="6915" width="20.7109375" style="549" customWidth="1"/>
    <col min="6916" max="6916" width="21.5703125" style="549" customWidth="1"/>
    <col min="6917" max="6918" width="20.85546875" style="549" customWidth="1"/>
    <col min="6919" max="6919" width="4.7109375" style="549" customWidth="1"/>
    <col min="6920" max="6920" width="6.5703125" style="549" customWidth="1"/>
    <col min="6921" max="6921" width="14.85546875" style="549" bestFit="1" customWidth="1"/>
    <col min="6922" max="6922" width="21.5703125" style="549" customWidth="1"/>
    <col min="6923" max="6923" width="19.5703125" style="549" customWidth="1"/>
    <col min="6924" max="6924" width="15" style="549" customWidth="1"/>
    <col min="6925" max="6925" width="25.42578125" style="549" customWidth="1"/>
    <col min="6926" max="7167" width="12.5703125" style="549"/>
    <col min="7168" max="7168" width="67.7109375" style="549" customWidth="1"/>
    <col min="7169" max="7169" width="19.5703125" style="549" customWidth="1"/>
    <col min="7170" max="7170" width="2.5703125" style="549" customWidth="1"/>
    <col min="7171" max="7171" width="20.7109375" style="549" customWidth="1"/>
    <col min="7172" max="7172" width="21.5703125" style="549" customWidth="1"/>
    <col min="7173" max="7174" width="20.85546875" style="549" customWidth="1"/>
    <col min="7175" max="7175" width="4.7109375" style="549" customWidth="1"/>
    <col min="7176" max="7176" width="6.5703125" style="549" customWidth="1"/>
    <col min="7177" max="7177" width="14.85546875" style="549" bestFit="1" customWidth="1"/>
    <col min="7178" max="7178" width="21.5703125" style="549" customWidth="1"/>
    <col min="7179" max="7179" width="19.5703125" style="549" customWidth="1"/>
    <col min="7180" max="7180" width="15" style="549" customWidth="1"/>
    <col min="7181" max="7181" width="25.42578125" style="549" customWidth="1"/>
    <col min="7182" max="7423" width="12.5703125" style="549"/>
    <col min="7424" max="7424" width="67.7109375" style="549" customWidth="1"/>
    <col min="7425" max="7425" width="19.5703125" style="549" customWidth="1"/>
    <col min="7426" max="7426" width="2.5703125" style="549" customWidth="1"/>
    <col min="7427" max="7427" width="20.7109375" style="549" customWidth="1"/>
    <col min="7428" max="7428" width="21.5703125" style="549" customWidth="1"/>
    <col min="7429" max="7430" width="20.85546875" style="549" customWidth="1"/>
    <col min="7431" max="7431" width="4.7109375" style="549" customWidth="1"/>
    <col min="7432" max="7432" width="6.5703125" style="549" customWidth="1"/>
    <col min="7433" max="7433" width="14.85546875" style="549" bestFit="1" customWidth="1"/>
    <col min="7434" max="7434" width="21.5703125" style="549" customWidth="1"/>
    <col min="7435" max="7435" width="19.5703125" style="549" customWidth="1"/>
    <col min="7436" max="7436" width="15" style="549" customWidth="1"/>
    <col min="7437" max="7437" width="25.42578125" style="549" customWidth="1"/>
    <col min="7438" max="7679" width="12.5703125" style="549"/>
    <col min="7680" max="7680" width="67.7109375" style="549" customWidth="1"/>
    <col min="7681" max="7681" width="19.5703125" style="549" customWidth="1"/>
    <col min="7682" max="7682" width="2.5703125" style="549" customWidth="1"/>
    <col min="7683" max="7683" width="20.7109375" style="549" customWidth="1"/>
    <col min="7684" max="7684" width="21.5703125" style="549" customWidth="1"/>
    <col min="7685" max="7686" width="20.85546875" style="549" customWidth="1"/>
    <col min="7687" max="7687" width="4.7109375" style="549" customWidth="1"/>
    <col min="7688" max="7688" width="6.5703125" style="549" customWidth="1"/>
    <col min="7689" max="7689" width="14.85546875" style="549" bestFit="1" customWidth="1"/>
    <col min="7690" max="7690" width="21.5703125" style="549" customWidth="1"/>
    <col min="7691" max="7691" width="19.5703125" style="549" customWidth="1"/>
    <col min="7692" max="7692" width="15" style="549" customWidth="1"/>
    <col min="7693" max="7693" width="25.42578125" style="549" customWidth="1"/>
    <col min="7694" max="7935" width="12.5703125" style="549"/>
    <col min="7936" max="7936" width="67.7109375" style="549" customWidth="1"/>
    <col min="7937" max="7937" width="19.5703125" style="549" customWidth="1"/>
    <col min="7938" max="7938" width="2.5703125" style="549" customWidth="1"/>
    <col min="7939" max="7939" width="20.7109375" style="549" customWidth="1"/>
    <col min="7940" max="7940" width="21.5703125" style="549" customWidth="1"/>
    <col min="7941" max="7942" width="20.85546875" style="549" customWidth="1"/>
    <col min="7943" max="7943" width="4.7109375" style="549" customWidth="1"/>
    <col min="7944" max="7944" width="6.5703125" style="549" customWidth="1"/>
    <col min="7945" max="7945" width="14.85546875" style="549" bestFit="1" customWidth="1"/>
    <col min="7946" max="7946" width="21.5703125" style="549" customWidth="1"/>
    <col min="7947" max="7947" width="19.5703125" style="549" customWidth="1"/>
    <col min="7948" max="7948" width="15" style="549" customWidth="1"/>
    <col min="7949" max="7949" width="25.42578125" style="549" customWidth="1"/>
    <col min="7950" max="8191" width="12.5703125" style="549"/>
    <col min="8192" max="8192" width="67.7109375" style="549" customWidth="1"/>
    <col min="8193" max="8193" width="19.5703125" style="549" customWidth="1"/>
    <col min="8194" max="8194" width="2.5703125" style="549" customWidth="1"/>
    <col min="8195" max="8195" width="20.7109375" style="549" customWidth="1"/>
    <col min="8196" max="8196" width="21.5703125" style="549" customWidth="1"/>
    <col min="8197" max="8198" width="20.85546875" style="549" customWidth="1"/>
    <col min="8199" max="8199" width="4.7109375" style="549" customWidth="1"/>
    <col min="8200" max="8200" width="6.5703125" style="549" customWidth="1"/>
    <col min="8201" max="8201" width="14.85546875" style="549" bestFit="1" customWidth="1"/>
    <col min="8202" max="8202" width="21.5703125" style="549" customWidth="1"/>
    <col min="8203" max="8203" width="19.5703125" style="549" customWidth="1"/>
    <col min="8204" max="8204" width="15" style="549" customWidth="1"/>
    <col min="8205" max="8205" width="25.42578125" style="549" customWidth="1"/>
    <col min="8206" max="8447" width="12.5703125" style="549"/>
    <col min="8448" max="8448" width="67.7109375" style="549" customWidth="1"/>
    <col min="8449" max="8449" width="19.5703125" style="549" customWidth="1"/>
    <col min="8450" max="8450" width="2.5703125" style="549" customWidth="1"/>
    <col min="8451" max="8451" width="20.7109375" style="549" customWidth="1"/>
    <col min="8452" max="8452" width="21.5703125" style="549" customWidth="1"/>
    <col min="8453" max="8454" width="20.85546875" style="549" customWidth="1"/>
    <col min="8455" max="8455" width="4.7109375" style="549" customWidth="1"/>
    <col min="8456" max="8456" width="6.5703125" style="549" customWidth="1"/>
    <col min="8457" max="8457" width="14.85546875" style="549" bestFit="1" customWidth="1"/>
    <col min="8458" max="8458" width="21.5703125" style="549" customWidth="1"/>
    <col min="8459" max="8459" width="19.5703125" style="549" customWidth="1"/>
    <col min="8460" max="8460" width="15" style="549" customWidth="1"/>
    <col min="8461" max="8461" width="25.42578125" style="549" customWidth="1"/>
    <col min="8462" max="8703" width="12.5703125" style="549"/>
    <col min="8704" max="8704" width="67.7109375" style="549" customWidth="1"/>
    <col min="8705" max="8705" width="19.5703125" style="549" customWidth="1"/>
    <col min="8706" max="8706" width="2.5703125" style="549" customWidth="1"/>
    <col min="8707" max="8707" width="20.7109375" style="549" customWidth="1"/>
    <col min="8708" max="8708" width="21.5703125" style="549" customWidth="1"/>
    <col min="8709" max="8710" width="20.85546875" style="549" customWidth="1"/>
    <col min="8711" max="8711" width="4.7109375" style="549" customWidth="1"/>
    <col min="8712" max="8712" width="6.5703125" style="549" customWidth="1"/>
    <col min="8713" max="8713" width="14.85546875" style="549" bestFit="1" customWidth="1"/>
    <col min="8714" max="8714" width="21.5703125" style="549" customWidth="1"/>
    <col min="8715" max="8715" width="19.5703125" style="549" customWidth="1"/>
    <col min="8716" max="8716" width="15" style="549" customWidth="1"/>
    <col min="8717" max="8717" width="25.42578125" style="549" customWidth="1"/>
    <col min="8718" max="8959" width="12.5703125" style="549"/>
    <col min="8960" max="8960" width="67.7109375" style="549" customWidth="1"/>
    <col min="8961" max="8961" width="19.5703125" style="549" customWidth="1"/>
    <col min="8962" max="8962" width="2.5703125" style="549" customWidth="1"/>
    <col min="8963" max="8963" width="20.7109375" style="549" customWidth="1"/>
    <col min="8964" max="8964" width="21.5703125" style="549" customWidth="1"/>
    <col min="8965" max="8966" width="20.85546875" style="549" customWidth="1"/>
    <col min="8967" max="8967" width="4.7109375" style="549" customWidth="1"/>
    <col min="8968" max="8968" width="6.5703125" style="549" customWidth="1"/>
    <col min="8969" max="8969" width="14.85546875" style="549" bestFit="1" customWidth="1"/>
    <col min="8970" max="8970" width="21.5703125" style="549" customWidth="1"/>
    <col min="8971" max="8971" width="19.5703125" style="549" customWidth="1"/>
    <col min="8972" max="8972" width="15" style="549" customWidth="1"/>
    <col min="8973" max="8973" width="25.42578125" style="549" customWidth="1"/>
    <col min="8974" max="9215" width="12.5703125" style="549"/>
    <col min="9216" max="9216" width="67.7109375" style="549" customWidth="1"/>
    <col min="9217" max="9217" width="19.5703125" style="549" customWidth="1"/>
    <col min="9218" max="9218" width="2.5703125" style="549" customWidth="1"/>
    <col min="9219" max="9219" width="20.7109375" style="549" customWidth="1"/>
    <col min="9220" max="9220" width="21.5703125" style="549" customWidth="1"/>
    <col min="9221" max="9222" width="20.85546875" style="549" customWidth="1"/>
    <col min="9223" max="9223" width="4.7109375" style="549" customWidth="1"/>
    <col min="9224" max="9224" width="6.5703125" style="549" customWidth="1"/>
    <col min="9225" max="9225" width="14.85546875" style="549" bestFit="1" customWidth="1"/>
    <col min="9226" max="9226" width="21.5703125" style="549" customWidth="1"/>
    <col min="9227" max="9227" width="19.5703125" style="549" customWidth="1"/>
    <col min="9228" max="9228" width="15" style="549" customWidth="1"/>
    <col min="9229" max="9229" width="25.42578125" style="549" customWidth="1"/>
    <col min="9230" max="9471" width="12.5703125" style="549"/>
    <col min="9472" max="9472" width="67.7109375" style="549" customWidth="1"/>
    <col min="9473" max="9473" width="19.5703125" style="549" customWidth="1"/>
    <col min="9474" max="9474" width="2.5703125" style="549" customWidth="1"/>
    <col min="9475" max="9475" width="20.7109375" style="549" customWidth="1"/>
    <col min="9476" max="9476" width="21.5703125" style="549" customWidth="1"/>
    <col min="9477" max="9478" width="20.85546875" style="549" customWidth="1"/>
    <col min="9479" max="9479" width="4.7109375" style="549" customWidth="1"/>
    <col min="9480" max="9480" width="6.5703125" style="549" customWidth="1"/>
    <col min="9481" max="9481" width="14.85546875" style="549" bestFit="1" customWidth="1"/>
    <col min="9482" max="9482" width="21.5703125" style="549" customWidth="1"/>
    <col min="9483" max="9483" width="19.5703125" style="549" customWidth="1"/>
    <col min="9484" max="9484" width="15" style="549" customWidth="1"/>
    <col min="9485" max="9485" width="25.42578125" style="549" customWidth="1"/>
    <col min="9486" max="9727" width="12.5703125" style="549"/>
    <col min="9728" max="9728" width="67.7109375" style="549" customWidth="1"/>
    <col min="9729" max="9729" width="19.5703125" style="549" customWidth="1"/>
    <col min="9730" max="9730" width="2.5703125" style="549" customWidth="1"/>
    <col min="9731" max="9731" width="20.7109375" style="549" customWidth="1"/>
    <col min="9732" max="9732" width="21.5703125" style="549" customWidth="1"/>
    <col min="9733" max="9734" width="20.85546875" style="549" customWidth="1"/>
    <col min="9735" max="9735" width="4.7109375" style="549" customWidth="1"/>
    <col min="9736" max="9736" width="6.5703125" style="549" customWidth="1"/>
    <col min="9737" max="9737" width="14.85546875" style="549" bestFit="1" customWidth="1"/>
    <col min="9738" max="9738" width="21.5703125" style="549" customWidth="1"/>
    <col min="9739" max="9739" width="19.5703125" style="549" customWidth="1"/>
    <col min="9740" max="9740" width="15" style="549" customWidth="1"/>
    <col min="9741" max="9741" width="25.42578125" style="549" customWidth="1"/>
    <col min="9742" max="9983" width="12.5703125" style="549"/>
    <col min="9984" max="9984" width="67.7109375" style="549" customWidth="1"/>
    <col min="9985" max="9985" width="19.5703125" style="549" customWidth="1"/>
    <col min="9986" max="9986" width="2.5703125" style="549" customWidth="1"/>
    <col min="9987" max="9987" width="20.7109375" style="549" customWidth="1"/>
    <col min="9988" max="9988" width="21.5703125" style="549" customWidth="1"/>
    <col min="9989" max="9990" width="20.85546875" style="549" customWidth="1"/>
    <col min="9991" max="9991" width="4.7109375" style="549" customWidth="1"/>
    <col min="9992" max="9992" width="6.5703125" style="549" customWidth="1"/>
    <col min="9993" max="9993" width="14.85546875" style="549" bestFit="1" customWidth="1"/>
    <col min="9994" max="9994" width="21.5703125" style="549" customWidth="1"/>
    <col min="9995" max="9995" width="19.5703125" style="549" customWidth="1"/>
    <col min="9996" max="9996" width="15" style="549" customWidth="1"/>
    <col min="9997" max="9997" width="25.42578125" style="549" customWidth="1"/>
    <col min="9998" max="10239" width="12.5703125" style="549"/>
    <col min="10240" max="10240" width="67.7109375" style="549" customWidth="1"/>
    <col min="10241" max="10241" width="19.5703125" style="549" customWidth="1"/>
    <col min="10242" max="10242" width="2.5703125" style="549" customWidth="1"/>
    <col min="10243" max="10243" width="20.7109375" style="549" customWidth="1"/>
    <col min="10244" max="10244" width="21.5703125" style="549" customWidth="1"/>
    <col min="10245" max="10246" width="20.85546875" style="549" customWidth="1"/>
    <col min="10247" max="10247" width="4.7109375" style="549" customWidth="1"/>
    <col min="10248" max="10248" width="6.5703125" style="549" customWidth="1"/>
    <col min="10249" max="10249" width="14.85546875" style="549" bestFit="1" customWidth="1"/>
    <col min="10250" max="10250" width="21.5703125" style="549" customWidth="1"/>
    <col min="10251" max="10251" width="19.5703125" style="549" customWidth="1"/>
    <col min="10252" max="10252" width="15" style="549" customWidth="1"/>
    <col min="10253" max="10253" width="25.42578125" style="549" customWidth="1"/>
    <col min="10254" max="10495" width="12.5703125" style="549"/>
    <col min="10496" max="10496" width="67.7109375" style="549" customWidth="1"/>
    <col min="10497" max="10497" width="19.5703125" style="549" customWidth="1"/>
    <col min="10498" max="10498" width="2.5703125" style="549" customWidth="1"/>
    <col min="10499" max="10499" width="20.7109375" style="549" customWidth="1"/>
    <col min="10500" max="10500" width="21.5703125" style="549" customWidth="1"/>
    <col min="10501" max="10502" width="20.85546875" style="549" customWidth="1"/>
    <col min="10503" max="10503" width="4.7109375" style="549" customWidth="1"/>
    <col min="10504" max="10504" width="6.5703125" style="549" customWidth="1"/>
    <col min="10505" max="10505" width="14.85546875" style="549" bestFit="1" customWidth="1"/>
    <col min="10506" max="10506" width="21.5703125" style="549" customWidth="1"/>
    <col min="10507" max="10507" width="19.5703125" style="549" customWidth="1"/>
    <col min="10508" max="10508" width="15" style="549" customWidth="1"/>
    <col min="10509" max="10509" width="25.42578125" style="549" customWidth="1"/>
    <col min="10510" max="10751" width="12.5703125" style="549"/>
    <col min="10752" max="10752" width="67.7109375" style="549" customWidth="1"/>
    <col min="10753" max="10753" width="19.5703125" style="549" customWidth="1"/>
    <col min="10754" max="10754" width="2.5703125" style="549" customWidth="1"/>
    <col min="10755" max="10755" width="20.7109375" style="549" customWidth="1"/>
    <col min="10756" max="10756" width="21.5703125" style="549" customWidth="1"/>
    <col min="10757" max="10758" width="20.85546875" style="549" customWidth="1"/>
    <col min="10759" max="10759" width="4.7109375" style="549" customWidth="1"/>
    <col min="10760" max="10760" width="6.5703125" style="549" customWidth="1"/>
    <col min="10761" max="10761" width="14.85546875" style="549" bestFit="1" customWidth="1"/>
    <col min="10762" max="10762" width="21.5703125" style="549" customWidth="1"/>
    <col min="10763" max="10763" width="19.5703125" style="549" customWidth="1"/>
    <col min="10764" max="10764" width="15" style="549" customWidth="1"/>
    <col min="10765" max="10765" width="25.42578125" style="549" customWidth="1"/>
    <col min="10766" max="11007" width="12.5703125" style="549"/>
    <col min="11008" max="11008" width="67.7109375" style="549" customWidth="1"/>
    <col min="11009" max="11009" width="19.5703125" style="549" customWidth="1"/>
    <col min="11010" max="11010" width="2.5703125" style="549" customWidth="1"/>
    <col min="11011" max="11011" width="20.7109375" style="549" customWidth="1"/>
    <col min="11012" max="11012" width="21.5703125" style="549" customWidth="1"/>
    <col min="11013" max="11014" width="20.85546875" style="549" customWidth="1"/>
    <col min="11015" max="11015" width="4.7109375" style="549" customWidth="1"/>
    <col min="11016" max="11016" width="6.5703125" style="549" customWidth="1"/>
    <col min="11017" max="11017" width="14.85546875" style="549" bestFit="1" customWidth="1"/>
    <col min="11018" max="11018" width="21.5703125" style="549" customWidth="1"/>
    <col min="11019" max="11019" width="19.5703125" style="549" customWidth="1"/>
    <col min="11020" max="11020" width="15" style="549" customWidth="1"/>
    <col min="11021" max="11021" width="25.42578125" style="549" customWidth="1"/>
    <col min="11022" max="11263" width="12.5703125" style="549"/>
    <col min="11264" max="11264" width="67.7109375" style="549" customWidth="1"/>
    <col min="11265" max="11265" width="19.5703125" style="549" customWidth="1"/>
    <col min="11266" max="11266" width="2.5703125" style="549" customWidth="1"/>
    <col min="11267" max="11267" width="20.7109375" style="549" customWidth="1"/>
    <col min="11268" max="11268" width="21.5703125" style="549" customWidth="1"/>
    <col min="11269" max="11270" width="20.85546875" style="549" customWidth="1"/>
    <col min="11271" max="11271" width="4.7109375" style="549" customWidth="1"/>
    <col min="11272" max="11272" width="6.5703125" style="549" customWidth="1"/>
    <col min="11273" max="11273" width="14.85546875" style="549" bestFit="1" customWidth="1"/>
    <col min="11274" max="11274" width="21.5703125" style="549" customWidth="1"/>
    <col min="11275" max="11275" width="19.5703125" style="549" customWidth="1"/>
    <col min="11276" max="11276" width="15" style="549" customWidth="1"/>
    <col min="11277" max="11277" width="25.42578125" style="549" customWidth="1"/>
    <col min="11278" max="11519" width="12.5703125" style="549"/>
    <col min="11520" max="11520" width="67.7109375" style="549" customWidth="1"/>
    <col min="11521" max="11521" width="19.5703125" style="549" customWidth="1"/>
    <col min="11522" max="11522" width="2.5703125" style="549" customWidth="1"/>
    <col min="11523" max="11523" width="20.7109375" style="549" customWidth="1"/>
    <col min="11524" max="11524" width="21.5703125" style="549" customWidth="1"/>
    <col min="11525" max="11526" width="20.85546875" style="549" customWidth="1"/>
    <col min="11527" max="11527" width="4.7109375" style="549" customWidth="1"/>
    <col min="11528" max="11528" width="6.5703125" style="549" customWidth="1"/>
    <col min="11529" max="11529" width="14.85546875" style="549" bestFit="1" customWidth="1"/>
    <col min="11530" max="11530" width="21.5703125" style="549" customWidth="1"/>
    <col min="11531" max="11531" width="19.5703125" style="549" customWidth="1"/>
    <col min="11532" max="11532" width="15" style="549" customWidth="1"/>
    <col min="11533" max="11533" width="25.42578125" style="549" customWidth="1"/>
    <col min="11534" max="11775" width="12.5703125" style="549"/>
    <col min="11776" max="11776" width="67.7109375" style="549" customWidth="1"/>
    <col min="11777" max="11777" width="19.5703125" style="549" customWidth="1"/>
    <col min="11778" max="11778" width="2.5703125" style="549" customWidth="1"/>
    <col min="11779" max="11779" width="20.7109375" style="549" customWidth="1"/>
    <col min="11780" max="11780" width="21.5703125" style="549" customWidth="1"/>
    <col min="11781" max="11782" width="20.85546875" style="549" customWidth="1"/>
    <col min="11783" max="11783" width="4.7109375" style="549" customWidth="1"/>
    <col min="11784" max="11784" width="6.5703125" style="549" customWidth="1"/>
    <col min="11785" max="11785" width="14.85546875" style="549" bestFit="1" customWidth="1"/>
    <col min="11786" max="11786" width="21.5703125" style="549" customWidth="1"/>
    <col min="11787" max="11787" width="19.5703125" style="549" customWidth="1"/>
    <col min="11788" max="11788" width="15" style="549" customWidth="1"/>
    <col min="11789" max="11789" width="25.42578125" style="549" customWidth="1"/>
    <col min="11790" max="12031" width="12.5703125" style="549"/>
    <col min="12032" max="12032" width="67.7109375" style="549" customWidth="1"/>
    <col min="12033" max="12033" width="19.5703125" style="549" customWidth="1"/>
    <col min="12034" max="12034" width="2.5703125" style="549" customWidth="1"/>
    <col min="12035" max="12035" width="20.7109375" style="549" customWidth="1"/>
    <col min="12036" max="12036" width="21.5703125" style="549" customWidth="1"/>
    <col min="12037" max="12038" width="20.85546875" style="549" customWidth="1"/>
    <col min="12039" max="12039" width="4.7109375" style="549" customWidth="1"/>
    <col min="12040" max="12040" width="6.5703125" style="549" customWidth="1"/>
    <col min="12041" max="12041" width="14.85546875" style="549" bestFit="1" customWidth="1"/>
    <col min="12042" max="12042" width="21.5703125" style="549" customWidth="1"/>
    <col min="12043" max="12043" width="19.5703125" style="549" customWidth="1"/>
    <col min="12044" max="12044" width="15" style="549" customWidth="1"/>
    <col min="12045" max="12045" width="25.42578125" style="549" customWidth="1"/>
    <col min="12046" max="12287" width="12.5703125" style="549"/>
    <col min="12288" max="12288" width="67.7109375" style="549" customWidth="1"/>
    <col min="12289" max="12289" width="19.5703125" style="549" customWidth="1"/>
    <col min="12290" max="12290" width="2.5703125" style="549" customWidth="1"/>
    <col min="12291" max="12291" width="20.7109375" style="549" customWidth="1"/>
    <col min="12292" max="12292" width="21.5703125" style="549" customWidth="1"/>
    <col min="12293" max="12294" width="20.85546875" style="549" customWidth="1"/>
    <col min="12295" max="12295" width="4.7109375" style="549" customWidth="1"/>
    <col min="12296" max="12296" width="6.5703125" style="549" customWidth="1"/>
    <col min="12297" max="12297" width="14.85546875" style="549" bestFit="1" customWidth="1"/>
    <col min="12298" max="12298" width="21.5703125" style="549" customWidth="1"/>
    <col min="12299" max="12299" width="19.5703125" style="549" customWidth="1"/>
    <col min="12300" max="12300" width="15" style="549" customWidth="1"/>
    <col min="12301" max="12301" width="25.42578125" style="549" customWidth="1"/>
    <col min="12302" max="12543" width="12.5703125" style="549"/>
    <col min="12544" max="12544" width="67.7109375" style="549" customWidth="1"/>
    <col min="12545" max="12545" width="19.5703125" style="549" customWidth="1"/>
    <col min="12546" max="12546" width="2.5703125" style="549" customWidth="1"/>
    <col min="12547" max="12547" width="20.7109375" style="549" customWidth="1"/>
    <col min="12548" max="12548" width="21.5703125" style="549" customWidth="1"/>
    <col min="12549" max="12550" width="20.85546875" style="549" customWidth="1"/>
    <col min="12551" max="12551" width="4.7109375" style="549" customWidth="1"/>
    <col min="12552" max="12552" width="6.5703125" style="549" customWidth="1"/>
    <col min="12553" max="12553" width="14.85546875" style="549" bestFit="1" customWidth="1"/>
    <col min="12554" max="12554" width="21.5703125" style="549" customWidth="1"/>
    <col min="12555" max="12555" width="19.5703125" style="549" customWidth="1"/>
    <col min="12556" max="12556" width="15" style="549" customWidth="1"/>
    <col min="12557" max="12557" width="25.42578125" style="549" customWidth="1"/>
    <col min="12558" max="12799" width="12.5703125" style="549"/>
    <col min="12800" max="12800" width="67.7109375" style="549" customWidth="1"/>
    <col min="12801" max="12801" width="19.5703125" style="549" customWidth="1"/>
    <col min="12802" max="12802" width="2.5703125" style="549" customWidth="1"/>
    <col min="12803" max="12803" width="20.7109375" style="549" customWidth="1"/>
    <col min="12804" max="12804" width="21.5703125" style="549" customWidth="1"/>
    <col min="12805" max="12806" width="20.85546875" style="549" customWidth="1"/>
    <col min="12807" max="12807" width="4.7109375" style="549" customWidth="1"/>
    <col min="12808" max="12808" width="6.5703125" style="549" customWidth="1"/>
    <col min="12809" max="12809" width="14.85546875" style="549" bestFit="1" customWidth="1"/>
    <col min="12810" max="12810" width="21.5703125" style="549" customWidth="1"/>
    <col min="12811" max="12811" width="19.5703125" style="549" customWidth="1"/>
    <col min="12812" max="12812" width="15" style="549" customWidth="1"/>
    <col min="12813" max="12813" width="25.42578125" style="549" customWidth="1"/>
    <col min="12814" max="13055" width="12.5703125" style="549"/>
    <col min="13056" max="13056" width="67.7109375" style="549" customWidth="1"/>
    <col min="13057" max="13057" width="19.5703125" style="549" customWidth="1"/>
    <col min="13058" max="13058" width="2.5703125" style="549" customWidth="1"/>
    <col min="13059" max="13059" width="20.7109375" style="549" customWidth="1"/>
    <col min="13060" max="13060" width="21.5703125" style="549" customWidth="1"/>
    <col min="13061" max="13062" width="20.85546875" style="549" customWidth="1"/>
    <col min="13063" max="13063" width="4.7109375" style="549" customWidth="1"/>
    <col min="13064" max="13064" width="6.5703125" style="549" customWidth="1"/>
    <col min="13065" max="13065" width="14.85546875" style="549" bestFit="1" customWidth="1"/>
    <col min="13066" max="13066" width="21.5703125" style="549" customWidth="1"/>
    <col min="13067" max="13067" width="19.5703125" style="549" customWidth="1"/>
    <col min="13068" max="13068" width="15" style="549" customWidth="1"/>
    <col min="13069" max="13069" width="25.42578125" style="549" customWidth="1"/>
    <col min="13070" max="13311" width="12.5703125" style="549"/>
    <col min="13312" max="13312" width="67.7109375" style="549" customWidth="1"/>
    <col min="13313" max="13313" width="19.5703125" style="549" customWidth="1"/>
    <col min="13314" max="13314" width="2.5703125" style="549" customWidth="1"/>
    <col min="13315" max="13315" width="20.7109375" style="549" customWidth="1"/>
    <col min="13316" max="13316" width="21.5703125" style="549" customWidth="1"/>
    <col min="13317" max="13318" width="20.85546875" style="549" customWidth="1"/>
    <col min="13319" max="13319" width="4.7109375" style="549" customWidth="1"/>
    <col min="13320" max="13320" width="6.5703125" style="549" customWidth="1"/>
    <col min="13321" max="13321" width="14.85546875" style="549" bestFit="1" customWidth="1"/>
    <col min="13322" max="13322" width="21.5703125" style="549" customWidth="1"/>
    <col min="13323" max="13323" width="19.5703125" style="549" customWidth="1"/>
    <col min="13324" max="13324" width="15" style="549" customWidth="1"/>
    <col min="13325" max="13325" width="25.42578125" style="549" customWidth="1"/>
    <col min="13326" max="13567" width="12.5703125" style="549"/>
    <col min="13568" max="13568" width="67.7109375" style="549" customWidth="1"/>
    <col min="13569" max="13569" width="19.5703125" style="549" customWidth="1"/>
    <col min="13570" max="13570" width="2.5703125" style="549" customWidth="1"/>
    <col min="13571" max="13571" width="20.7109375" style="549" customWidth="1"/>
    <col min="13572" max="13572" width="21.5703125" style="549" customWidth="1"/>
    <col min="13573" max="13574" width="20.85546875" style="549" customWidth="1"/>
    <col min="13575" max="13575" width="4.7109375" style="549" customWidth="1"/>
    <col min="13576" max="13576" width="6.5703125" style="549" customWidth="1"/>
    <col min="13577" max="13577" width="14.85546875" style="549" bestFit="1" customWidth="1"/>
    <col min="13578" max="13578" width="21.5703125" style="549" customWidth="1"/>
    <col min="13579" max="13579" width="19.5703125" style="549" customWidth="1"/>
    <col min="13580" max="13580" width="15" style="549" customWidth="1"/>
    <col min="13581" max="13581" width="25.42578125" style="549" customWidth="1"/>
    <col min="13582" max="13823" width="12.5703125" style="549"/>
    <col min="13824" max="13824" width="67.7109375" style="549" customWidth="1"/>
    <col min="13825" max="13825" width="19.5703125" style="549" customWidth="1"/>
    <col min="13826" max="13826" width="2.5703125" style="549" customWidth="1"/>
    <col min="13827" max="13827" width="20.7109375" style="549" customWidth="1"/>
    <col min="13828" max="13828" width="21.5703125" style="549" customWidth="1"/>
    <col min="13829" max="13830" width="20.85546875" style="549" customWidth="1"/>
    <col min="13831" max="13831" width="4.7109375" style="549" customWidth="1"/>
    <col min="13832" max="13832" width="6.5703125" style="549" customWidth="1"/>
    <col min="13833" max="13833" width="14.85546875" style="549" bestFit="1" customWidth="1"/>
    <col min="13834" max="13834" width="21.5703125" style="549" customWidth="1"/>
    <col min="13835" max="13835" width="19.5703125" style="549" customWidth="1"/>
    <col min="13836" max="13836" width="15" style="549" customWidth="1"/>
    <col min="13837" max="13837" width="25.42578125" style="549" customWidth="1"/>
    <col min="13838" max="14079" width="12.5703125" style="549"/>
    <col min="14080" max="14080" width="67.7109375" style="549" customWidth="1"/>
    <col min="14081" max="14081" width="19.5703125" style="549" customWidth="1"/>
    <col min="14082" max="14082" width="2.5703125" style="549" customWidth="1"/>
    <col min="14083" max="14083" width="20.7109375" style="549" customWidth="1"/>
    <col min="14084" max="14084" width="21.5703125" style="549" customWidth="1"/>
    <col min="14085" max="14086" width="20.85546875" style="549" customWidth="1"/>
    <col min="14087" max="14087" width="4.7109375" style="549" customWidth="1"/>
    <col min="14088" max="14088" width="6.5703125" style="549" customWidth="1"/>
    <col min="14089" max="14089" width="14.85546875" style="549" bestFit="1" customWidth="1"/>
    <col min="14090" max="14090" width="21.5703125" style="549" customWidth="1"/>
    <col min="14091" max="14091" width="19.5703125" style="549" customWidth="1"/>
    <col min="14092" max="14092" width="15" style="549" customWidth="1"/>
    <col min="14093" max="14093" width="25.42578125" style="549" customWidth="1"/>
    <col min="14094" max="14335" width="12.5703125" style="549"/>
    <col min="14336" max="14336" width="67.7109375" style="549" customWidth="1"/>
    <col min="14337" max="14337" width="19.5703125" style="549" customWidth="1"/>
    <col min="14338" max="14338" width="2.5703125" style="549" customWidth="1"/>
    <col min="14339" max="14339" width="20.7109375" style="549" customWidth="1"/>
    <col min="14340" max="14340" width="21.5703125" style="549" customWidth="1"/>
    <col min="14341" max="14342" width="20.85546875" style="549" customWidth="1"/>
    <col min="14343" max="14343" width="4.7109375" style="549" customWidth="1"/>
    <col min="14344" max="14344" width="6.5703125" style="549" customWidth="1"/>
    <col min="14345" max="14345" width="14.85546875" style="549" bestFit="1" customWidth="1"/>
    <col min="14346" max="14346" width="21.5703125" style="549" customWidth="1"/>
    <col min="14347" max="14347" width="19.5703125" style="549" customWidth="1"/>
    <col min="14348" max="14348" width="15" style="549" customWidth="1"/>
    <col min="14349" max="14349" width="25.42578125" style="549" customWidth="1"/>
    <col min="14350" max="14591" width="12.5703125" style="549"/>
    <col min="14592" max="14592" width="67.7109375" style="549" customWidth="1"/>
    <col min="14593" max="14593" width="19.5703125" style="549" customWidth="1"/>
    <col min="14594" max="14594" width="2.5703125" style="549" customWidth="1"/>
    <col min="14595" max="14595" width="20.7109375" style="549" customWidth="1"/>
    <col min="14596" max="14596" width="21.5703125" style="549" customWidth="1"/>
    <col min="14597" max="14598" width="20.85546875" style="549" customWidth="1"/>
    <col min="14599" max="14599" width="4.7109375" style="549" customWidth="1"/>
    <col min="14600" max="14600" width="6.5703125" style="549" customWidth="1"/>
    <col min="14601" max="14601" width="14.85546875" style="549" bestFit="1" customWidth="1"/>
    <col min="14602" max="14602" width="21.5703125" style="549" customWidth="1"/>
    <col min="14603" max="14603" width="19.5703125" style="549" customWidth="1"/>
    <col min="14604" max="14604" width="15" style="549" customWidth="1"/>
    <col min="14605" max="14605" width="25.42578125" style="549" customWidth="1"/>
    <col min="14606" max="14847" width="12.5703125" style="549"/>
    <col min="14848" max="14848" width="67.7109375" style="549" customWidth="1"/>
    <col min="14849" max="14849" width="19.5703125" style="549" customWidth="1"/>
    <col min="14850" max="14850" width="2.5703125" style="549" customWidth="1"/>
    <col min="14851" max="14851" width="20.7109375" style="549" customWidth="1"/>
    <col min="14852" max="14852" width="21.5703125" style="549" customWidth="1"/>
    <col min="14853" max="14854" width="20.85546875" style="549" customWidth="1"/>
    <col min="14855" max="14855" width="4.7109375" style="549" customWidth="1"/>
    <col min="14856" max="14856" width="6.5703125" style="549" customWidth="1"/>
    <col min="14857" max="14857" width="14.85546875" style="549" bestFit="1" customWidth="1"/>
    <col min="14858" max="14858" width="21.5703125" style="549" customWidth="1"/>
    <col min="14859" max="14859" width="19.5703125" style="549" customWidth="1"/>
    <col min="14860" max="14860" width="15" style="549" customWidth="1"/>
    <col min="14861" max="14861" width="25.42578125" style="549" customWidth="1"/>
    <col min="14862" max="15103" width="12.5703125" style="549"/>
    <col min="15104" max="15104" width="67.7109375" style="549" customWidth="1"/>
    <col min="15105" max="15105" width="19.5703125" style="549" customWidth="1"/>
    <col min="15106" max="15106" width="2.5703125" style="549" customWidth="1"/>
    <col min="15107" max="15107" width="20.7109375" style="549" customWidth="1"/>
    <col min="15108" max="15108" width="21.5703125" style="549" customWidth="1"/>
    <col min="15109" max="15110" width="20.85546875" style="549" customWidth="1"/>
    <col min="15111" max="15111" width="4.7109375" style="549" customWidth="1"/>
    <col min="15112" max="15112" width="6.5703125" style="549" customWidth="1"/>
    <col min="15113" max="15113" width="14.85546875" style="549" bestFit="1" customWidth="1"/>
    <col min="15114" max="15114" width="21.5703125" style="549" customWidth="1"/>
    <col min="15115" max="15115" width="19.5703125" style="549" customWidth="1"/>
    <col min="15116" max="15116" width="15" style="549" customWidth="1"/>
    <col min="15117" max="15117" width="25.42578125" style="549" customWidth="1"/>
    <col min="15118" max="15359" width="12.5703125" style="549"/>
    <col min="15360" max="15360" width="67.7109375" style="549" customWidth="1"/>
    <col min="15361" max="15361" width="19.5703125" style="549" customWidth="1"/>
    <col min="15362" max="15362" width="2.5703125" style="549" customWidth="1"/>
    <col min="15363" max="15363" width="20.7109375" style="549" customWidth="1"/>
    <col min="15364" max="15364" width="21.5703125" style="549" customWidth="1"/>
    <col min="15365" max="15366" width="20.85546875" style="549" customWidth="1"/>
    <col min="15367" max="15367" width="4.7109375" style="549" customWidth="1"/>
    <col min="15368" max="15368" width="6.5703125" style="549" customWidth="1"/>
    <col min="15369" max="15369" width="14.85546875" style="549" bestFit="1" customWidth="1"/>
    <col min="15370" max="15370" width="21.5703125" style="549" customWidth="1"/>
    <col min="15371" max="15371" width="19.5703125" style="549" customWidth="1"/>
    <col min="15372" max="15372" width="15" style="549" customWidth="1"/>
    <col min="15373" max="15373" width="25.42578125" style="549" customWidth="1"/>
    <col min="15374" max="15615" width="12.5703125" style="549"/>
    <col min="15616" max="15616" width="67.7109375" style="549" customWidth="1"/>
    <col min="15617" max="15617" width="19.5703125" style="549" customWidth="1"/>
    <col min="15618" max="15618" width="2.5703125" style="549" customWidth="1"/>
    <col min="15619" max="15619" width="20.7109375" style="549" customWidth="1"/>
    <col min="15620" max="15620" width="21.5703125" style="549" customWidth="1"/>
    <col min="15621" max="15622" width="20.85546875" style="549" customWidth="1"/>
    <col min="15623" max="15623" width="4.7109375" style="549" customWidth="1"/>
    <col min="15624" max="15624" width="6.5703125" style="549" customWidth="1"/>
    <col min="15625" max="15625" width="14.85546875" style="549" bestFit="1" customWidth="1"/>
    <col min="15626" max="15626" width="21.5703125" style="549" customWidth="1"/>
    <col min="15627" max="15627" width="19.5703125" style="549" customWidth="1"/>
    <col min="15628" max="15628" width="15" style="549" customWidth="1"/>
    <col min="15629" max="15629" width="25.42578125" style="549" customWidth="1"/>
    <col min="15630" max="15871" width="12.5703125" style="549"/>
    <col min="15872" max="15872" width="67.7109375" style="549" customWidth="1"/>
    <col min="15873" max="15873" width="19.5703125" style="549" customWidth="1"/>
    <col min="15874" max="15874" width="2.5703125" style="549" customWidth="1"/>
    <col min="15875" max="15875" width="20.7109375" style="549" customWidth="1"/>
    <col min="15876" max="15876" width="21.5703125" style="549" customWidth="1"/>
    <col min="15877" max="15878" width="20.85546875" style="549" customWidth="1"/>
    <col min="15879" max="15879" width="4.7109375" style="549" customWidth="1"/>
    <col min="15880" max="15880" width="6.5703125" style="549" customWidth="1"/>
    <col min="15881" max="15881" width="14.85546875" style="549" bestFit="1" customWidth="1"/>
    <col min="15882" max="15882" width="21.5703125" style="549" customWidth="1"/>
    <col min="15883" max="15883" width="19.5703125" style="549" customWidth="1"/>
    <col min="15884" max="15884" width="15" style="549" customWidth="1"/>
    <col min="15885" max="15885" width="25.42578125" style="549" customWidth="1"/>
    <col min="15886" max="16127" width="12.5703125" style="549"/>
    <col min="16128" max="16128" width="67.7109375" style="549" customWidth="1"/>
    <col min="16129" max="16129" width="19.5703125" style="549" customWidth="1"/>
    <col min="16130" max="16130" width="2.5703125" style="549" customWidth="1"/>
    <col min="16131" max="16131" width="20.7109375" style="549" customWidth="1"/>
    <col min="16132" max="16132" width="21.5703125" style="549" customWidth="1"/>
    <col min="16133" max="16134" width="20.85546875" style="549" customWidth="1"/>
    <col min="16135" max="16135" width="4.7109375" style="549" customWidth="1"/>
    <col min="16136" max="16136" width="6.5703125" style="549" customWidth="1"/>
    <col min="16137" max="16137" width="14.85546875" style="549" bestFit="1" customWidth="1"/>
    <col min="16138" max="16138" width="21.5703125" style="549" customWidth="1"/>
    <col min="16139" max="16139" width="19.5703125" style="549" customWidth="1"/>
    <col min="16140" max="16140" width="15" style="549" customWidth="1"/>
    <col min="16141" max="16141" width="25.42578125" style="549" customWidth="1"/>
    <col min="16142" max="16384" width="12.5703125" style="549"/>
  </cols>
  <sheetData>
    <row r="1" spans="1:65" ht="16.5" customHeight="1">
      <c r="A1" s="546" t="s">
        <v>611</v>
      </c>
      <c r="B1" s="547"/>
      <c r="C1" s="547"/>
      <c r="D1" s="547"/>
      <c r="E1" s="547"/>
      <c r="F1" s="548"/>
      <c r="G1" s="548"/>
    </row>
    <row r="2" spans="1:65" ht="25.5" customHeight="1">
      <c r="A2" s="550" t="s">
        <v>612</v>
      </c>
      <c r="B2" s="551"/>
      <c r="C2" s="551"/>
      <c r="D2" s="551"/>
      <c r="E2" s="551"/>
      <c r="F2" s="552"/>
      <c r="G2" s="552"/>
    </row>
    <row r="3" spans="1:65" ht="21" customHeight="1">
      <c r="A3" s="550"/>
      <c r="B3" s="551"/>
      <c r="C3" s="551"/>
      <c r="D3" s="551"/>
      <c r="E3" s="551"/>
      <c r="F3" s="552"/>
      <c r="G3" s="553" t="s">
        <v>2</v>
      </c>
    </row>
    <row r="4" spans="1:65" ht="16.5" customHeight="1">
      <c r="A4" s="554"/>
      <c r="B4" s="1640" t="s">
        <v>585</v>
      </c>
      <c r="C4" s="1641"/>
      <c r="D4" s="1641"/>
      <c r="E4" s="1642"/>
      <c r="F4" s="1643" t="s">
        <v>586</v>
      </c>
      <c r="G4" s="1644"/>
    </row>
    <row r="5" spans="1:65" ht="15" customHeight="1">
      <c r="A5" s="555"/>
      <c r="B5" s="1637" t="s">
        <v>788</v>
      </c>
      <c r="C5" s="1638"/>
      <c r="D5" s="1638"/>
      <c r="E5" s="1639"/>
      <c r="F5" s="1637" t="s">
        <v>788</v>
      </c>
      <c r="G5" s="1639"/>
      <c r="H5" s="556" t="s">
        <v>4</v>
      </c>
    </row>
    <row r="6" spans="1:65" ht="15.75">
      <c r="A6" s="557" t="s">
        <v>3</v>
      </c>
      <c r="B6" s="558"/>
      <c r="C6" s="559"/>
      <c r="D6" s="560" t="s">
        <v>587</v>
      </c>
      <c r="E6" s="561"/>
      <c r="F6" s="562" t="s">
        <v>4</v>
      </c>
      <c r="G6" s="563" t="s">
        <v>4</v>
      </c>
      <c r="H6" s="556"/>
    </row>
    <row r="7" spans="1:65" ht="14.25" customHeight="1">
      <c r="A7" s="564"/>
      <c r="B7" s="565"/>
      <c r="C7" s="566"/>
      <c r="D7" s="567"/>
      <c r="E7" s="568" t="s">
        <v>587</v>
      </c>
      <c r="F7" s="569" t="s">
        <v>588</v>
      </c>
      <c r="G7" s="563" t="s">
        <v>589</v>
      </c>
      <c r="H7" s="570"/>
    </row>
    <row r="8" spans="1:65" ht="14.25" customHeight="1">
      <c r="A8" s="571"/>
      <c r="B8" s="566" t="s">
        <v>590</v>
      </c>
      <c r="C8" s="566"/>
      <c r="D8" s="557" t="s">
        <v>591</v>
      </c>
      <c r="E8" s="572" t="s">
        <v>592</v>
      </c>
      <c r="F8" s="569" t="s">
        <v>593</v>
      </c>
      <c r="G8" s="563" t="s">
        <v>594</v>
      </c>
      <c r="H8" s="570"/>
    </row>
    <row r="9" spans="1:65" ht="14.25" customHeight="1">
      <c r="A9" s="573"/>
      <c r="B9" s="574"/>
      <c r="C9" s="575"/>
      <c r="D9" s="576"/>
      <c r="E9" s="572" t="s">
        <v>595</v>
      </c>
      <c r="F9" s="577" t="s">
        <v>596</v>
      </c>
      <c r="G9" s="578"/>
      <c r="H9" s="579" t="s">
        <v>4</v>
      </c>
    </row>
    <row r="10" spans="1:65" ht="9.9499999999999993" customHeight="1">
      <c r="A10" s="580" t="s">
        <v>454</v>
      </c>
      <c r="B10" s="581">
        <v>2</v>
      </c>
      <c r="C10" s="582"/>
      <c r="D10" s="583">
        <v>3</v>
      </c>
      <c r="E10" s="583">
        <v>4</v>
      </c>
      <c r="F10" s="584">
        <v>5</v>
      </c>
      <c r="G10" s="585">
        <v>6</v>
      </c>
      <c r="H10" s="579" t="s">
        <v>4</v>
      </c>
    </row>
    <row r="11" spans="1:65" ht="12.75" customHeight="1">
      <c r="A11" s="586" t="s">
        <v>4</v>
      </c>
      <c r="B11" s="954" t="s">
        <v>4</v>
      </c>
      <c r="C11" s="954"/>
      <c r="D11" s="955" t="s">
        <v>124</v>
      </c>
      <c r="E11" s="956"/>
      <c r="F11" s="957" t="s">
        <v>4</v>
      </c>
      <c r="G11" s="958" t="s">
        <v>124</v>
      </c>
      <c r="H11" s="579" t="s">
        <v>4</v>
      </c>
    </row>
    <row r="12" spans="1:65" ht="16.5" customHeight="1">
      <c r="A12" s="586" t="s">
        <v>613</v>
      </c>
      <c r="B12" s="1080">
        <v>2962527021.4799995</v>
      </c>
      <c r="C12" s="1080"/>
      <c r="D12" s="1081">
        <v>765150196.98000026</v>
      </c>
      <c r="E12" s="1081">
        <v>762286209.3900001</v>
      </c>
      <c r="F12" s="1080">
        <v>671748936.43000019</v>
      </c>
      <c r="G12" s="1081">
        <v>93401260.549999997</v>
      </c>
      <c r="H12" s="579" t="s">
        <v>4</v>
      </c>
    </row>
    <row r="13" spans="1:65" s="587" customFormat="1" ht="21.75" customHeight="1">
      <c r="A13" s="959" t="s">
        <v>240</v>
      </c>
      <c r="B13" s="1053">
        <v>3283775.46</v>
      </c>
      <c r="C13" s="1053"/>
      <c r="D13" s="1082">
        <v>0</v>
      </c>
      <c r="E13" s="1082">
        <v>0</v>
      </c>
      <c r="F13" s="1083">
        <v>0</v>
      </c>
      <c r="G13" s="1054">
        <v>0</v>
      </c>
      <c r="H13" s="579" t="s">
        <v>4</v>
      </c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49"/>
      <c r="AA13" s="549"/>
      <c r="AB13" s="549"/>
      <c r="AC13" s="549"/>
      <c r="AD13" s="549"/>
      <c r="AE13" s="549"/>
      <c r="AF13" s="549"/>
      <c r="AG13" s="549"/>
      <c r="AH13" s="549"/>
      <c r="AI13" s="549"/>
      <c r="AJ13" s="549"/>
      <c r="AK13" s="549"/>
      <c r="AL13" s="549"/>
      <c r="AM13" s="549"/>
      <c r="AN13" s="549"/>
      <c r="AO13" s="549"/>
      <c r="AP13" s="549"/>
      <c r="AQ13" s="549"/>
      <c r="AR13" s="549"/>
      <c r="AS13" s="549"/>
      <c r="AT13" s="549"/>
      <c r="AU13" s="549"/>
      <c r="AV13" s="549"/>
      <c r="AW13" s="549"/>
      <c r="AX13" s="549"/>
      <c r="AY13" s="549"/>
      <c r="AZ13" s="549"/>
      <c r="BA13" s="549"/>
      <c r="BB13" s="549"/>
      <c r="BC13" s="549"/>
      <c r="BD13" s="549"/>
      <c r="BE13" s="549"/>
      <c r="BF13" s="549"/>
      <c r="BG13" s="549"/>
      <c r="BH13" s="549"/>
      <c r="BI13" s="549"/>
      <c r="BJ13" s="549"/>
      <c r="BK13" s="549"/>
      <c r="BL13" s="549"/>
      <c r="BM13" s="549"/>
    </row>
    <row r="14" spans="1:65" s="587" customFormat="1" ht="21.75" customHeight="1">
      <c r="A14" s="959" t="s">
        <v>241</v>
      </c>
      <c r="B14" s="1053">
        <v>8430579.8399999999</v>
      </c>
      <c r="C14" s="1053"/>
      <c r="D14" s="1082">
        <v>0</v>
      </c>
      <c r="E14" s="1082">
        <v>0</v>
      </c>
      <c r="F14" s="1083">
        <v>0</v>
      </c>
      <c r="G14" s="1054">
        <v>0</v>
      </c>
      <c r="H14" s="579" t="s">
        <v>4</v>
      </c>
      <c r="I14" s="549"/>
      <c r="J14" s="549"/>
      <c r="K14" s="549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49"/>
      <c r="Z14" s="549"/>
      <c r="AA14" s="549"/>
      <c r="AB14" s="549"/>
      <c r="AC14" s="549"/>
      <c r="AD14" s="549"/>
      <c r="AE14" s="549"/>
      <c r="AF14" s="549"/>
      <c r="AG14" s="549"/>
      <c r="AH14" s="549"/>
      <c r="AI14" s="549"/>
      <c r="AJ14" s="549"/>
      <c r="AK14" s="549"/>
      <c r="AL14" s="549"/>
      <c r="AM14" s="549"/>
      <c r="AN14" s="549"/>
      <c r="AO14" s="549"/>
      <c r="AP14" s="549"/>
      <c r="AQ14" s="549"/>
      <c r="AR14" s="549"/>
      <c r="AS14" s="549"/>
      <c r="AT14" s="549"/>
      <c r="AU14" s="549"/>
      <c r="AV14" s="549"/>
      <c r="AW14" s="549"/>
      <c r="AX14" s="549"/>
      <c r="AY14" s="549"/>
      <c r="AZ14" s="549"/>
      <c r="BA14" s="549"/>
      <c r="BB14" s="549"/>
      <c r="BC14" s="549"/>
      <c r="BD14" s="549"/>
      <c r="BE14" s="549"/>
      <c r="BF14" s="549"/>
      <c r="BG14" s="549"/>
      <c r="BH14" s="549"/>
      <c r="BI14" s="549"/>
      <c r="BJ14" s="549"/>
      <c r="BK14" s="549"/>
      <c r="BL14" s="549"/>
      <c r="BM14" s="549"/>
    </row>
    <row r="15" spans="1:65" s="587" customFormat="1" ht="21.75" customHeight="1">
      <c r="A15" s="959" t="s">
        <v>242</v>
      </c>
      <c r="B15" s="1053">
        <v>3409160.2</v>
      </c>
      <c r="C15" s="1053"/>
      <c r="D15" s="1082">
        <v>0</v>
      </c>
      <c r="E15" s="1082">
        <v>0</v>
      </c>
      <c r="F15" s="1083">
        <v>0</v>
      </c>
      <c r="G15" s="1054">
        <v>0</v>
      </c>
      <c r="H15" s="579" t="s">
        <v>4</v>
      </c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  <c r="Y15" s="549"/>
      <c r="Z15" s="549"/>
      <c r="AA15" s="549"/>
      <c r="AB15" s="549"/>
      <c r="AC15" s="549"/>
      <c r="AD15" s="549"/>
      <c r="AE15" s="549"/>
      <c r="AF15" s="549"/>
      <c r="AG15" s="549"/>
      <c r="AH15" s="549"/>
      <c r="AI15" s="549"/>
      <c r="AJ15" s="549"/>
      <c r="AK15" s="549"/>
      <c r="AL15" s="549"/>
      <c r="AM15" s="549"/>
      <c r="AN15" s="549"/>
      <c r="AO15" s="549"/>
      <c r="AP15" s="549"/>
      <c r="AQ15" s="549"/>
      <c r="AR15" s="549"/>
      <c r="AS15" s="549"/>
      <c r="AT15" s="549"/>
      <c r="AU15" s="549"/>
      <c r="AV15" s="549"/>
      <c r="AW15" s="549"/>
      <c r="AX15" s="549"/>
      <c r="AY15" s="549"/>
      <c r="AZ15" s="549"/>
      <c r="BA15" s="549"/>
      <c r="BB15" s="549"/>
      <c r="BC15" s="549"/>
      <c r="BD15" s="549"/>
      <c r="BE15" s="549"/>
      <c r="BF15" s="549"/>
      <c r="BG15" s="549"/>
      <c r="BH15" s="549"/>
      <c r="BI15" s="549"/>
      <c r="BJ15" s="549"/>
      <c r="BK15" s="549"/>
      <c r="BL15" s="549"/>
      <c r="BM15" s="549"/>
    </row>
    <row r="16" spans="1:65" s="587" customFormat="1" ht="21.75" customHeight="1">
      <c r="A16" s="959" t="s">
        <v>243</v>
      </c>
      <c r="B16" s="1053">
        <v>23152.36</v>
      </c>
      <c r="C16" s="1053"/>
      <c r="D16" s="1082">
        <v>0</v>
      </c>
      <c r="E16" s="1082">
        <v>0</v>
      </c>
      <c r="F16" s="1083">
        <v>0</v>
      </c>
      <c r="G16" s="1054">
        <v>0</v>
      </c>
      <c r="H16" s="579" t="s">
        <v>4</v>
      </c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49"/>
      <c r="Y16" s="549"/>
      <c r="Z16" s="549"/>
      <c r="AA16" s="549"/>
      <c r="AB16" s="549"/>
      <c r="AC16" s="549"/>
      <c r="AD16" s="549"/>
      <c r="AE16" s="549"/>
      <c r="AF16" s="549"/>
      <c r="AG16" s="549"/>
      <c r="AH16" s="549"/>
      <c r="AI16" s="549"/>
      <c r="AJ16" s="549"/>
      <c r="AK16" s="549"/>
      <c r="AL16" s="549"/>
      <c r="AM16" s="549"/>
      <c r="AN16" s="549"/>
      <c r="AO16" s="549"/>
      <c r="AP16" s="549"/>
      <c r="AQ16" s="549"/>
      <c r="AR16" s="549"/>
      <c r="AS16" s="549"/>
      <c r="AT16" s="549"/>
      <c r="AU16" s="549"/>
      <c r="AV16" s="549"/>
      <c r="AW16" s="549"/>
      <c r="AX16" s="549"/>
      <c r="AY16" s="549"/>
      <c r="AZ16" s="549"/>
      <c r="BA16" s="549"/>
      <c r="BB16" s="549"/>
      <c r="BC16" s="549"/>
      <c r="BD16" s="549"/>
      <c r="BE16" s="549"/>
      <c r="BF16" s="549"/>
      <c r="BG16" s="549"/>
      <c r="BH16" s="549"/>
      <c r="BI16" s="549"/>
      <c r="BJ16" s="549"/>
      <c r="BK16" s="549"/>
      <c r="BL16" s="549"/>
      <c r="BM16" s="549"/>
    </row>
    <row r="17" spans="1:72" s="587" customFormat="1" ht="21.75" customHeight="1">
      <c r="A17" s="959" t="s">
        <v>244</v>
      </c>
      <c r="B17" s="1053">
        <v>6644178.790000001</v>
      </c>
      <c r="C17" s="1053"/>
      <c r="D17" s="1082">
        <v>0</v>
      </c>
      <c r="E17" s="1082">
        <v>0</v>
      </c>
      <c r="F17" s="1083">
        <v>0</v>
      </c>
      <c r="G17" s="1054">
        <v>0</v>
      </c>
      <c r="H17" s="579" t="s">
        <v>4</v>
      </c>
      <c r="I17" s="549"/>
      <c r="J17" s="549"/>
      <c r="K17" s="549"/>
      <c r="L17" s="549"/>
      <c r="M17" s="549"/>
      <c r="N17" s="549"/>
      <c r="O17" s="549"/>
      <c r="P17" s="549"/>
      <c r="Q17" s="549"/>
      <c r="R17" s="549"/>
      <c r="S17" s="549"/>
      <c r="T17" s="549"/>
      <c r="U17" s="549"/>
      <c r="V17" s="549"/>
      <c r="W17" s="549"/>
      <c r="X17" s="549"/>
      <c r="Y17" s="549"/>
      <c r="Z17" s="549"/>
      <c r="AA17" s="549"/>
      <c r="AB17" s="549"/>
      <c r="AC17" s="549"/>
      <c r="AD17" s="549"/>
      <c r="AE17" s="549"/>
      <c r="AF17" s="549"/>
      <c r="AG17" s="549"/>
      <c r="AH17" s="549"/>
      <c r="AI17" s="549"/>
      <c r="AJ17" s="549"/>
      <c r="AK17" s="549"/>
      <c r="AL17" s="549"/>
      <c r="AM17" s="549"/>
      <c r="AN17" s="549"/>
      <c r="AO17" s="549"/>
      <c r="AP17" s="549"/>
      <c r="AQ17" s="549"/>
      <c r="AR17" s="549"/>
      <c r="AS17" s="549"/>
      <c r="AT17" s="549"/>
      <c r="AU17" s="549"/>
      <c r="AV17" s="549"/>
      <c r="AW17" s="549"/>
      <c r="AX17" s="549"/>
      <c r="AY17" s="549"/>
      <c r="AZ17" s="549"/>
      <c r="BA17" s="549"/>
      <c r="BB17" s="549"/>
      <c r="BC17" s="549"/>
      <c r="BD17" s="549"/>
      <c r="BE17" s="549"/>
      <c r="BF17" s="549"/>
      <c r="BG17" s="549"/>
      <c r="BH17" s="549"/>
      <c r="BI17" s="549"/>
      <c r="BJ17" s="549"/>
      <c r="BK17" s="549"/>
      <c r="BL17" s="549"/>
      <c r="BM17" s="549"/>
    </row>
    <row r="18" spans="1:72" s="587" customFormat="1" ht="21.75" customHeight="1">
      <c r="A18" s="959" t="s">
        <v>245</v>
      </c>
      <c r="B18" s="1053">
        <v>29396.690000000002</v>
      </c>
      <c r="C18" s="1053"/>
      <c r="D18" s="1082">
        <v>0</v>
      </c>
      <c r="E18" s="1082">
        <v>0</v>
      </c>
      <c r="F18" s="1083">
        <v>0</v>
      </c>
      <c r="G18" s="1054">
        <v>0</v>
      </c>
      <c r="H18" s="579" t="s">
        <v>4</v>
      </c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49"/>
      <c r="W18" s="549"/>
      <c r="X18" s="549"/>
      <c r="Y18" s="549"/>
      <c r="Z18" s="549"/>
      <c r="AA18" s="549"/>
      <c r="AB18" s="549"/>
      <c r="AC18" s="549"/>
      <c r="AD18" s="549"/>
      <c r="AE18" s="549"/>
      <c r="AF18" s="549"/>
      <c r="AG18" s="549"/>
      <c r="AH18" s="549"/>
      <c r="AI18" s="549"/>
      <c r="AJ18" s="549"/>
      <c r="AK18" s="549"/>
      <c r="AL18" s="549"/>
      <c r="AM18" s="549"/>
      <c r="AN18" s="549"/>
      <c r="AO18" s="549"/>
      <c r="AP18" s="549"/>
      <c r="AQ18" s="549"/>
      <c r="AR18" s="549"/>
      <c r="AS18" s="549"/>
      <c r="AT18" s="549"/>
      <c r="AU18" s="549"/>
      <c r="AV18" s="549"/>
      <c r="AW18" s="549"/>
      <c r="AX18" s="549"/>
      <c r="AY18" s="549"/>
      <c r="AZ18" s="549"/>
      <c r="BA18" s="549"/>
      <c r="BB18" s="549"/>
      <c r="BC18" s="549"/>
      <c r="BD18" s="549"/>
      <c r="BE18" s="549"/>
      <c r="BF18" s="549"/>
      <c r="BG18" s="549"/>
      <c r="BH18" s="549"/>
      <c r="BI18" s="549"/>
      <c r="BJ18" s="549"/>
      <c r="BK18" s="549"/>
      <c r="BL18" s="549"/>
      <c r="BM18" s="549"/>
    </row>
    <row r="19" spans="1:72" s="587" customFormat="1" ht="21.75" customHeight="1">
      <c r="A19" s="959" t="s">
        <v>246</v>
      </c>
      <c r="B19" s="1053">
        <v>1184467.2399999998</v>
      </c>
      <c r="C19" s="1053"/>
      <c r="D19" s="1082">
        <v>0</v>
      </c>
      <c r="E19" s="1082">
        <v>0</v>
      </c>
      <c r="F19" s="1083">
        <v>0</v>
      </c>
      <c r="G19" s="1054">
        <v>0</v>
      </c>
      <c r="H19" s="579" t="s">
        <v>4</v>
      </c>
      <c r="I19" s="549"/>
      <c r="J19" s="549"/>
      <c r="K19" s="549"/>
      <c r="L19" s="549"/>
      <c r="M19" s="549"/>
      <c r="N19" s="549"/>
      <c r="O19" s="549"/>
      <c r="P19" s="549"/>
      <c r="Q19" s="549"/>
      <c r="R19" s="549"/>
      <c r="S19" s="549"/>
      <c r="T19" s="549"/>
      <c r="U19" s="549"/>
      <c r="V19" s="549"/>
      <c r="W19" s="549"/>
      <c r="X19" s="549"/>
      <c r="Y19" s="549"/>
      <c r="Z19" s="549"/>
      <c r="AA19" s="549"/>
      <c r="AB19" s="549"/>
      <c r="AC19" s="549"/>
      <c r="AD19" s="549"/>
      <c r="AE19" s="549"/>
      <c r="AF19" s="549"/>
      <c r="AG19" s="549"/>
      <c r="AH19" s="549"/>
      <c r="AI19" s="549"/>
      <c r="AJ19" s="549"/>
      <c r="AK19" s="549"/>
      <c r="AL19" s="549"/>
      <c r="AM19" s="549"/>
      <c r="AN19" s="549"/>
      <c r="AO19" s="549"/>
      <c r="AP19" s="549"/>
      <c r="AQ19" s="549"/>
      <c r="AR19" s="549"/>
      <c r="AS19" s="549"/>
      <c r="AT19" s="549"/>
      <c r="AU19" s="549"/>
      <c r="AV19" s="549"/>
      <c r="AW19" s="549"/>
      <c r="AX19" s="549"/>
      <c r="AY19" s="549"/>
      <c r="AZ19" s="549"/>
      <c r="BA19" s="549"/>
      <c r="BB19" s="549"/>
      <c r="BC19" s="549"/>
      <c r="BD19" s="549"/>
      <c r="BE19" s="549"/>
      <c r="BF19" s="549"/>
      <c r="BG19" s="549"/>
      <c r="BH19" s="549"/>
      <c r="BI19" s="549"/>
      <c r="BJ19" s="549"/>
      <c r="BK19" s="549"/>
      <c r="BL19" s="549"/>
      <c r="BM19" s="549"/>
    </row>
    <row r="20" spans="1:72" s="587" customFormat="1" ht="21.75" customHeight="1">
      <c r="A20" s="959" t="s">
        <v>247</v>
      </c>
      <c r="B20" s="1053">
        <v>914896.93000000017</v>
      </c>
      <c r="C20" s="1053"/>
      <c r="D20" s="1082">
        <v>0</v>
      </c>
      <c r="E20" s="1082">
        <v>0</v>
      </c>
      <c r="F20" s="1083">
        <v>0</v>
      </c>
      <c r="G20" s="1054">
        <v>0</v>
      </c>
      <c r="H20" s="579" t="s">
        <v>4</v>
      </c>
      <c r="I20" s="549"/>
      <c r="J20" s="549"/>
      <c r="K20" s="549"/>
      <c r="L20" s="549"/>
      <c r="M20" s="549"/>
      <c r="N20" s="549"/>
      <c r="O20" s="549"/>
      <c r="P20" s="549"/>
      <c r="Q20" s="549"/>
      <c r="R20" s="549"/>
      <c r="S20" s="549"/>
      <c r="T20" s="549"/>
      <c r="U20" s="549"/>
      <c r="V20" s="549"/>
      <c r="W20" s="549"/>
      <c r="X20" s="549"/>
      <c r="Y20" s="549"/>
      <c r="Z20" s="549"/>
      <c r="AA20" s="549"/>
      <c r="AB20" s="549"/>
      <c r="AC20" s="549"/>
      <c r="AD20" s="549"/>
      <c r="AE20" s="549"/>
      <c r="AF20" s="549"/>
      <c r="AG20" s="549"/>
      <c r="AH20" s="549"/>
      <c r="AI20" s="549"/>
      <c r="AJ20" s="549"/>
      <c r="AK20" s="549"/>
      <c r="AL20" s="549"/>
      <c r="AM20" s="549"/>
      <c r="AN20" s="549"/>
      <c r="AO20" s="549"/>
      <c r="AP20" s="549"/>
      <c r="AQ20" s="549"/>
      <c r="AR20" s="549"/>
      <c r="AS20" s="549"/>
      <c r="AT20" s="549"/>
      <c r="AU20" s="549"/>
      <c r="AV20" s="549"/>
      <c r="AW20" s="549"/>
      <c r="AX20" s="549"/>
      <c r="AY20" s="549"/>
      <c r="AZ20" s="549"/>
      <c r="BA20" s="549"/>
      <c r="BB20" s="549"/>
      <c r="BC20" s="549"/>
      <c r="BD20" s="549"/>
      <c r="BE20" s="549"/>
      <c r="BF20" s="549"/>
      <c r="BG20" s="549"/>
      <c r="BH20" s="549"/>
      <c r="BI20" s="549"/>
      <c r="BJ20" s="549"/>
      <c r="BK20" s="549"/>
      <c r="BL20" s="549"/>
      <c r="BM20" s="549"/>
    </row>
    <row r="21" spans="1:72" s="587" customFormat="1" ht="21.75" customHeight="1">
      <c r="A21" s="959" t="s">
        <v>614</v>
      </c>
      <c r="B21" s="1053">
        <v>11283.13</v>
      </c>
      <c r="C21" s="1053"/>
      <c r="D21" s="1082">
        <v>0</v>
      </c>
      <c r="E21" s="1082">
        <v>0</v>
      </c>
      <c r="F21" s="1083">
        <v>0</v>
      </c>
      <c r="G21" s="1054">
        <v>0</v>
      </c>
      <c r="H21" s="579" t="s">
        <v>4</v>
      </c>
      <c r="I21" s="549"/>
      <c r="J21" s="549"/>
      <c r="K21" s="549"/>
      <c r="L21" s="549"/>
      <c r="M21" s="549"/>
      <c r="N21" s="549"/>
      <c r="O21" s="549"/>
      <c r="P21" s="549"/>
      <c r="Q21" s="549"/>
      <c r="R21" s="549"/>
      <c r="S21" s="549"/>
      <c r="T21" s="549"/>
      <c r="U21" s="549"/>
      <c r="V21" s="549"/>
      <c r="W21" s="549"/>
      <c r="X21" s="549"/>
      <c r="Y21" s="549"/>
      <c r="Z21" s="549"/>
      <c r="AA21" s="549"/>
      <c r="AB21" s="549"/>
      <c r="AC21" s="549"/>
      <c r="AD21" s="549"/>
      <c r="AE21" s="549"/>
      <c r="AF21" s="549"/>
      <c r="AG21" s="549"/>
      <c r="AH21" s="549"/>
      <c r="AI21" s="549"/>
      <c r="AJ21" s="549"/>
      <c r="AK21" s="549"/>
      <c r="AL21" s="549"/>
      <c r="AM21" s="549"/>
      <c r="AN21" s="549"/>
      <c r="AO21" s="549"/>
      <c r="AP21" s="549"/>
      <c r="AQ21" s="549"/>
      <c r="AR21" s="549"/>
      <c r="AS21" s="549"/>
      <c r="AT21" s="549"/>
      <c r="AU21" s="549"/>
      <c r="AV21" s="549"/>
      <c r="AW21" s="549"/>
      <c r="AX21" s="549"/>
      <c r="AY21" s="549"/>
      <c r="AZ21" s="549"/>
      <c r="BA21" s="549"/>
      <c r="BB21" s="549"/>
      <c r="BC21" s="549"/>
      <c r="BD21" s="549"/>
      <c r="BE21" s="549"/>
      <c r="BF21" s="549"/>
      <c r="BG21" s="549"/>
      <c r="BH21" s="549"/>
      <c r="BI21" s="549"/>
      <c r="BJ21" s="549"/>
      <c r="BK21" s="549"/>
      <c r="BL21" s="549"/>
      <c r="BM21" s="549"/>
    </row>
    <row r="22" spans="1:72" s="587" customFormat="1" ht="21.75" customHeight="1">
      <c r="A22" s="959" t="s">
        <v>753</v>
      </c>
      <c r="B22" s="1053">
        <v>22036.09</v>
      </c>
      <c r="C22" s="1053"/>
      <c r="D22" s="1082">
        <v>0</v>
      </c>
      <c r="E22" s="1082">
        <v>0</v>
      </c>
      <c r="F22" s="1083">
        <v>0</v>
      </c>
      <c r="G22" s="1054">
        <v>0</v>
      </c>
      <c r="H22" s="579" t="s">
        <v>4</v>
      </c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49"/>
      <c r="Y22" s="549"/>
      <c r="Z22" s="549"/>
      <c r="AA22" s="549"/>
      <c r="AB22" s="549"/>
      <c r="AC22" s="549"/>
      <c r="AD22" s="549"/>
      <c r="AE22" s="549"/>
      <c r="AF22" s="549"/>
      <c r="AG22" s="549"/>
      <c r="AH22" s="549"/>
      <c r="AI22" s="549"/>
      <c r="AJ22" s="549"/>
      <c r="AK22" s="549"/>
      <c r="AL22" s="549"/>
      <c r="AM22" s="549"/>
      <c r="AN22" s="549"/>
      <c r="AO22" s="549"/>
      <c r="AP22" s="549"/>
      <c r="AQ22" s="549"/>
      <c r="AR22" s="549"/>
      <c r="AS22" s="549"/>
      <c r="AT22" s="549"/>
      <c r="AU22" s="549"/>
      <c r="AV22" s="549"/>
      <c r="AW22" s="549"/>
      <c r="AX22" s="549"/>
      <c r="AY22" s="549"/>
      <c r="AZ22" s="549"/>
      <c r="BA22" s="549"/>
      <c r="BB22" s="549"/>
      <c r="BC22" s="549"/>
      <c r="BD22" s="549"/>
      <c r="BE22" s="549"/>
      <c r="BF22" s="549"/>
      <c r="BG22" s="549"/>
      <c r="BH22" s="549"/>
      <c r="BI22" s="549"/>
      <c r="BJ22" s="549"/>
      <c r="BK22" s="549"/>
      <c r="BL22" s="549"/>
      <c r="BM22" s="549"/>
    </row>
    <row r="23" spans="1:72" ht="21.75" customHeight="1">
      <c r="A23" s="959" t="s">
        <v>249</v>
      </c>
      <c r="B23" s="1053">
        <v>2597242.7400000002</v>
      </c>
      <c r="C23" s="1053"/>
      <c r="D23" s="1082">
        <v>0</v>
      </c>
      <c r="E23" s="1082">
        <v>0</v>
      </c>
      <c r="F23" s="1083">
        <v>0</v>
      </c>
      <c r="G23" s="1054">
        <v>0</v>
      </c>
      <c r="H23" s="579" t="s">
        <v>4</v>
      </c>
    </row>
    <row r="24" spans="1:72" s="587" customFormat="1" ht="21.75" customHeight="1">
      <c r="A24" s="959" t="s">
        <v>250</v>
      </c>
      <c r="B24" s="1053">
        <v>1153955.76</v>
      </c>
      <c r="C24" s="1053"/>
      <c r="D24" s="1082">
        <v>0</v>
      </c>
      <c r="E24" s="1082">
        <v>0</v>
      </c>
      <c r="F24" s="1083">
        <v>0</v>
      </c>
      <c r="G24" s="1054">
        <v>0</v>
      </c>
      <c r="H24" s="579" t="s">
        <v>4</v>
      </c>
      <c r="I24" s="549"/>
      <c r="J24" s="549"/>
      <c r="K24" s="549"/>
      <c r="L24" s="549"/>
      <c r="M24" s="549"/>
      <c r="N24" s="549"/>
      <c r="O24" s="549"/>
      <c r="P24" s="549"/>
      <c r="Q24" s="549"/>
      <c r="R24" s="549"/>
      <c r="S24" s="549"/>
      <c r="T24" s="549"/>
      <c r="U24" s="549"/>
      <c r="V24" s="549"/>
      <c r="W24" s="549"/>
      <c r="X24" s="549"/>
      <c r="Y24" s="549"/>
      <c r="Z24" s="549"/>
      <c r="AA24" s="549"/>
      <c r="AB24" s="549"/>
      <c r="AC24" s="549"/>
      <c r="AD24" s="549"/>
      <c r="AE24" s="549"/>
      <c r="AF24" s="549"/>
      <c r="AG24" s="549"/>
      <c r="AH24" s="549"/>
      <c r="AI24" s="549"/>
      <c r="AJ24" s="549"/>
      <c r="AK24" s="549"/>
      <c r="AL24" s="549"/>
      <c r="AM24" s="549"/>
      <c r="AN24" s="549"/>
      <c r="AO24" s="549"/>
      <c r="AP24" s="549"/>
      <c r="AQ24" s="549"/>
      <c r="AR24" s="549"/>
      <c r="AS24" s="549"/>
      <c r="AT24" s="549"/>
      <c r="AU24" s="549"/>
      <c r="AV24" s="549"/>
      <c r="AW24" s="549"/>
      <c r="AX24" s="549"/>
      <c r="AY24" s="549"/>
      <c r="AZ24" s="549"/>
      <c r="BA24" s="549"/>
      <c r="BB24" s="549"/>
      <c r="BC24" s="549"/>
      <c r="BD24" s="549"/>
      <c r="BE24" s="549"/>
      <c r="BF24" s="549"/>
      <c r="BG24" s="549"/>
      <c r="BH24" s="549"/>
      <c r="BI24" s="549"/>
      <c r="BJ24" s="549"/>
      <c r="BK24" s="549"/>
      <c r="BL24" s="549"/>
      <c r="BM24" s="549"/>
    </row>
    <row r="25" spans="1:72" s="589" customFormat="1" ht="31.5" customHeight="1">
      <c r="A25" s="588" t="s">
        <v>615</v>
      </c>
      <c r="B25" s="1053">
        <v>5680134.169999999</v>
      </c>
      <c r="C25" s="1052"/>
      <c r="D25" s="1082">
        <v>0</v>
      </c>
      <c r="E25" s="1082">
        <v>0</v>
      </c>
      <c r="F25" s="1084">
        <v>0</v>
      </c>
      <c r="G25" s="1054">
        <v>0</v>
      </c>
      <c r="H25" s="579" t="s">
        <v>4</v>
      </c>
      <c r="I25" s="549"/>
      <c r="J25" s="549"/>
      <c r="K25" s="549"/>
      <c r="L25" s="549"/>
      <c r="M25" s="549"/>
      <c r="N25" s="549"/>
      <c r="O25" s="549"/>
      <c r="P25" s="549"/>
      <c r="Q25" s="549"/>
      <c r="R25" s="549"/>
      <c r="S25" s="549"/>
      <c r="T25" s="549"/>
      <c r="U25" s="549"/>
      <c r="V25" s="549"/>
      <c r="W25" s="549"/>
      <c r="X25" s="549"/>
      <c r="Y25" s="549"/>
      <c r="Z25" s="549"/>
      <c r="AA25" s="549"/>
      <c r="AB25" s="549"/>
      <c r="AC25" s="549"/>
      <c r="AD25" s="549"/>
      <c r="AE25" s="549"/>
      <c r="AF25" s="549"/>
      <c r="AG25" s="549"/>
      <c r="AH25" s="549"/>
      <c r="AI25" s="549"/>
      <c r="AJ25" s="549"/>
      <c r="AK25" s="549"/>
      <c r="AL25" s="549"/>
      <c r="AM25" s="549"/>
      <c r="AN25" s="549"/>
      <c r="AO25" s="549"/>
      <c r="AP25" s="549"/>
      <c r="AQ25" s="549"/>
      <c r="AR25" s="549"/>
      <c r="AS25" s="549"/>
      <c r="AT25" s="549"/>
      <c r="AU25" s="549"/>
      <c r="AV25" s="549"/>
      <c r="AW25" s="549"/>
      <c r="AX25" s="549"/>
      <c r="AY25" s="549"/>
      <c r="AZ25" s="549"/>
      <c r="BA25" s="549"/>
      <c r="BB25" s="549"/>
      <c r="BC25" s="549"/>
      <c r="BD25" s="549"/>
      <c r="BE25" s="549"/>
      <c r="BF25" s="549"/>
      <c r="BG25" s="549"/>
      <c r="BH25" s="549"/>
      <c r="BI25" s="549"/>
      <c r="BJ25" s="549"/>
      <c r="BK25" s="549"/>
      <c r="BL25" s="549"/>
      <c r="BM25" s="549"/>
    </row>
    <row r="26" spans="1:72" s="590" customFormat="1" ht="19.5" customHeight="1">
      <c r="A26" s="959" t="s">
        <v>252</v>
      </c>
      <c r="B26" s="1053">
        <v>82495.079999999987</v>
      </c>
      <c r="C26" s="1053"/>
      <c r="D26" s="1082">
        <v>0</v>
      </c>
      <c r="E26" s="1082">
        <v>0</v>
      </c>
      <c r="F26" s="1083">
        <v>0</v>
      </c>
      <c r="G26" s="1054">
        <v>0</v>
      </c>
      <c r="H26" s="579" t="s">
        <v>4</v>
      </c>
      <c r="I26" s="549"/>
      <c r="J26" s="549"/>
      <c r="K26" s="549"/>
      <c r="L26" s="549"/>
      <c r="M26" s="549"/>
      <c r="N26" s="549"/>
      <c r="O26" s="549"/>
      <c r="P26" s="549"/>
      <c r="Q26" s="549"/>
      <c r="R26" s="549"/>
      <c r="S26" s="549"/>
      <c r="T26" s="549"/>
      <c r="U26" s="549"/>
      <c r="V26" s="549"/>
      <c r="W26" s="549"/>
      <c r="X26" s="549"/>
      <c r="Y26" s="549"/>
      <c r="Z26" s="549"/>
      <c r="AA26" s="549"/>
      <c r="AB26" s="549"/>
      <c r="AC26" s="549"/>
      <c r="AD26" s="549"/>
      <c r="AE26" s="549"/>
      <c r="AF26" s="549"/>
      <c r="AG26" s="549"/>
      <c r="AH26" s="549"/>
      <c r="AI26" s="549"/>
      <c r="AJ26" s="549"/>
      <c r="AK26" s="549"/>
      <c r="AL26" s="549"/>
      <c r="AM26" s="549"/>
      <c r="AN26" s="549"/>
      <c r="AO26" s="549"/>
      <c r="AP26" s="549"/>
      <c r="AQ26" s="549"/>
      <c r="AR26" s="549"/>
      <c r="AS26" s="549"/>
      <c r="AT26" s="549"/>
      <c r="AU26" s="549"/>
      <c r="AV26" s="549"/>
      <c r="AW26" s="549"/>
      <c r="AX26" s="549"/>
      <c r="AY26" s="549"/>
      <c r="AZ26" s="549"/>
      <c r="BA26" s="549"/>
      <c r="BB26" s="549"/>
      <c r="BC26" s="549"/>
      <c r="BD26" s="549"/>
      <c r="BE26" s="549"/>
      <c r="BF26" s="549"/>
      <c r="BG26" s="549"/>
      <c r="BH26" s="549"/>
      <c r="BI26" s="549"/>
      <c r="BJ26" s="549"/>
      <c r="BK26" s="549"/>
      <c r="BL26" s="549"/>
      <c r="BM26" s="549"/>
    </row>
    <row r="27" spans="1:72" s="590" customFormat="1" ht="21.75" customHeight="1">
      <c r="A27" s="959" t="s">
        <v>253</v>
      </c>
      <c r="B27" s="1053">
        <v>121079705.93999992</v>
      </c>
      <c r="C27" s="1053"/>
      <c r="D27" s="1082">
        <v>37320.729999999996</v>
      </c>
      <c r="E27" s="1082">
        <v>553.5</v>
      </c>
      <c r="F27" s="1083">
        <v>34702.429999999993</v>
      </c>
      <c r="G27" s="1054">
        <v>2618.3000000000002</v>
      </c>
      <c r="H27" s="579" t="s">
        <v>4</v>
      </c>
      <c r="I27" s="960"/>
      <c r="J27" s="549"/>
      <c r="K27" s="549"/>
      <c r="L27" s="549"/>
      <c r="M27" s="549"/>
      <c r="N27" s="549"/>
      <c r="O27" s="549"/>
      <c r="P27" s="549"/>
      <c r="Q27" s="549"/>
      <c r="R27" s="549"/>
      <c r="S27" s="549"/>
      <c r="T27" s="549"/>
      <c r="U27" s="549"/>
      <c r="V27" s="549"/>
      <c r="W27" s="549"/>
      <c r="X27" s="549"/>
      <c r="Y27" s="549"/>
      <c r="Z27" s="549"/>
      <c r="AA27" s="549"/>
      <c r="AB27" s="549"/>
      <c r="AC27" s="549"/>
      <c r="AD27" s="549"/>
      <c r="AE27" s="549"/>
      <c r="AF27" s="549"/>
      <c r="AG27" s="549"/>
      <c r="AH27" s="549"/>
      <c r="AI27" s="549"/>
      <c r="AJ27" s="549"/>
      <c r="AK27" s="549"/>
      <c r="AL27" s="549"/>
      <c r="AM27" s="549"/>
      <c r="AN27" s="549"/>
      <c r="AO27" s="549"/>
      <c r="AP27" s="549"/>
      <c r="AQ27" s="549"/>
      <c r="AR27" s="549"/>
      <c r="AS27" s="549"/>
      <c r="AT27" s="549"/>
      <c r="AU27" s="549"/>
      <c r="AV27" s="549"/>
      <c r="AW27" s="549"/>
      <c r="AX27" s="549"/>
      <c r="AY27" s="549"/>
      <c r="AZ27" s="549"/>
      <c r="BA27" s="549"/>
      <c r="BB27" s="549"/>
      <c r="BC27" s="549"/>
      <c r="BD27" s="549"/>
      <c r="BE27" s="549"/>
      <c r="BF27" s="549"/>
      <c r="BG27" s="549"/>
      <c r="BH27" s="549"/>
      <c r="BI27" s="549"/>
      <c r="BJ27" s="549"/>
      <c r="BK27" s="549"/>
      <c r="BL27" s="549"/>
      <c r="BM27" s="549"/>
      <c r="BN27" s="549"/>
      <c r="BO27" s="549"/>
      <c r="BP27" s="549"/>
      <c r="BQ27" s="549"/>
      <c r="BR27" s="549"/>
      <c r="BS27" s="549"/>
      <c r="BT27" s="549"/>
    </row>
    <row r="28" spans="1:72" s="590" customFormat="1" ht="21.75" customHeight="1">
      <c r="A28" s="959" t="s">
        <v>616</v>
      </c>
      <c r="B28" s="1053">
        <v>3452826.2900000014</v>
      </c>
      <c r="C28" s="1053"/>
      <c r="D28" s="1082">
        <v>0</v>
      </c>
      <c r="E28" s="1082">
        <v>0</v>
      </c>
      <c r="F28" s="1083">
        <v>0</v>
      </c>
      <c r="G28" s="1054">
        <v>0</v>
      </c>
      <c r="H28" s="579" t="s">
        <v>4</v>
      </c>
      <c r="I28" s="960"/>
      <c r="J28" s="549"/>
      <c r="K28" s="549"/>
      <c r="L28" s="549"/>
      <c r="M28" s="549"/>
      <c r="N28" s="549"/>
      <c r="O28" s="549"/>
      <c r="P28" s="549"/>
      <c r="Q28" s="549"/>
      <c r="R28" s="549"/>
      <c r="S28" s="549"/>
      <c r="T28" s="549"/>
      <c r="U28" s="549"/>
      <c r="V28" s="549"/>
      <c r="W28" s="549"/>
      <c r="X28" s="549"/>
      <c r="Y28" s="549"/>
      <c r="Z28" s="549"/>
      <c r="AA28" s="549"/>
      <c r="AB28" s="549"/>
      <c r="AC28" s="549"/>
      <c r="AD28" s="549"/>
      <c r="AE28" s="549"/>
      <c r="AF28" s="549"/>
      <c r="AG28" s="549"/>
      <c r="AH28" s="549"/>
      <c r="AI28" s="549"/>
      <c r="AJ28" s="549"/>
      <c r="AK28" s="549"/>
      <c r="AL28" s="549"/>
      <c r="AM28" s="549"/>
      <c r="AN28" s="549"/>
      <c r="AO28" s="549"/>
      <c r="AP28" s="549"/>
      <c r="AQ28" s="549"/>
      <c r="AR28" s="549"/>
      <c r="AS28" s="549"/>
      <c r="AT28" s="549"/>
      <c r="AU28" s="549"/>
      <c r="AV28" s="549"/>
      <c r="AW28" s="549"/>
      <c r="AX28" s="549"/>
      <c r="AY28" s="549"/>
      <c r="AZ28" s="549"/>
      <c r="BA28" s="549"/>
      <c r="BB28" s="549"/>
      <c r="BC28" s="549"/>
      <c r="BD28" s="549"/>
      <c r="BE28" s="549"/>
      <c r="BF28" s="549"/>
      <c r="BG28" s="549"/>
      <c r="BH28" s="549"/>
      <c r="BI28" s="549"/>
      <c r="BJ28" s="549"/>
      <c r="BK28" s="549"/>
      <c r="BL28" s="549"/>
      <c r="BM28" s="549"/>
      <c r="BN28" s="549"/>
      <c r="BO28" s="549"/>
      <c r="BP28" s="549"/>
      <c r="BQ28" s="549"/>
      <c r="BR28" s="549"/>
      <c r="BS28" s="549"/>
      <c r="BT28" s="549"/>
    </row>
    <row r="29" spans="1:72" s="590" customFormat="1" ht="21" customHeight="1">
      <c r="A29" s="959" t="s">
        <v>255</v>
      </c>
      <c r="B29" s="1053">
        <v>789355.63999999978</v>
      </c>
      <c r="C29" s="1053"/>
      <c r="D29" s="1082">
        <v>0</v>
      </c>
      <c r="E29" s="1082">
        <v>0</v>
      </c>
      <c r="F29" s="1083">
        <v>0</v>
      </c>
      <c r="G29" s="1054">
        <v>0</v>
      </c>
      <c r="H29" s="579" t="s">
        <v>4</v>
      </c>
      <c r="I29" s="960"/>
      <c r="J29" s="549"/>
      <c r="K29" s="549"/>
      <c r="L29" s="549"/>
      <c r="M29" s="549"/>
      <c r="N29" s="549"/>
      <c r="O29" s="549"/>
      <c r="P29" s="549"/>
      <c r="Q29" s="549"/>
      <c r="R29" s="549"/>
      <c r="S29" s="549"/>
      <c r="T29" s="549"/>
      <c r="U29" s="549"/>
      <c r="V29" s="549"/>
      <c r="W29" s="549"/>
      <c r="X29" s="549"/>
      <c r="Y29" s="549"/>
      <c r="Z29" s="549"/>
      <c r="AA29" s="549"/>
      <c r="AB29" s="549"/>
      <c r="AC29" s="549"/>
      <c r="AD29" s="549"/>
      <c r="AE29" s="549"/>
      <c r="AF29" s="549"/>
      <c r="AG29" s="549"/>
      <c r="AH29" s="549"/>
      <c r="AI29" s="549"/>
      <c r="AJ29" s="549"/>
      <c r="AK29" s="549"/>
      <c r="AL29" s="549"/>
      <c r="AM29" s="549"/>
      <c r="AN29" s="549"/>
      <c r="AO29" s="549"/>
      <c r="AP29" s="549"/>
      <c r="AQ29" s="549"/>
      <c r="AR29" s="549"/>
      <c r="AS29" s="549"/>
      <c r="AT29" s="549"/>
      <c r="AU29" s="549"/>
      <c r="AV29" s="549"/>
      <c r="AW29" s="549"/>
      <c r="AX29" s="549"/>
      <c r="AY29" s="549"/>
      <c r="AZ29" s="549"/>
      <c r="BA29" s="549"/>
      <c r="BB29" s="549"/>
      <c r="BC29" s="549"/>
      <c r="BD29" s="549"/>
      <c r="BE29" s="549"/>
      <c r="BF29" s="549"/>
      <c r="BG29" s="549"/>
      <c r="BH29" s="549"/>
      <c r="BI29" s="549"/>
      <c r="BJ29" s="549"/>
      <c r="BK29" s="549"/>
      <c r="BL29" s="549"/>
      <c r="BM29" s="549"/>
      <c r="BN29" s="549"/>
      <c r="BO29" s="549"/>
      <c r="BP29" s="549"/>
      <c r="BQ29" s="549"/>
      <c r="BR29" s="549"/>
      <c r="BS29" s="549"/>
      <c r="BT29" s="549"/>
    </row>
    <row r="30" spans="1:72" s="587" customFormat="1" ht="31.5" customHeight="1">
      <c r="A30" s="588" t="s">
        <v>617</v>
      </c>
      <c r="B30" s="1053">
        <v>3178846.58</v>
      </c>
      <c r="C30" s="1052"/>
      <c r="D30" s="1082">
        <v>0</v>
      </c>
      <c r="E30" s="1082">
        <v>0</v>
      </c>
      <c r="F30" s="1083">
        <v>0</v>
      </c>
      <c r="G30" s="1054">
        <v>0</v>
      </c>
      <c r="H30" s="579" t="s">
        <v>4</v>
      </c>
      <c r="I30" s="960"/>
      <c r="J30" s="549"/>
      <c r="K30" s="549"/>
      <c r="L30" s="549"/>
      <c r="M30" s="549"/>
      <c r="N30" s="549"/>
      <c r="O30" s="549"/>
      <c r="P30" s="549"/>
      <c r="Q30" s="549"/>
      <c r="R30" s="549"/>
      <c r="S30" s="549"/>
      <c r="T30" s="549"/>
      <c r="U30" s="549"/>
      <c r="V30" s="549"/>
      <c r="W30" s="549"/>
      <c r="X30" s="549"/>
      <c r="Y30" s="549"/>
      <c r="Z30" s="549"/>
      <c r="AA30" s="549"/>
      <c r="AB30" s="549"/>
      <c r="AC30" s="549"/>
      <c r="AD30" s="549"/>
      <c r="AE30" s="549"/>
      <c r="AF30" s="549"/>
      <c r="AG30" s="549"/>
      <c r="AH30" s="549"/>
      <c r="AI30" s="549"/>
      <c r="AJ30" s="549"/>
      <c r="AK30" s="549"/>
      <c r="AL30" s="549"/>
      <c r="AM30" s="549"/>
      <c r="AN30" s="549"/>
      <c r="AO30" s="549"/>
      <c r="AP30" s="549"/>
      <c r="AQ30" s="549"/>
      <c r="AR30" s="549"/>
      <c r="AS30" s="549"/>
      <c r="AT30" s="549"/>
      <c r="AU30" s="549"/>
      <c r="AV30" s="549"/>
      <c r="AW30" s="549"/>
      <c r="AX30" s="549"/>
      <c r="AY30" s="549"/>
      <c r="AZ30" s="549"/>
      <c r="BA30" s="549"/>
      <c r="BB30" s="549"/>
      <c r="BC30" s="549"/>
      <c r="BD30" s="549"/>
      <c r="BE30" s="549"/>
      <c r="BF30" s="549"/>
      <c r="BG30" s="549"/>
      <c r="BH30" s="549"/>
      <c r="BI30" s="549"/>
      <c r="BJ30" s="549"/>
      <c r="BK30" s="549"/>
      <c r="BL30" s="549"/>
      <c r="BM30" s="549"/>
      <c r="BN30" s="549"/>
      <c r="BO30" s="549"/>
      <c r="BP30" s="549"/>
      <c r="BQ30" s="549"/>
      <c r="BR30" s="549"/>
      <c r="BS30" s="549"/>
      <c r="BT30" s="549"/>
    </row>
    <row r="31" spans="1:72" s="587" customFormat="1" ht="21" customHeight="1">
      <c r="A31" s="959" t="s">
        <v>257</v>
      </c>
      <c r="B31" s="1053">
        <v>948895901.76999986</v>
      </c>
      <c r="C31" s="1053"/>
      <c r="D31" s="1082">
        <v>763386159.88000011</v>
      </c>
      <c r="E31" s="1082">
        <v>762270512.69000006</v>
      </c>
      <c r="F31" s="1083">
        <v>669988229.35000014</v>
      </c>
      <c r="G31" s="1054">
        <v>93397930.530000001</v>
      </c>
      <c r="H31" s="579" t="s">
        <v>4</v>
      </c>
      <c r="I31" s="960"/>
      <c r="J31" s="549"/>
      <c r="K31" s="549"/>
      <c r="L31" s="549"/>
      <c r="M31" s="549"/>
      <c r="N31" s="549"/>
      <c r="O31" s="549"/>
      <c r="P31" s="549"/>
      <c r="Q31" s="549"/>
      <c r="R31" s="549"/>
      <c r="S31" s="549"/>
      <c r="T31" s="549"/>
      <c r="U31" s="549"/>
      <c r="V31" s="549"/>
      <c r="W31" s="549"/>
      <c r="X31" s="549"/>
      <c r="Y31" s="549"/>
      <c r="Z31" s="549"/>
      <c r="AA31" s="549"/>
      <c r="AB31" s="549"/>
      <c r="AC31" s="549"/>
      <c r="AD31" s="549"/>
      <c r="AE31" s="549"/>
      <c r="AF31" s="549"/>
      <c r="AG31" s="549"/>
      <c r="AH31" s="549"/>
      <c r="AI31" s="549"/>
      <c r="AJ31" s="549"/>
      <c r="AK31" s="549"/>
      <c r="AL31" s="549"/>
      <c r="AM31" s="549"/>
      <c r="AN31" s="549"/>
      <c r="AO31" s="549"/>
      <c r="AP31" s="549"/>
      <c r="AQ31" s="549"/>
      <c r="AR31" s="549"/>
      <c r="AS31" s="549"/>
      <c r="AT31" s="549"/>
      <c r="AU31" s="549"/>
      <c r="AV31" s="549"/>
      <c r="AW31" s="549"/>
      <c r="AX31" s="549"/>
      <c r="AY31" s="549"/>
      <c r="AZ31" s="549"/>
      <c r="BA31" s="549"/>
      <c r="BB31" s="549"/>
      <c r="BC31" s="549"/>
      <c r="BD31" s="549"/>
      <c r="BE31" s="549"/>
      <c r="BF31" s="549"/>
      <c r="BG31" s="549"/>
      <c r="BH31" s="549"/>
      <c r="BI31" s="549"/>
      <c r="BJ31" s="549"/>
      <c r="BK31" s="549"/>
      <c r="BL31" s="549"/>
      <c r="BM31" s="549"/>
      <c r="BN31" s="549"/>
      <c r="BO31" s="549"/>
      <c r="BP31" s="549"/>
      <c r="BQ31" s="549"/>
      <c r="BR31" s="549"/>
      <c r="BS31" s="549"/>
      <c r="BT31" s="549"/>
    </row>
    <row r="32" spans="1:72" s="587" customFormat="1" ht="23.25" customHeight="1">
      <c r="A32" s="959" t="s">
        <v>258</v>
      </c>
      <c r="B32" s="1053">
        <v>8386017.2100000009</v>
      </c>
      <c r="C32" s="1053"/>
      <c r="D32" s="1082">
        <v>0</v>
      </c>
      <c r="E32" s="1082">
        <v>0</v>
      </c>
      <c r="F32" s="1083">
        <v>0</v>
      </c>
      <c r="G32" s="1054">
        <v>0</v>
      </c>
      <c r="H32" s="579" t="s">
        <v>4</v>
      </c>
      <c r="I32" s="960"/>
      <c r="J32" s="549"/>
      <c r="K32" s="549"/>
      <c r="L32" s="549"/>
      <c r="M32" s="549"/>
      <c r="N32" s="549"/>
      <c r="O32" s="549"/>
      <c r="P32" s="549"/>
      <c r="Q32" s="549"/>
      <c r="R32" s="549"/>
      <c r="S32" s="549"/>
      <c r="T32" s="549"/>
      <c r="U32" s="549"/>
      <c r="V32" s="549"/>
      <c r="W32" s="549"/>
      <c r="X32" s="549"/>
      <c r="Y32" s="549"/>
      <c r="Z32" s="549"/>
      <c r="AA32" s="549"/>
      <c r="AB32" s="549"/>
      <c r="AC32" s="549"/>
      <c r="AD32" s="549"/>
      <c r="AE32" s="549"/>
      <c r="AF32" s="549"/>
      <c r="AG32" s="549"/>
      <c r="AH32" s="549"/>
      <c r="AI32" s="549"/>
      <c r="AJ32" s="549"/>
      <c r="AK32" s="549"/>
      <c r="AL32" s="549"/>
      <c r="AM32" s="549"/>
      <c r="AN32" s="549"/>
      <c r="AO32" s="549"/>
      <c r="AP32" s="549"/>
      <c r="AQ32" s="549"/>
      <c r="AR32" s="549"/>
      <c r="AS32" s="549"/>
      <c r="AT32" s="549"/>
      <c r="AU32" s="549"/>
      <c r="AV32" s="549"/>
      <c r="AW32" s="549"/>
      <c r="AX32" s="549"/>
      <c r="AY32" s="549"/>
      <c r="AZ32" s="549"/>
      <c r="BA32" s="549"/>
      <c r="BB32" s="549"/>
      <c r="BC32" s="549"/>
      <c r="BD32" s="549"/>
      <c r="BE32" s="549"/>
      <c r="BF32" s="549"/>
      <c r="BG32" s="549"/>
      <c r="BH32" s="549"/>
      <c r="BI32" s="549"/>
      <c r="BJ32" s="549"/>
      <c r="BK32" s="549"/>
      <c r="BL32" s="549"/>
      <c r="BM32" s="549"/>
      <c r="BN32" s="549"/>
      <c r="BO32" s="549"/>
      <c r="BP32" s="549"/>
      <c r="BQ32" s="549"/>
      <c r="BR32" s="549"/>
      <c r="BS32" s="549"/>
      <c r="BT32" s="549"/>
    </row>
    <row r="33" spans="1:72" s="587" customFormat="1" ht="21.75" customHeight="1">
      <c r="A33" s="959" t="s">
        <v>259</v>
      </c>
      <c r="B33" s="1053">
        <v>8530245.9499999993</v>
      </c>
      <c r="C33" s="1053"/>
      <c r="D33" s="1082">
        <v>0</v>
      </c>
      <c r="E33" s="1082">
        <v>0</v>
      </c>
      <c r="F33" s="1083">
        <v>0</v>
      </c>
      <c r="G33" s="1054">
        <v>0</v>
      </c>
      <c r="H33" s="579" t="s">
        <v>4</v>
      </c>
      <c r="I33" s="960"/>
      <c r="J33" s="549"/>
      <c r="K33" s="549"/>
      <c r="L33" s="549"/>
      <c r="M33" s="549"/>
      <c r="N33" s="549"/>
      <c r="O33" s="549"/>
      <c r="P33" s="549"/>
      <c r="Q33" s="549"/>
      <c r="R33" s="549"/>
      <c r="S33" s="549"/>
      <c r="T33" s="549"/>
      <c r="U33" s="549"/>
      <c r="V33" s="549"/>
      <c r="W33" s="549"/>
      <c r="X33" s="549"/>
      <c r="Y33" s="549"/>
      <c r="Z33" s="549"/>
      <c r="AA33" s="549"/>
      <c r="AB33" s="549"/>
      <c r="AC33" s="549"/>
      <c r="AD33" s="549"/>
      <c r="AE33" s="549"/>
      <c r="AF33" s="549"/>
      <c r="AG33" s="549"/>
      <c r="AH33" s="549"/>
      <c r="AI33" s="549"/>
      <c r="AJ33" s="549"/>
      <c r="AK33" s="549"/>
      <c r="AL33" s="549"/>
      <c r="AM33" s="549"/>
      <c r="AN33" s="549"/>
      <c r="AO33" s="549"/>
      <c r="AP33" s="549"/>
      <c r="AQ33" s="549"/>
      <c r="AR33" s="549"/>
      <c r="AS33" s="549"/>
      <c r="AT33" s="549"/>
      <c r="AU33" s="549"/>
      <c r="AV33" s="549"/>
      <c r="AW33" s="549"/>
      <c r="AX33" s="549"/>
      <c r="AY33" s="549"/>
      <c r="AZ33" s="549"/>
      <c r="BA33" s="549"/>
      <c r="BB33" s="549"/>
      <c r="BC33" s="549"/>
      <c r="BD33" s="549"/>
      <c r="BE33" s="549"/>
      <c r="BF33" s="549"/>
      <c r="BG33" s="549"/>
      <c r="BH33" s="549"/>
      <c r="BI33" s="549"/>
      <c r="BJ33" s="549"/>
      <c r="BK33" s="549"/>
      <c r="BL33" s="549"/>
      <c r="BM33" s="549"/>
      <c r="BN33" s="549"/>
      <c r="BO33" s="549"/>
      <c r="BP33" s="549"/>
      <c r="BQ33" s="549"/>
      <c r="BR33" s="549"/>
      <c r="BS33" s="549"/>
      <c r="BT33" s="549"/>
    </row>
    <row r="34" spans="1:72" s="587" customFormat="1" ht="21.95" customHeight="1">
      <c r="A34" s="959" t="s">
        <v>260</v>
      </c>
      <c r="B34" s="1053">
        <v>347435.26</v>
      </c>
      <c r="C34" s="1053"/>
      <c r="D34" s="1082">
        <v>0</v>
      </c>
      <c r="E34" s="1082">
        <v>0</v>
      </c>
      <c r="F34" s="1083">
        <v>0</v>
      </c>
      <c r="G34" s="1054">
        <v>0</v>
      </c>
      <c r="H34" s="579" t="s">
        <v>4</v>
      </c>
      <c r="I34" s="960"/>
      <c r="J34" s="549"/>
      <c r="K34" s="549"/>
      <c r="L34" s="549"/>
      <c r="M34" s="549"/>
      <c r="N34" s="549"/>
      <c r="O34" s="549"/>
      <c r="P34" s="549"/>
      <c r="Q34" s="549"/>
      <c r="R34" s="549"/>
      <c r="S34" s="549"/>
      <c r="T34" s="549"/>
      <c r="U34" s="549"/>
      <c r="V34" s="549"/>
      <c r="W34" s="549"/>
      <c r="X34" s="549"/>
      <c r="Y34" s="549"/>
      <c r="Z34" s="549"/>
      <c r="AA34" s="549"/>
      <c r="AB34" s="549"/>
      <c r="AC34" s="549"/>
      <c r="AD34" s="549"/>
      <c r="AE34" s="549"/>
      <c r="AF34" s="549"/>
      <c r="AG34" s="549"/>
      <c r="AH34" s="549"/>
      <c r="AI34" s="549"/>
      <c r="AJ34" s="549"/>
      <c r="AK34" s="549"/>
      <c r="AL34" s="549"/>
      <c r="AM34" s="549"/>
      <c r="AN34" s="549"/>
      <c r="AO34" s="549"/>
      <c r="AP34" s="549"/>
      <c r="AQ34" s="549"/>
      <c r="AR34" s="549"/>
      <c r="AS34" s="549"/>
      <c r="AT34" s="549"/>
      <c r="AU34" s="549"/>
      <c r="AV34" s="549"/>
      <c r="AW34" s="549"/>
      <c r="AX34" s="549"/>
      <c r="AY34" s="549"/>
      <c r="AZ34" s="549"/>
      <c r="BA34" s="549"/>
      <c r="BB34" s="549"/>
      <c r="BC34" s="549"/>
      <c r="BD34" s="549"/>
      <c r="BE34" s="549"/>
      <c r="BF34" s="549"/>
      <c r="BG34" s="549"/>
      <c r="BH34" s="549"/>
      <c r="BI34" s="549"/>
      <c r="BJ34" s="549"/>
      <c r="BK34" s="549"/>
      <c r="BL34" s="549"/>
      <c r="BM34" s="549"/>
      <c r="BN34" s="549"/>
      <c r="BO34" s="549"/>
      <c r="BP34" s="549"/>
      <c r="BQ34" s="549"/>
      <c r="BR34" s="549"/>
      <c r="BS34" s="549"/>
      <c r="BT34" s="549"/>
    </row>
    <row r="35" spans="1:72" s="587" customFormat="1" ht="21.95" customHeight="1">
      <c r="A35" s="961" t="s">
        <v>261</v>
      </c>
      <c r="B35" s="1053">
        <v>374446.79</v>
      </c>
      <c r="C35" s="1053"/>
      <c r="D35" s="1082">
        <v>0</v>
      </c>
      <c r="E35" s="1082">
        <v>0</v>
      </c>
      <c r="F35" s="1083">
        <v>0</v>
      </c>
      <c r="G35" s="1054">
        <v>0</v>
      </c>
      <c r="H35" s="579" t="s">
        <v>4</v>
      </c>
      <c r="I35" s="960"/>
      <c r="J35" s="549"/>
      <c r="K35" s="549"/>
      <c r="L35" s="549"/>
      <c r="M35" s="549"/>
      <c r="N35" s="549"/>
      <c r="O35" s="549"/>
      <c r="P35" s="549"/>
      <c r="Q35" s="549"/>
      <c r="R35" s="549"/>
      <c r="S35" s="549"/>
      <c r="T35" s="549"/>
      <c r="U35" s="549"/>
      <c r="V35" s="549"/>
      <c r="W35" s="549"/>
      <c r="X35" s="549"/>
      <c r="Y35" s="549"/>
      <c r="Z35" s="549"/>
      <c r="AA35" s="549"/>
      <c r="AB35" s="549"/>
      <c r="AC35" s="549"/>
      <c r="AD35" s="549"/>
      <c r="AE35" s="549"/>
      <c r="AF35" s="549"/>
      <c r="AG35" s="549"/>
      <c r="AH35" s="549"/>
      <c r="AI35" s="549"/>
      <c r="AJ35" s="549"/>
      <c r="AK35" s="549"/>
      <c r="AL35" s="549"/>
      <c r="AM35" s="549"/>
      <c r="AN35" s="549"/>
      <c r="AO35" s="549"/>
      <c r="AP35" s="549"/>
      <c r="AQ35" s="549"/>
      <c r="AR35" s="549"/>
      <c r="AS35" s="549"/>
      <c r="AT35" s="549"/>
      <c r="AU35" s="549"/>
      <c r="AV35" s="549"/>
      <c r="AW35" s="549"/>
      <c r="AX35" s="549"/>
      <c r="AY35" s="549"/>
      <c r="AZ35" s="549"/>
      <c r="BA35" s="549"/>
      <c r="BB35" s="549"/>
      <c r="BC35" s="549"/>
      <c r="BD35" s="549"/>
      <c r="BE35" s="549"/>
      <c r="BF35" s="549"/>
      <c r="BG35" s="549"/>
      <c r="BH35" s="549"/>
      <c r="BI35" s="549"/>
      <c r="BJ35" s="549"/>
      <c r="BK35" s="549"/>
      <c r="BL35" s="549"/>
      <c r="BM35" s="549"/>
      <c r="BN35" s="549"/>
      <c r="BO35" s="549"/>
      <c r="BP35" s="549"/>
      <c r="BQ35" s="549"/>
      <c r="BR35" s="549"/>
      <c r="BS35" s="549"/>
      <c r="BT35" s="549"/>
    </row>
    <row r="36" spans="1:72" s="587" customFormat="1" ht="21.95" customHeight="1">
      <c r="A36" s="959" t="s">
        <v>262</v>
      </c>
      <c r="B36" s="1053">
        <v>22166884.729999974</v>
      </c>
      <c r="C36" s="1053"/>
      <c r="D36" s="1082">
        <v>0</v>
      </c>
      <c r="E36" s="1082">
        <v>0</v>
      </c>
      <c r="F36" s="1083">
        <v>0</v>
      </c>
      <c r="G36" s="1054">
        <v>0</v>
      </c>
      <c r="H36" s="579" t="s">
        <v>4</v>
      </c>
      <c r="I36" s="960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  <c r="AO36" s="549"/>
      <c r="AP36" s="549"/>
      <c r="AQ36" s="549"/>
      <c r="AR36" s="549"/>
      <c r="AS36" s="549"/>
      <c r="AT36" s="549"/>
      <c r="AU36" s="549"/>
      <c r="AV36" s="549"/>
      <c r="AW36" s="549"/>
      <c r="AX36" s="549"/>
      <c r="AY36" s="549"/>
      <c r="AZ36" s="549"/>
      <c r="BA36" s="549"/>
      <c r="BB36" s="549"/>
      <c r="BC36" s="549"/>
      <c r="BD36" s="549"/>
      <c r="BE36" s="549"/>
      <c r="BF36" s="549"/>
      <c r="BG36" s="549"/>
      <c r="BH36" s="549"/>
      <c r="BI36" s="549"/>
      <c r="BJ36" s="549"/>
      <c r="BK36" s="549"/>
      <c r="BL36" s="549"/>
      <c r="BM36" s="549"/>
      <c r="BN36" s="549"/>
      <c r="BO36" s="549"/>
      <c r="BP36" s="549"/>
      <c r="BQ36" s="549"/>
      <c r="BR36" s="549"/>
      <c r="BS36" s="549"/>
      <c r="BT36" s="549"/>
    </row>
    <row r="37" spans="1:72" s="587" customFormat="1" ht="21.95" customHeight="1">
      <c r="A37" s="959" t="s">
        <v>263</v>
      </c>
      <c r="B37" s="1053">
        <v>2437802.02</v>
      </c>
      <c r="C37" s="1053"/>
      <c r="D37" s="1082">
        <v>0</v>
      </c>
      <c r="E37" s="1082">
        <v>0</v>
      </c>
      <c r="F37" s="1083">
        <v>0</v>
      </c>
      <c r="G37" s="1054">
        <v>0</v>
      </c>
      <c r="H37" s="579" t="s">
        <v>4</v>
      </c>
      <c r="I37" s="960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  <c r="AO37" s="549"/>
      <c r="AP37" s="549"/>
      <c r="AQ37" s="549"/>
      <c r="AR37" s="549"/>
      <c r="AS37" s="549"/>
      <c r="AT37" s="549"/>
      <c r="AU37" s="549"/>
      <c r="AV37" s="549"/>
      <c r="AW37" s="549"/>
      <c r="AX37" s="549"/>
      <c r="AY37" s="549"/>
      <c r="AZ37" s="549"/>
      <c r="BA37" s="549"/>
      <c r="BB37" s="549"/>
      <c r="BC37" s="549"/>
      <c r="BD37" s="549"/>
      <c r="BE37" s="549"/>
      <c r="BF37" s="549"/>
      <c r="BG37" s="549"/>
      <c r="BH37" s="549"/>
      <c r="BI37" s="549"/>
      <c r="BJ37" s="549"/>
      <c r="BK37" s="549"/>
      <c r="BL37" s="549"/>
      <c r="BM37" s="549"/>
      <c r="BN37" s="549"/>
      <c r="BO37" s="549"/>
      <c r="BP37" s="549"/>
      <c r="BQ37" s="549"/>
      <c r="BR37" s="549"/>
      <c r="BS37" s="549"/>
      <c r="BT37" s="549"/>
    </row>
    <row r="38" spans="1:72" s="587" customFormat="1" ht="21.95" customHeight="1">
      <c r="A38" s="959" t="s">
        <v>264</v>
      </c>
      <c r="B38" s="1053">
        <v>76965.899999999994</v>
      </c>
      <c r="C38" s="1053"/>
      <c r="D38" s="1082">
        <v>0</v>
      </c>
      <c r="E38" s="1082">
        <v>0</v>
      </c>
      <c r="F38" s="1083">
        <v>0</v>
      </c>
      <c r="G38" s="1054">
        <v>0</v>
      </c>
      <c r="H38" s="579" t="s">
        <v>4</v>
      </c>
      <c r="I38" s="960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  <c r="AO38" s="549"/>
      <c r="AP38" s="549"/>
      <c r="AQ38" s="549"/>
      <c r="AR38" s="549"/>
      <c r="AS38" s="549"/>
      <c r="AT38" s="549"/>
      <c r="AU38" s="549"/>
      <c r="AV38" s="549"/>
      <c r="AW38" s="549"/>
      <c r="AX38" s="549"/>
      <c r="AY38" s="549"/>
      <c r="AZ38" s="549"/>
      <c r="BA38" s="549"/>
      <c r="BB38" s="549"/>
      <c r="BC38" s="549"/>
      <c r="BD38" s="549"/>
      <c r="BE38" s="549"/>
      <c r="BF38" s="549"/>
      <c r="BG38" s="549"/>
      <c r="BH38" s="549"/>
      <c r="BI38" s="549"/>
      <c r="BJ38" s="549"/>
      <c r="BK38" s="549"/>
      <c r="BL38" s="549"/>
      <c r="BM38" s="549"/>
      <c r="BN38" s="549"/>
      <c r="BO38" s="549"/>
      <c r="BP38" s="549"/>
      <c r="BQ38" s="549"/>
      <c r="BR38" s="549"/>
      <c r="BS38" s="549"/>
      <c r="BT38" s="549"/>
    </row>
    <row r="39" spans="1:72" s="587" customFormat="1" ht="21.95" customHeight="1">
      <c r="A39" s="959" t="s">
        <v>265</v>
      </c>
      <c r="B39" s="1053">
        <v>3391715.81</v>
      </c>
      <c r="C39" s="1053"/>
      <c r="D39" s="1082">
        <v>0</v>
      </c>
      <c r="E39" s="1082">
        <v>0</v>
      </c>
      <c r="F39" s="1083">
        <v>0</v>
      </c>
      <c r="G39" s="1054">
        <v>0</v>
      </c>
      <c r="H39" s="579" t="s">
        <v>4</v>
      </c>
      <c r="I39" s="960"/>
      <c r="J39" s="549"/>
      <c r="K39" s="549"/>
      <c r="L39" s="549"/>
      <c r="M39" s="549"/>
      <c r="N39" s="549"/>
      <c r="O39" s="549"/>
      <c r="P39" s="549"/>
      <c r="Q39" s="549"/>
      <c r="R39" s="549"/>
      <c r="S39" s="549"/>
      <c r="T39" s="549"/>
      <c r="U39" s="549"/>
      <c r="V39" s="549"/>
      <c r="W39" s="549"/>
      <c r="X39" s="549"/>
      <c r="Y39" s="549"/>
      <c r="Z39" s="549"/>
      <c r="AA39" s="549"/>
      <c r="AB39" s="549"/>
      <c r="AC39" s="549"/>
      <c r="AD39" s="549"/>
      <c r="AE39" s="549"/>
      <c r="AF39" s="549"/>
      <c r="AG39" s="549"/>
      <c r="AH39" s="549"/>
      <c r="AI39" s="549"/>
      <c r="AJ39" s="549"/>
      <c r="AK39" s="549"/>
      <c r="AL39" s="549"/>
      <c r="AM39" s="549"/>
      <c r="AN39" s="549"/>
      <c r="AO39" s="549"/>
      <c r="AP39" s="549"/>
      <c r="AQ39" s="549"/>
      <c r="AR39" s="549"/>
      <c r="AS39" s="549"/>
      <c r="AT39" s="549"/>
      <c r="AU39" s="549"/>
      <c r="AV39" s="549"/>
      <c r="AW39" s="549"/>
      <c r="AX39" s="549"/>
      <c r="AY39" s="549"/>
      <c r="AZ39" s="549"/>
      <c r="BA39" s="549"/>
      <c r="BB39" s="549"/>
      <c r="BC39" s="549"/>
      <c r="BD39" s="549"/>
      <c r="BE39" s="549"/>
      <c r="BF39" s="549"/>
      <c r="BG39" s="549"/>
      <c r="BH39" s="549"/>
      <c r="BI39" s="549"/>
      <c r="BJ39" s="549"/>
      <c r="BK39" s="549"/>
      <c r="BL39" s="549"/>
      <c r="BM39" s="549"/>
      <c r="BN39" s="549"/>
      <c r="BO39" s="549"/>
      <c r="BP39" s="549"/>
      <c r="BQ39" s="549"/>
      <c r="BR39" s="549"/>
      <c r="BS39" s="549"/>
      <c r="BT39" s="549"/>
    </row>
    <row r="40" spans="1:72" s="587" customFormat="1" ht="21.95" customHeight="1">
      <c r="A40" s="959" t="s">
        <v>747</v>
      </c>
      <c r="B40" s="1053">
        <v>611766.22</v>
      </c>
      <c r="C40" s="1053"/>
      <c r="D40" s="1082">
        <v>0</v>
      </c>
      <c r="E40" s="1082">
        <v>0</v>
      </c>
      <c r="F40" s="1083">
        <v>0</v>
      </c>
      <c r="G40" s="1054">
        <v>0</v>
      </c>
      <c r="H40" s="579" t="s">
        <v>4</v>
      </c>
      <c r="I40" s="960"/>
      <c r="J40" s="549"/>
      <c r="K40" s="549"/>
      <c r="L40" s="549"/>
      <c r="M40" s="549"/>
      <c r="N40" s="549"/>
      <c r="O40" s="549"/>
      <c r="P40" s="549"/>
      <c r="Q40" s="549"/>
      <c r="R40" s="549"/>
      <c r="S40" s="549"/>
      <c r="T40" s="549"/>
      <c r="U40" s="549"/>
      <c r="V40" s="549"/>
      <c r="W40" s="549"/>
      <c r="X40" s="549"/>
      <c r="Y40" s="549"/>
      <c r="Z40" s="549"/>
      <c r="AA40" s="549"/>
      <c r="AB40" s="549"/>
      <c r="AC40" s="549"/>
      <c r="AD40" s="549"/>
      <c r="AE40" s="549"/>
      <c r="AF40" s="549"/>
      <c r="AG40" s="549"/>
      <c r="AH40" s="549"/>
      <c r="AI40" s="549"/>
      <c r="AJ40" s="549"/>
      <c r="AK40" s="549"/>
      <c r="AL40" s="549"/>
      <c r="AM40" s="549"/>
      <c r="AN40" s="549"/>
      <c r="AO40" s="549"/>
      <c r="AP40" s="549"/>
      <c r="AQ40" s="549"/>
      <c r="AR40" s="549"/>
      <c r="AS40" s="549"/>
      <c r="AT40" s="549"/>
      <c r="AU40" s="549"/>
      <c r="AV40" s="549"/>
      <c r="AW40" s="549"/>
      <c r="AX40" s="549"/>
      <c r="AY40" s="549"/>
      <c r="AZ40" s="549"/>
      <c r="BA40" s="549"/>
      <c r="BB40" s="549"/>
      <c r="BC40" s="549"/>
      <c r="BD40" s="549"/>
      <c r="BE40" s="549"/>
      <c r="BF40" s="549"/>
      <c r="BG40" s="549"/>
      <c r="BH40" s="549"/>
      <c r="BI40" s="549"/>
      <c r="BJ40" s="549"/>
      <c r="BK40" s="549"/>
      <c r="BL40" s="549"/>
      <c r="BM40" s="549"/>
      <c r="BN40" s="549"/>
      <c r="BO40" s="549"/>
      <c r="BP40" s="549"/>
      <c r="BQ40" s="549"/>
      <c r="BR40" s="549"/>
      <c r="BS40" s="549"/>
      <c r="BT40" s="549"/>
    </row>
    <row r="41" spans="1:72" s="587" customFormat="1" ht="21.95" customHeight="1">
      <c r="A41" s="959" t="s">
        <v>266</v>
      </c>
      <c r="B41" s="1053">
        <v>934085372.41999984</v>
      </c>
      <c r="C41" s="1053"/>
      <c r="D41" s="1082">
        <v>0</v>
      </c>
      <c r="E41" s="1082">
        <v>0</v>
      </c>
      <c r="F41" s="1083">
        <v>0</v>
      </c>
      <c r="G41" s="1054">
        <v>0</v>
      </c>
      <c r="H41" s="579" t="s">
        <v>4</v>
      </c>
      <c r="I41" s="960"/>
      <c r="J41" s="549"/>
      <c r="K41" s="549"/>
      <c r="L41" s="549"/>
      <c r="M41" s="549"/>
      <c r="N41" s="549"/>
      <c r="O41" s="549"/>
      <c r="P41" s="549"/>
      <c r="Q41" s="549"/>
      <c r="R41" s="549"/>
      <c r="S41" s="549"/>
      <c r="T41" s="549"/>
      <c r="U41" s="549"/>
      <c r="V41" s="549"/>
      <c r="W41" s="549"/>
      <c r="X41" s="549"/>
      <c r="Y41" s="549"/>
      <c r="Z41" s="549"/>
      <c r="AA41" s="549"/>
      <c r="AB41" s="549"/>
      <c r="AC41" s="549"/>
      <c r="AD41" s="549"/>
      <c r="AE41" s="549"/>
      <c r="AF41" s="549"/>
      <c r="AG41" s="549"/>
      <c r="AH41" s="549"/>
      <c r="AI41" s="549"/>
      <c r="AJ41" s="549"/>
      <c r="AK41" s="549"/>
      <c r="AL41" s="549"/>
      <c r="AM41" s="549"/>
      <c r="AN41" s="549"/>
      <c r="AO41" s="549"/>
      <c r="AP41" s="549"/>
      <c r="AQ41" s="549"/>
      <c r="AR41" s="549"/>
      <c r="AS41" s="549"/>
      <c r="AT41" s="549"/>
      <c r="AU41" s="549"/>
      <c r="AV41" s="549"/>
      <c r="AW41" s="549"/>
      <c r="AX41" s="549"/>
      <c r="AY41" s="549"/>
      <c r="AZ41" s="549"/>
      <c r="BA41" s="549"/>
      <c r="BB41" s="549"/>
      <c r="BC41" s="549"/>
      <c r="BD41" s="549"/>
      <c r="BE41" s="549"/>
      <c r="BF41" s="549"/>
      <c r="BG41" s="549"/>
      <c r="BH41" s="549"/>
      <c r="BI41" s="549"/>
      <c r="BJ41" s="549"/>
      <c r="BK41" s="549"/>
      <c r="BL41" s="549"/>
      <c r="BM41" s="549"/>
      <c r="BN41" s="549"/>
      <c r="BO41" s="549"/>
      <c r="BP41" s="549"/>
      <c r="BQ41" s="549"/>
      <c r="BR41" s="549"/>
      <c r="BS41" s="549"/>
      <c r="BT41" s="549"/>
    </row>
    <row r="42" spans="1:72" s="587" customFormat="1" ht="21.95" customHeight="1">
      <c r="A42" s="959" t="s">
        <v>267</v>
      </c>
      <c r="B42" s="1053">
        <v>2245735.0999999996</v>
      </c>
      <c r="C42" s="1053"/>
      <c r="D42" s="1082">
        <v>0</v>
      </c>
      <c r="E42" s="1082">
        <v>0</v>
      </c>
      <c r="F42" s="1083">
        <v>0</v>
      </c>
      <c r="G42" s="1054">
        <v>0</v>
      </c>
      <c r="H42" s="579" t="s">
        <v>4</v>
      </c>
      <c r="I42" s="960"/>
      <c r="J42" s="549"/>
      <c r="K42" s="549"/>
      <c r="L42" s="549"/>
      <c r="M42" s="549"/>
      <c r="N42" s="549"/>
      <c r="O42" s="549"/>
      <c r="P42" s="549"/>
      <c r="Q42" s="549"/>
      <c r="R42" s="549"/>
      <c r="S42" s="549"/>
      <c r="T42" s="549"/>
      <c r="U42" s="549"/>
      <c r="V42" s="549"/>
      <c r="W42" s="549"/>
      <c r="X42" s="549"/>
      <c r="Y42" s="549"/>
      <c r="Z42" s="549"/>
      <c r="AA42" s="549"/>
      <c r="AB42" s="549"/>
      <c r="AC42" s="549"/>
      <c r="AD42" s="549"/>
      <c r="AE42" s="549"/>
      <c r="AF42" s="549"/>
      <c r="AG42" s="549"/>
      <c r="AH42" s="549"/>
      <c r="AI42" s="549"/>
      <c r="AJ42" s="549"/>
      <c r="AK42" s="549"/>
      <c r="AL42" s="549"/>
      <c r="AM42" s="549"/>
      <c r="AN42" s="549"/>
      <c r="AO42" s="549"/>
      <c r="AP42" s="549"/>
      <c r="AQ42" s="549"/>
      <c r="AR42" s="549"/>
      <c r="AS42" s="549"/>
      <c r="AT42" s="549"/>
      <c r="AU42" s="549"/>
      <c r="AV42" s="549"/>
      <c r="AW42" s="549"/>
      <c r="AX42" s="549"/>
      <c r="AY42" s="549"/>
      <c r="AZ42" s="549"/>
      <c r="BA42" s="549"/>
      <c r="BB42" s="549"/>
      <c r="BC42" s="549"/>
      <c r="BD42" s="549"/>
      <c r="BE42" s="549"/>
      <c r="BF42" s="549"/>
      <c r="BG42" s="549"/>
      <c r="BH42" s="549"/>
      <c r="BI42" s="549"/>
      <c r="BJ42" s="549"/>
      <c r="BK42" s="549"/>
      <c r="BL42" s="549"/>
      <c r="BM42" s="549"/>
      <c r="BN42" s="549"/>
      <c r="BO42" s="549"/>
      <c r="BP42" s="549"/>
      <c r="BQ42" s="549"/>
      <c r="BR42" s="549"/>
      <c r="BS42" s="549"/>
      <c r="BT42" s="549"/>
    </row>
    <row r="43" spans="1:72" s="587" customFormat="1" ht="21.95" customHeight="1">
      <c r="A43" s="959" t="s">
        <v>268</v>
      </c>
      <c r="B43" s="1053">
        <v>2182001.2799999998</v>
      </c>
      <c r="C43" s="1053"/>
      <c r="D43" s="1082">
        <v>0</v>
      </c>
      <c r="E43" s="1082">
        <v>0</v>
      </c>
      <c r="F43" s="1083">
        <v>0</v>
      </c>
      <c r="G43" s="1054">
        <v>0</v>
      </c>
      <c r="H43" s="579" t="s">
        <v>4</v>
      </c>
      <c r="I43" s="960"/>
      <c r="J43" s="549"/>
      <c r="K43" s="549"/>
      <c r="L43" s="549"/>
      <c r="M43" s="549"/>
      <c r="N43" s="549"/>
      <c r="O43" s="549"/>
      <c r="P43" s="549"/>
      <c r="Q43" s="549"/>
      <c r="R43" s="549"/>
      <c r="S43" s="549"/>
      <c r="T43" s="549"/>
      <c r="U43" s="549"/>
      <c r="V43" s="549"/>
      <c r="W43" s="549"/>
      <c r="X43" s="549"/>
      <c r="Y43" s="549"/>
      <c r="Z43" s="549"/>
      <c r="AA43" s="549"/>
      <c r="AB43" s="549"/>
      <c r="AC43" s="549"/>
      <c r="AD43" s="549"/>
      <c r="AE43" s="549"/>
      <c r="AF43" s="549"/>
      <c r="AG43" s="549"/>
      <c r="AH43" s="549"/>
      <c r="AI43" s="549"/>
      <c r="AJ43" s="549"/>
      <c r="AK43" s="549"/>
      <c r="AL43" s="549"/>
      <c r="AM43" s="549"/>
      <c r="AN43" s="549"/>
      <c r="AO43" s="549"/>
      <c r="AP43" s="549"/>
      <c r="AQ43" s="549"/>
      <c r="AR43" s="549"/>
      <c r="AS43" s="549"/>
      <c r="AT43" s="549"/>
      <c r="AU43" s="549"/>
      <c r="AV43" s="549"/>
      <c r="AW43" s="549"/>
      <c r="AX43" s="549"/>
      <c r="AY43" s="549"/>
      <c r="AZ43" s="549"/>
      <c r="BA43" s="549"/>
      <c r="BB43" s="549"/>
      <c r="BC43" s="549"/>
      <c r="BD43" s="549"/>
      <c r="BE43" s="549"/>
      <c r="BF43" s="549"/>
      <c r="BG43" s="549"/>
      <c r="BH43" s="549"/>
      <c r="BI43" s="549"/>
      <c r="BJ43" s="549"/>
      <c r="BK43" s="549"/>
      <c r="BL43" s="549"/>
      <c r="BM43" s="549"/>
      <c r="BN43" s="549"/>
      <c r="BO43" s="549"/>
      <c r="BP43" s="549"/>
      <c r="BQ43" s="549"/>
      <c r="BR43" s="549"/>
      <c r="BS43" s="549"/>
      <c r="BT43" s="549"/>
    </row>
    <row r="44" spans="1:72" s="587" customFormat="1" ht="21.95" customHeight="1">
      <c r="A44" s="959" t="s">
        <v>269</v>
      </c>
      <c r="B44" s="1053">
        <v>8552111.2300000004</v>
      </c>
      <c r="C44" s="1053"/>
      <c r="D44" s="1082">
        <v>0</v>
      </c>
      <c r="E44" s="1082">
        <v>0</v>
      </c>
      <c r="F44" s="1083">
        <v>0</v>
      </c>
      <c r="G44" s="1054">
        <v>0</v>
      </c>
      <c r="H44" s="579" t="s">
        <v>4</v>
      </c>
      <c r="I44" s="960"/>
      <c r="J44" s="549"/>
      <c r="K44" s="549"/>
      <c r="L44" s="549"/>
      <c r="M44" s="549"/>
      <c r="N44" s="549"/>
      <c r="O44" s="549"/>
      <c r="P44" s="549"/>
      <c r="Q44" s="549"/>
      <c r="R44" s="549"/>
      <c r="S44" s="549"/>
      <c r="T44" s="549"/>
      <c r="U44" s="549"/>
      <c r="V44" s="549"/>
      <c r="W44" s="549"/>
      <c r="X44" s="549"/>
      <c r="Y44" s="549"/>
      <c r="Z44" s="549"/>
      <c r="AA44" s="549"/>
      <c r="AB44" s="549"/>
      <c r="AC44" s="549"/>
      <c r="AD44" s="549"/>
      <c r="AE44" s="549"/>
      <c r="AF44" s="549"/>
      <c r="AG44" s="549"/>
      <c r="AH44" s="549"/>
      <c r="AI44" s="549"/>
      <c r="AJ44" s="549"/>
      <c r="AK44" s="549"/>
      <c r="AL44" s="549"/>
      <c r="AM44" s="549"/>
      <c r="AN44" s="549"/>
      <c r="AO44" s="549"/>
      <c r="AP44" s="549"/>
      <c r="AQ44" s="549"/>
      <c r="AR44" s="549"/>
      <c r="AS44" s="549"/>
      <c r="AT44" s="549"/>
      <c r="AU44" s="549"/>
      <c r="AV44" s="549"/>
      <c r="AW44" s="549"/>
      <c r="AX44" s="549"/>
      <c r="AY44" s="549"/>
      <c r="AZ44" s="549"/>
      <c r="BA44" s="549"/>
      <c r="BB44" s="549"/>
      <c r="BC44" s="549"/>
      <c r="BD44" s="549"/>
      <c r="BE44" s="549"/>
      <c r="BF44" s="549"/>
      <c r="BG44" s="549"/>
      <c r="BH44" s="549"/>
      <c r="BI44" s="549"/>
      <c r="BJ44" s="549"/>
      <c r="BK44" s="549"/>
      <c r="BL44" s="549"/>
      <c r="BM44" s="549"/>
      <c r="BN44" s="549"/>
      <c r="BO44" s="549"/>
      <c r="BP44" s="549"/>
      <c r="BQ44" s="549"/>
      <c r="BR44" s="549"/>
      <c r="BS44" s="549"/>
      <c r="BT44" s="549"/>
    </row>
    <row r="45" spans="1:72" s="587" customFormat="1" ht="21.95" customHeight="1">
      <c r="A45" s="959" t="s">
        <v>270</v>
      </c>
      <c r="B45" s="1053">
        <v>377779.20999999996</v>
      </c>
      <c r="C45" s="1053"/>
      <c r="D45" s="1082">
        <v>1280</v>
      </c>
      <c r="E45" s="1082">
        <v>0</v>
      </c>
      <c r="F45" s="1083">
        <v>1280</v>
      </c>
      <c r="G45" s="1054">
        <v>0</v>
      </c>
      <c r="H45" s="579" t="s">
        <v>4</v>
      </c>
      <c r="I45" s="960"/>
      <c r="J45" s="549"/>
      <c r="K45" s="549"/>
      <c r="L45" s="549"/>
      <c r="M45" s="549"/>
      <c r="N45" s="549"/>
      <c r="O45" s="549"/>
      <c r="P45" s="549"/>
      <c r="Q45" s="549"/>
      <c r="R45" s="549"/>
      <c r="S45" s="549"/>
      <c r="T45" s="549"/>
      <c r="U45" s="549"/>
      <c r="V45" s="549"/>
      <c r="W45" s="549"/>
      <c r="X45" s="549"/>
      <c r="Y45" s="549"/>
      <c r="Z45" s="549"/>
      <c r="AA45" s="549"/>
      <c r="AB45" s="549"/>
      <c r="AC45" s="549"/>
      <c r="AD45" s="549"/>
      <c r="AE45" s="549"/>
      <c r="AF45" s="549"/>
      <c r="AG45" s="549"/>
      <c r="AH45" s="549"/>
      <c r="AI45" s="549"/>
      <c r="AJ45" s="549"/>
      <c r="AK45" s="549"/>
      <c r="AL45" s="549"/>
      <c r="AM45" s="549"/>
      <c r="AN45" s="549"/>
      <c r="AO45" s="549"/>
      <c r="AP45" s="549"/>
      <c r="AQ45" s="549"/>
      <c r="AR45" s="549"/>
      <c r="AS45" s="549"/>
      <c r="AT45" s="549"/>
      <c r="AU45" s="549"/>
      <c r="AV45" s="549"/>
      <c r="AW45" s="549"/>
      <c r="AX45" s="549"/>
      <c r="AY45" s="549"/>
      <c r="AZ45" s="549"/>
      <c r="BA45" s="549"/>
      <c r="BB45" s="549"/>
      <c r="BC45" s="549"/>
      <c r="BD45" s="549"/>
      <c r="BE45" s="549"/>
      <c r="BF45" s="549"/>
      <c r="BG45" s="549"/>
      <c r="BH45" s="549"/>
      <c r="BI45" s="549"/>
      <c r="BJ45" s="549"/>
      <c r="BK45" s="549"/>
      <c r="BL45" s="549"/>
      <c r="BM45" s="549"/>
      <c r="BN45" s="549"/>
      <c r="BO45" s="549"/>
      <c r="BP45" s="549"/>
      <c r="BQ45" s="549"/>
      <c r="BR45" s="549"/>
      <c r="BS45" s="549"/>
      <c r="BT45" s="549"/>
    </row>
    <row r="46" spans="1:72" s="587" customFormat="1" ht="21.95" customHeight="1">
      <c r="A46" s="959" t="s">
        <v>271</v>
      </c>
      <c r="B46" s="1053">
        <v>6774942.8500000024</v>
      </c>
      <c r="C46" s="1053"/>
      <c r="D46" s="1082">
        <v>0</v>
      </c>
      <c r="E46" s="1082">
        <v>0</v>
      </c>
      <c r="F46" s="1083">
        <v>0</v>
      </c>
      <c r="G46" s="1054">
        <v>0</v>
      </c>
      <c r="H46" s="579" t="s">
        <v>4</v>
      </c>
      <c r="I46" s="960"/>
      <c r="J46" s="549"/>
      <c r="K46" s="549"/>
      <c r="L46" s="549"/>
      <c r="M46" s="549"/>
      <c r="N46" s="549"/>
      <c r="O46" s="549"/>
      <c r="P46" s="549"/>
      <c r="Q46" s="549"/>
      <c r="R46" s="549"/>
      <c r="S46" s="549"/>
      <c r="T46" s="549"/>
      <c r="U46" s="549"/>
      <c r="V46" s="549"/>
      <c r="W46" s="549"/>
      <c r="X46" s="549"/>
      <c r="Y46" s="549"/>
      <c r="Z46" s="549"/>
      <c r="AA46" s="549"/>
      <c r="AB46" s="549"/>
      <c r="AC46" s="549"/>
      <c r="AD46" s="549"/>
      <c r="AE46" s="549"/>
      <c r="AF46" s="549"/>
      <c r="AG46" s="549"/>
      <c r="AH46" s="549"/>
      <c r="AI46" s="549"/>
      <c r="AJ46" s="549"/>
      <c r="AK46" s="549"/>
      <c r="AL46" s="549"/>
      <c r="AM46" s="549"/>
      <c r="AN46" s="549"/>
      <c r="AO46" s="549"/>
      <c r="AP46" s="549"/>
      <c r="AQ46" s="549"/>
      <c r="AR46" s="549"/>
      <c r="AS46" s="549"/>
      <c r="AT46" s="549"/>
      <c r="AU46" s="549"/>
      <c r="AV46" s="549"/>
      <c r="AW46" s="549"/>
      <c r="AX46" s="549"/>
      <c r="AY46" s="549"/>
      <c r="AZ46" s="549"/>
      <c r="BA46" s="549"/>
      <c r="BB46" s="549"/>
      <c r="BC46" s="549"/>
      <c r="BD46" s="549"/>
      <c r="BE46" s="549"/>
      <c r="BF46" s="549"/>
      <c r="BG46" s="549"/>
      <c r="BH46" s="549"/>
      <c r="BI46" s="549"/>
      <c r="BJ46" s="549"/>
      <c r="BK46" s="549"/>
      <c r="BL46" s="549"/>
      <c r="BM46" s="549"/>
      <c r="BN46" s="549"/>
      <c r="BO46" s="549"/>
      <c r="BP46" s="549"/>
      <c r="BQ46" s="549"/>
      <c r="BR46" s="549"/>
      <c r="BS46" s="549"/>
      <c r="BT46" s="549"/>
    </row>
    <row r="47" spans="1:72" s="587" customFormat="1" ht="21.95" customHeight="1">
      <c r="A47" s="959" t="s">
        <v>272</v>
      </c>
      <c r="B47" s="1053">
        <v>905194.53000000014</v>
      </c>
      <c r="C47" s="1053"/>
      <c r="D47" s="1082">
        <v>0</v>
      </c>
      <c r="E47" s="1082">
        <v>0</v>
      </c>
      <c r="F47" s="1083">
        <v>0</v>
      </c>
      <c r="G47" s="1054">
        <v>0</v>
      </c>
      <c r="H47" s="579" t="s">
        <v>4</v>
      </c>
      <c r="I47" s="960"/>
      <c r="J47" s="549"/>
      <c r="K47" s="549"/>
      <c r="L47" s="549"/>
      <c r="M47" s="549"/>
      <c r="N47" s="549"/>
      <c r="O47" s="549"/>
      <c r="P47" s="549"/>
      <c r="Q47" s="549"/>
      <c r="R47" s="549"/>
      <c r="S47" s="549"/>
      <c r="T47" s="549"/>
      <c r="U47" s="549"/>
      <c r="V47" s="549"/>
      <c r="W47" s="549"/>
      <c r="X47" s="549"/>
      <c r="Y47" s="549"/>
      <c r="Z47" s="549"/>
      <c r="AA47" s="549"/>
      <c r="AB47" s="549"/>
      <c r="AC47" s="549"/>
      <c r="AD47" s="549"/>
      <c r="AE47" s="549"/>
      <c r="AF47" s="549"/>
      <c r="AG47" s="549"/>
      <c r="AH47" s="549"/>
      <c r="AI47" s="549"/>
      <c r="AJ47" s="549"/>
      <c r="AK47" s="549"/>
      <c r="AL47" s="549"/>
      <c r="AM47" s="549"/>
      <c r="AN47" s="549"/>
      <c r="AO47" s="549"/>
      <c r="AP47" s="549"/>
      <c r="AQ47" s="549"/>
      <c r="AR47" s="549"/>
      <c r="AS47" s="549"/>
      <c r="AT47" s="549"/>
      <c r="AU47" s="549"/>
      <c r="AV47" s="549"/>
      <c r="AW47" s="549"/>
      <c r="AX47" s="549"/>
      <c r="AY47" s="549"/>
      <c r="AZ47" s="549"/>
      <c r="BA47" s="549"/>
      <c r="BB47" s="549"/>
      <c r="BC47" s="549"/>
      <c r="BD47" s="549"/>
      <c r="BE47" s="549"/>
      <c r="BF47" s="549"/>
      <c r="BG47" s="549"/>
      <c r="BH47" s="549"/>
      <c r="BI47" s="549"/>
      <c r="BJ47" s="549"/>
      <c r="BK47" s="549"/>
      <c r="BL47" s="549"/>
      <c r="BM47" s="549"/>
      <c r="BN47" s="549"/>
      <c r="BO47" s="549"/>
      <c r="BP47" s="549"/>
      <c r="BQ47" s="549"/>
      <c r="BR47" s="549"/>
      <c r="BS47" s="549"/>
      <c r="BT47" s="549"/>
    </row>
    <row r="48" spans="1:72" s="587" customFormat="1" ht="21.95" customHeight="1">
      <c r="A48" s="959" t="s">
        <v>273</v>
      </c>
      <c r="B48" s="1053">
        <v>78119952.579999968</v>
      </c>
      <c r="C48" s="1053"/>
      <c r="D48" s="1082">
        <v>2193.1999999999998</v>
      </c>
      <c r="E48" s="1082">
        <v>2193.1999999999998</v>
      </c>
      <c r="F48" s="1083">
        <v>2193.1999999999998</v>
      </c>
      <c r="G48" s="1054">
        <v>0</v>
      </c>
      <c r="H48" s="579" t="s">
        <v>4</v>
      </c>
      <c r="I48" s="960"/>
      <c r="J48" s="549"/>
      <c r="K48" s="549"/>
      <c r="L48" s="549"/>
      <c r="M48" s="549"/>
      <c r="N48" s="549"/>
      <c r="O48" s="549"/>
      <c r="P48" s="549"/>
      <c r="Q48" s="549"/>
      <c r="R48" s="549"/>
      <c r="S48" s="549"/>
      <c r="T48" s="549"/>
      <c r="U48" s="549"/>
      <c r="V48" s="549"/>
      <c r="W48" s="549"/>
      <c r="X48" s="549"/>
      <c r="Y48" s="549"/>
      <c r="Z48" s="549"/>
      <c r="AA48" s="549"/>
      <c r="AB48" s="549"/>
      <c r="AC48" s="549"/>
      <c r="AD48" s="549"/>
      <c r="AE48" s="549"/>
      <c r="AF48" s="549"/>
      <c r="AG48" s="549"/>
      <c r="AH48" s="549"/>
      <c r="AI48" s="549"/>
      <c r="AJ48" s="549"/>
      <c r="AK48" s="549"/>
      <c r="AL48" s="549"/>
      <c r="AM48" s="549"/>
      <c r="AN48" s="549"/>
      <c r="AO48" s="549"/>
      <c r="AP48" s="549"/>
      <c r="AQ48" s="549"/>
      <c r="AR48" s="549"/>
      <c r="AS48" s="549"/>
      <c r="AT48" s="549"/>
      <c r="AU48" s="549"/>
      <c r="AV48" s="549"/>
      <c r="AW48" s="549"/>
      <c r="AX48" s="549"/>
      <c r="AY48" s="549"/>
      <c r="AZ48" s="549"/>
      <c r="BA48" s="549"/>
      <c r="BB48" s="549"/>
      <c r="BC48" s="549"/>
      <c r="BD48" s="549"/>
      <c r="BE48" s="549"/>
      <c r="BF48" s="549"/>
      <c r="BG48" s="549"/>
      <c r="BH48" s="549"/>
      <c r="BI48" s="549"/>
      <c r="BJ48" s="549"/>
      <c r="BK48" s="549"/>
      <c r="BL48" s="549"/>
      <c r="BM48" s="549"/>
      <c r="BN48" s="549"/>
      <c r="BO48" s="549"/>
      <c r="BP48" s="549"/>
      <c r="BQ48" s="549"/>
      <c r="BR48" s="549"/>
      <c r="BS48" s="549"/>
      <c r="BT48" s="549"/>
    </row>
    <row r="49" spans="1:72" s="587" customFormat="1" ht="21.95" customHeight="1">
      <c r="A49" s="959" t="s">
        <v>275</v>
      </c>
      <c r="B49" s="1053">
        <v>107238248.57000002</v>
      </c>
      <c r="C49" s="1053"/>
      <c r="D49" s="1082">
        <v>13134.8</v>
      </c>
      <c r="E49" s="1082">
        <v>9696</v>
      </c>
      <c r="F49" s="1083">
        <v>13134.8</v>
      </c>
      <c r="G49" s="1054">
        <v>0</v>
      </c>
      <c r="H49" s="579" t="s">
        <v>4</v>
      </c>
      <c r="I49" s="960"/>
      <c r="J49" s="549"/>
      <c r="K49" s="549"/>
      <c r="L49" s="549"/>
      <c r="M49" s="549"/>
      <c r="N49" s="549"/>
      <c r="O49" s="549"/>
      <c r="P49" s="549"/>
      <c r="Q49" s="549"/>
      <c r="R49" s="549"/>
      <c r="S49" s="549"/>
      <c r="T49" s="549"/>
      <c r="U49" s="549"/>
      <c r="V49" s="549"/>
      <c r="W49" s="549"/>
      <c r="X49" s="549"/>
      <c r="Y49" s="549"/>
      <c r="Z49" s="549"/>
      <c r="AA49" s="549"/>
      <c r="AB49" s="549"/>
      <c r="AC49" s="549"/>
      <c r="AD49" s="549"/>
      <c r="AE49" s="549"/>
      <c r="AF49" s="549"/>
      <c r="AG49" s="549"/>
      <c r="AH49" s="549"/>
      <c r="AI49" s="549"/>
      <c r="AJ49" s="549"/>
      <c r="AK49" s="549"/>
      <c r="AL49" s="549"/>
      <c r="AM49" s="549"/>
      <c r="AN49" s="549"/>
      <c r="AO49" s="549"/>
      <c r="AP49" s="549"/>
      <c r="AQ49" s="549"/>
      <c r="AR49" s="549"/>
      <c r="AS49" s="549"/>
      <c r="AT49" s="549"/>
      <c r="AU49" s="549"/>
      <c r="AV49" s="549"/>
      <c r="AW49" s="549"/>
      <c r="AX49" s="549"/>
      <c r="AY49" s="549"/>
      <c r="AZ49" s="549"/>
      <c r="BA49" s="549"/>
      <c r="BB49" s="549"/>
      <c r="BC49" s="549"/>
      <c r="BD49" s="549"/>
      <c r="BE49" s="549"/>
      <c r="BF49" s="549"/>
      <c r="BG49" s="549"/>
      <c r="BH49" s="549"/>
      <c r="BI49" s="549"/>
      <c r="BJ49" s="549"/>
      <c r="BK49" s="549"/>
      <c r="BL49" s="549"/>
      <c r="BM49" s="549"/>
      <c r="BN49" s="549"/>
      <c r="BO49" s="549"/>
      <c r="BP49" s="549"/>
      <c r="BQ49" s="549"/>
      <c r="BR49" s="549"/>
      <c r="BS49" s="549"/>
      <c r="BT49" s="549"/>
    </row>
    <row r="50" spans="1:72" s="587" customFormat="1" ht="21.95" customHeight="1">
      <c r="A50" s="959" t="s">
        <v>276</v>
      </c>
      <c r="B50" s="1053">
        <v>103460.34999999999</v>
      </c>
      <c r="C50" s="1053"/>
      <c r="D50" s="1082">
        <v>0</v>
      </c>
      <c r="E50" s="1082">
        <v>0</v>
      </c>
      <c r="F50" s="1083">
        <v>0</v>
      </c>
      <c r="G50" s="1054">
        <v>0</v>
      </c>
      <c r="H50" s="579" t="s">
        <v>4</v>
      </c>
      <c r="I50" s="960"/>
      <c r="J50" s="549"/>
      <c r="K50" s="549"/>
      <c r="L50" s="549"/>
      <c r="M50" s="549"/>
      <c r="N50" s="549"/>
      <c r="O50" s="549"/>
      <c r="P50" s="549"/>
      <c r="Q50" s="549"/>
      <c r="R50" s="549"/>
      <c r="S50" s="549"/>
      <c r="T50" s="549"/>
      <c r="U50" s="549"/>
      <c r="V50" s="549"/>
      <c r="W50" s="549"/>
      <c r="X50" s="549"/>
      <c r="Y50" s="549"/>
      <c r="Z50" s="549"/>
      <c r="AA50" s="549"/>
      <c r="AB50" s="549"/>
      <c r="AC50" s="549"/>
      <c r="AD50" s="549"/>
      <c r="AE50" s="549"/>
      <c r="AF50" s="549"/>
      <c r="AG50" s="549"/>
      <c r="AH50" s="549"/>
      <c r="AI50" s="549"/>
      <c r="AJ50" s="549"/>
      <c r="AK50" s="549"/>
      <c r="AL50" s="549"/>
      <c r="AM50" s="549"/>
      <c r="AN50" s="549"/>
      <c r="AO50" s="549"/>
      <c r="AP50" s="549"/>
      <c r="AQ50" s="549"/>
      <c r="AR50" s="549"/>
      <c r="AS50" s="549"/>
      <c r="AT50" s="549"/>
      <c r="AU50" s="549"/>
      <c r="AV50" s="549"/>
      <c r="AW50" s="549"/>
      <c r="AX50" s="549"/>
      <c r="AY50" s="549"/>
      <c r="AZ50" s="549"/>
      <c r="BA50" s="549"/>
      <c r="BB50" s="549"/>
      <c r="BC50" s="549"/>
      <c r="BD50" s="549"/>
      <c r="BE50" s="549"/>
      <c r="BF50" s="549"/>
      <c r="BG50" s="549"/>
      <c r="BH50" s="549"/>
      <c r="BI50" s="549"/>
      <c r="BJ50" s="549"/>
      <c r="BK50" s="549"/>
      <c r="BL50" s="549"/>
      <c r="BM50" s="549"/>
      <c r="BN50" s="549"/>
      <c r="BO50" s="549"/>
      <c r="BP50" s="549"/>
      <c r="BQ50" s="549"/>
      <c r="BR50" s="549"/>
      <c r="BS50" s="549"/>
      <c r="BT50" s="549"/>
    </row>
    <row r="51" spans="1:72" s="587" customFormat="1" ht="21.95" customHeight="1">
      <c r="A51" s="959" t="s">
        <v>277</v>
      </c>
      <c r="B51" s="1053">
        <v>9057238.9400000013</v>
      </c>
      <c r="C51" s="1053"/>
      <c r="D51" s="1082">
        <v>145632.5</v>
      </c>
      <c r="E51" s="1082">
        <v>0</v>
      </c>
      <c r="F51" s="1083">
        <v>144920.78</v>
      </c>
      <c r="G51" s="1054">
        <v>711.72</v>
      </c>
      <c r="H51" s="579" t="s">
        <v>4</v>
      </c>
      <c r="I51" s="960"/>
      <c r="J51" s="549"/>
      <c r="K51" s="549"/>
      <c r="L51" s="549"/>
      <c r="M51" s="549"/>
      <c r="N51" s="549"/>
      <c r="O51" s="549"/>
      <c r="P51" s="549"/>
      <c r="Q51" s="549"/>
      <c r="R51" s="549"/>
      <c r="S51" s="549"/>
      <c r="T51" s="549"/>
      <c r="U51" s="549"/>
      <c r="V51" s="549"/>
      <c r="W51" s="549"/>
      <c r="X51" s="549"/>
      <c r="Y51" s="549"/>
      <c r="Z51" s="549"/>
      <c r="AA51" s="549"/>
      <c r="AB51" s="549"/>
      <c r="AC51" s="549"/>
      <c r="AD51" s="549"/>
      <c r="AE51" s="549"/>
      <c r="AF51" s="549"/>
      <c r="AG51" s="549"/>
      <c r="AH51" s="549"/>
      <c r="AI51" s="549"/>
      <c r="AJ51" s="549"/>
      <c r="AK51" s="549"/>
      <c r="AL51" s="549"/>
      <c r="AM51" s="549"/>
      <c r="AN51" s="549"/>
      <c r="AO51" s="549"/>
      <c r="AP51" s="549"/>
      <c r="AQ51" s="549"/>
      <c r="AR51" s="549"/>
      <c r="AS51" s="549"/>
      <c r="AT51" s="549"/>
      <c r="AU51" s="549"/>
      <c r="AV51" s="549"/>
      <c r="AW51" s="549"/>
      <c r="AX51" s="549"/>
      <c r="AY51" s="549"/>
      <c r="AZ51" s="549"/>
      <c r="BA51" s="549"/>
      <c r="BB51" s="549"/>
      <c r="BC51" s="549"/>
      <c r="BD51" s="549"/>
      <c r="BE51" s="549"/>
      <c r="BF51" s="549"/>
      <c r="BG51" s="549"/>
      <c r="BH51" s="549"/>
      <c r="BI51" s="549"/>
      <c r="BJ51" s="549"/>
      <c r="BK51" s="549"/>
      <c r="BL51" s="549"/>
      <c r="BM51" s="549"/>
      <c r="BN51" s="549"/>
      <c r="BO51" s="549"/>
      <c r="BP51" s="549"/>
      <c r="BQ51" s="549"/>
      <c r="BR51" s="549"/>
      <c r="BS51" s="549"/>
      <c r="BT51" s="549"/>
    </row>
    <row r="52" spans="1:72" s="587" customFormat="1" ht="21.95" customHeight="1">
      <c r="A52" s="959" t="s">
        <v>278</v>
      </c>
      <c r="B52" s="1053">
        <v>376818112.07000017</v>
      </c>
      <c r="C52" s="1053"/>
      <c r="D52" s="1082">
        <v>300000</v>
      </c>
      <c r="E52" s="1082">
        <v>0</v>
      </c>
      <c r="F52" s="1083">
        <v>300000</v>
      </c>
      <c r="G52" s="1054">
        <v>0</v>
      </c>
      <c r="H52" s="579" t="s">
        <v>4</v>
      </c>
      <c r="I52" s="960"/>
      <c r="J52" s="549"/>
      <c r="K52" s="549"/>
      <c r="L52" s="549"/>
      <c r="M52" s="549"/>
      <c r="N52" s="549"/>
      <c r="O52" s="549"/>
      <c r="P52" s="549"/>
      <c r="Q52" s="549"/>
      <c r="R52" s="549"/>
      <c r="S52" s="549"/>
      <c r="T52" s="549"/>
      <c r="U52" s="549"/>
      <c r="V52" s="549"/>
      <c r="W52" s="549"/>
      <c r="X52" s="549"/>
      <c r="Y52" s="549"/>
      <c r="Z52" s="549"/>
      <c r="AA52" s="549"/>
      <c r="AB52" s="549"/>
      <c r="AC52" s="549"/>
      <c r="AD52" s="549"/>
      <c r="AE52" s="549"/>
      <c r="AF52" s="549"/>
      <c r="AG52" s="549"/>
      <c r="AH52" s="549"/>
      <c r="AI52" s="549"/>
      <c r="AJ52" s="549"/>
      <c r="AK52" s="549"/>
      <c r="AL52" s="549"/>
      <c r="AM52" s="549"/>
      <c r="AN52" s="549"/>
      <c r="AO52" s="549"/>
      <c r="AP52" s="549"/>
      <c r="AQ52" s="549"/>
      <c r="AR52" s="549"/>
      <c r="AS52" s="549"/>
      <c r="AT52" s="549"/>
      <c r="AU52" s="549"/>
      <c r="AV52" s="549"/>
      <c r="AW52" s="549"/>
      <c r="AX52" s="549"/>
      <c r="AY52" s="549"/>
      <c r="AZ52" s="549"/>
      <c r="BA52" s="549"/>
      <c r="BB52" s="549"/>
      <c r="BC52" s="549"/>
      <c r="BD52" s="549"/>
      <c r="BE52" s="549"/>
      <c r="BF52" s="549"/>
      <c r="BG52" s="549"/>
      <c r="BH52" s="549"/>
      <c r="BI52" s="549"/>
      <c r="BJ52" s="549"/>
      <c r="BK52" s="549"/>
      <c r="BL52" s="549"/>
      <c r="BM52" s="549"/>
      <c r="BN52" s="549"/>
      <c r="BO52" s="549"/>
      <c r="BP52" s="549"/>
      <c r="BQ52" s="549"/>
      <c r="BR52" s="549"/>
      <c r="BS52" s="549"/>
      <c r="BT52" s="549"/>
    </row>
    <row r="53" spans="1:72" s="587" customFormat="1" ht="21.95" customHeight="1">
      <c r="A53" s="959" t="s">
        <v>618</v>
      </c>
      <c r="B53" s="1053">
        <v>238791.82999999993</v>
      </c>
      <c r="C53" s="1053"/>
      <c r="D53" s="1082">
        <v>0</v>
      </c>
      <c r="E53" s="1082">
        <v>0</v>
      </c>
      <c r="F53" s="1083">
        <v>0</v>
      </c>
      <c r="G53" s="1054">
        <v>0</v>
      </c>
      <c r="H53" s="579" t="s">
        <v>4</v>
      </c>
      <c r="I53" s="960"/>
      <c r="J53" s="549"/>
      <c r="K53" s="549"/>
      <c r="L53" s="549"/>
      <c r="M53" s="549"/>
      <c r="N53" s="549"/>
      <c r="O53" s="549"/>
      <c r="P53" s="549"/>
      <c r="Q53" s="549"/>
      <c r="R53" s="549"/>
      <c r="S53" s="549"/>
      <c r="T53" s="549"/>
      <c r="U53" s="549"/>
      <c r="V53" s="549"/>
      <c r="W53" s="549"/>
      <c r="X53" s="549"/>
      <c r="Y53" s="549"/>
      <c r="Z53" s="549"/>
      <c r="AA53" s="549"/>
      <c r="AB53" s="549"/>
      <c r="AC53" s="549"/>
      <c r="AD53" s="549"/>
      <c r="AE53" s="549"/>
      <c r="AF53" s="549"/>
      <c r="AG53" s="549"/>
      <c r="AH53" s="549"/>
      <c r="AI53" s="549"/>
      <c r="AJ53" s="549"/>
      <c r="AK53" s="549"/>
      <c r="AL53" s="549"/>
      <c r="AM53" s="549"/>
      <c r="AN53" s="549"/>
      <c r="AO53" s="549"/>
      <c r="AP53" s="549"/>
      <c r="AQ53" s="549"/>
      <c r="AR53" s="549"/>
      <c r="AS53" s="549"/>
      <c r="AT53" s="549"/>
      <c r="AU53" s="549"/>
      <c r="AV53" s="549"/>
      <c r="AW53" s="549"/>
      <c r="AX53" s="549"/>
      <c r="AY53" s="549"/>
      <c r="AZ53" s="549"/>
      <c r="BA53" s="549"/>
      <c r="BB53" s="549"/>
      <c r="BC53" s="549"/>
      <c r="BD53" s="549"/>
      <c r="BE53" s="549"/>
      <c r="BF53" s="549"/>
      <c r="BG53" s="549"/>
      <c r="BH53" s="549"/>
      <c r="BI53" s="549"/>
      <c r="BJ53" s="549"/>
      <c r="BK53" s="549"/>
      <c r="BL53" s="549"/>
      <c r="BM53" s="549"/>
      <c r="BN53" s="549"/>
      <c r="BO53" s="549"/>
      <c r="BP53" s="549"/>
      <c r="BQ53" s="549"/>
      <c r="BR53" s="549"/>
      <c r="BS53" s="549"/>
      <c r="BT53" s="549"/>
    </row>
    <row r="54" spans="1:72" s="587" customFormat="1" ht="21.95" customHeight="1">
      <c r="A54" s="959" t="s">
        <v>280</v>
      </c>
      <c r="B54" s="1053">
        <v>805581.97999999986</v>
      </c>
      <c r="C54" s="1053"/>
      <c r="D54" s="1082">
        <v>0</v>
      </c>
      <c r="E54" s="1082">
        <v>0</v>
      </c>
      <c r="F54" s="1083">
        <v>0</v>
      </c>
      <c r="G54" s="1054">
        <v>0</v>
      </c>
      <c r="H54" s="579" t="s">
        <v>4</v>
      </c>
      <c r="I54" s="960"/>
      <c r="J54" s="549"/>
      <c r="K54" s="549"/>
      <c r="L54" s="549"/>
      <c r="M54" s="549"/>
      <c r="N54" s="549"/>
      <c r="O54" s="549"/>
      <c r="P54" s="549"/>
      <c r="Q54" s="549"/>
      <c r="R54" s="549"/>
      <c r="S54" s="549"/>
      <c r="T54" s="549"/>
      <c r="U54" s="549"/>
      <c r="V54" s="549"/>
      <c r="W54" s="549"/>
      <c r="X54" s="549"/>
      <c r="Y54" s="549"/>
      <c r="Z54" s="549"/>
      <c r="AA54" s="549"/>
      <c r="AB54" s="549"/>
      <c r="AC54" s="549"/>
      <c r="AD54" s="549"/>
      <c r="AE54" s="549"/>
      <c r="AF54" s="549"/>
      <c r="AG54" s="549"/>
      <c r="AH54" s="549"/>
      <c r="AI54" s="549"/>
      <c r="AJ54" s="549"/>
      <c r="AK54" s="549"/>
      <c r="AL54" s="549"/>
      <c r="AM54" s="549"/>
      <c r="AN54" s="549"/>
      <c r="AO54" s="549"/>
      <c r="AP54" s="549"/>
      <c r="AQ54" s="549"/>
      <c r="AR54" s="549"/>
      <c r="AS54" s="549"/>
      <c r="AT54" s="549"/>
      <c r="AU54" s="549"/>
      <c r="AV54" s="549"/>
      <c r="AW54" s="549"/>
      <c r="AX54" s="549"/>
      <c r="AY54" s="549"/>
      <c r="AZ54" s="549"/>
      <c r="BA54" s="549"/>
      <c r="BB54" s="549"/>
      <c r="BC54" s="549"/>
      <c r="BD54" s="549"/>
      <c r="BE54" s="549"/>
      <c r="BF54" s="549"/>
      <c r="BG54" s="549"/>
      <c r="BH54" s="549"/>
      <c r="BI54" s="549"/>
      <c r="BJ54" s="549"/>
      <c r="BK54" s="549"/>
      <c r="BL54" s="549"/>
      <c r="BM54" s="549"/>
      <c r="BN54" s="549"/>
      <c r="BO54" s="549"/>
      <c r="BP54" s="549"/>
      <c r="BQ54" s="549"/>
      <c r="BR54" s="549"/>
      <c r="BS54" s="549"/>
      <c r="BT54" s="549"/>
    </row>
    <row r="55" spans="1:72" s="587" customFormat="1" ht="21.95" customHeight="1">
      <c r="A55" s="962" t="s">
        <v>281</v>
      </c>
      <c r="B55" s="1053">
        <v>27217500.420000006</v>
      </c>
      <c r="C55" s="1053"/>
      <c r="D55" s="1082">
        <v>0</v>
      </c>
      <c r="E55" s="1082">
        <v>0</v>
      </c>
      <c r="F55" s="1083">
        <v>0</v>
      </c>
      <c r="G55" s="1054">
        <v>0</v>
      </c>
      <c r="H55" s="579" t="s">
        <v>4</v>
      </c>
      <c r="I55" s="960"/>
      <c r="J55" s="549"/>
      <c r="K55" s="549"/>
      <c r="L55" s="549"/>
      <c r="M55" s="549"/>
      <c r="N55" s="549"/>
      <c r="O55" s="549"/>
      <c r="P55" s="549"/>
      <c r="Q55" s="549"/>
      <c r="R55" s="549"/>
      <c r="S55" s="549"/>
      <c r="T55" s="549"/>
      <c r="U55" s="549"/>
      <c r="V55" s="549"/>
      <c r="W55" s="549"/>
      <c r="X55" s="549"/>
      <c r="Y55" s="549"/>
      <c r="Z55" s="549"/>
      <c r="AA55" s="549"/>
      <c r="AB55" s="549"/>
      <c r="AC55" s="549"/>
      <c r="AD55" s="549"/>
      <c r="AE55" s="549"/>
      <c r="AF55" s="549"/>
      <c r="AG55" s="549"/>
      <c r="AH55" s="549"/>
      <c r="AI55" s="549"/>
      <c r="AJ55" s="549"/>
      <c r="AK55" s="549"/>
      <c r="AL55" s="549"/>
      <c r="AM55" s="549"/>
      <c r="AN55" s="549"/>
      <c r="AO55" s="549"/>
      <c r="AP55" s="549"/>
      <c r="AQ55" s="549"/>
      <c r="AR55" s="549"/>
      <c r="AS55" s="549"/>
      <c r="AT55" s="549"/>
      <c r="AU55" s="549"/>
      <c r="AV55" s="549"/>
      <c r="AW55" s="549"/>
      <c r="AX55" s="549"/>
      <c r="AY55" s="549"/>
      <c r="AZ55" s="549"/>
      <c r="BA55" s="549"/>
      <c r="BB55" s="549"/>
      <c r="BC55" s="549"/>
      <c r="BD55" s="549"/>
      <c r="BE55" s="549"/>
      <c r="BF55" s="549"/>
      <c r="BG55" s="549"/>
      <c r="BH55" s="549"/>
      <c r="BI55" s="549"/>
      <c r="BJ55" s="549"/>
      <c r="BK55" s="549"/>
      <c r="BL55" s="549"/>
      <c r="BM55" s="549"/>
      <c r="BN55" s="549"/>
      <c r="BO55" s="549"/>
      <c r="BP55" s="549"/>
      <c r="BQ55" s="549"/>
      <c r="BR55" s="549"/>
      <c r="BS55" s="549"/>
      <c r="BT55" s="549"/>
    </row>
    <row r="56" spans="1:72" s="587" customFormat="1" ht="21.75" customHeight="1">
      <c r="A56" s="959" t="s">
        <v>282</v>
      </c>
      <c r="B56" s="1053">
        <v>79604463.100000024</v>
      </c>
      <c r="C56" s="1053"/>
      <c r="D56" s="1082">
        <v>0</v>
      </c>
      <c r="E56" s="1082">
        <v>0</v>
      </c>
      <c r="F56" s="1083">
        <v>0</v>
      </c>
      <c r="G56" s="1054">
        <v>0</v>
      </c>
      <c r="H56" s="579" t="s">
        <v>4</v>
      </c>
      <c r="I56" s="960"/>
      <c r="J56" s="549"/>
      <c r="K56" s="549"/>
      <c r="L56" s="549"/>
      <c r="M56" s="549"/>
      <c r="N56" s="549"/>
      <c r="O56" s="549"/>
      <c r="P56" s="549"/>
      <c r="Q56" s="549"/>
      <c r="R56" s="549"/>
      <c r="S56" s="549"/>
      <c r="T56" s="549"/>
      <c r="U56" s="549"/>
      <c r="V56" s="549"/>
      <c r="W56" s="549"/>
      <c r="X56" s="549"/>
      <c r="Y56" s="549"/>
      <c r="Z56" s="549"/>
      <c r="AA56" s="549"/>
      <c r="AB56" s="549"/>
      <c r="AC56" s="549"/>
      <c r="AD56" s="549"/>
      <c r="AE56" s="549"/>
      <c r="AF56" s="549"/>
      <c r="AG56" s="549"/>
      <c r="AH56" s="549"/>
      <c r="AI56" s="549"/>
      <c r="AJ56" s="549"/>
      <c r="AK56" s="549"/>
      <c r="AL56" s="549"/>
      <c r="AM56" s="549"/>
      <c r="AN56" s="549"/>
      <c r="AO56" s="549"/>
      <c r="AP56" s="549"/>
      <c r="AQ56" s="549"/>
      <c r="AR56" s="549"/>
      <c r="AS56" s="549"/>
      <c r="AT56" s="549"/>
      <c r="AU56" s="549"/>
      <c r="AV56" s="549"/>
      <c r="AW56" s="549"/>
      <c r="AX56" s="549"/>
      <c r="AY56" s="549"/>
      <c r="AZ56" s="549"/>
      <c r="BA56" s="549"/>
      <c r="BB56" s="549"/>
      <c r="BC56" s="549"/>
      <c r="BD56" s="549"/>
      <c r="BE56" s="549"/>
      <c r="BF56" s="549"/>
      <c r="BG56" s="549"/>
      <c r="BH56" s="549"/>
      <c r="BI56" s="549"/>
      <c r="BJ56" s="549"/>
      <c r="BK56" s="549"/>
      <c r="BL56" s="549"/>
      <c r="BM56" s="549"/>
      <c r="BN56" s="549"/>
      <c r="BO56" s="549"/>
      <c r="BP56" s="549"/>
      <c r="BQ56" s="549"/>
      <c r="BR56" s="549"/>
      <c r="BS56" s="549"/>
      <c r="BT56" s="549"/>
    </row>
    <row r="57" spans="1:72" s="587" customFormat="1" ht="21.75" customHeight="1">
      <c r="A57" s="959" t="s">
        <v>283</v>
      </c>
      <c r="B57" s="1053">
        <v>1607768.7299999995</v>
      </c>
      <c r="C57" s="1053"/>
      <c r="D57" s="1082">
        <v>0</v>
      </c>
      <c r="E57" s="1082">
        <v>0</v>
      </c>
      <c r="F57" s="1083">
        <v>0</v>
      </c>
      <c r="G57" s="1054">
        <v>0</v>
      </c>
      <c r="H57" s="579" t="s">
        <v>4</v>
      </c>
      <c r="I57" s="960"/>
      <c r="J57" s="549"/>
      <c r="K57" s="549"/>
      <c r="L57" s="549"/>
      <c r="M57" s="549"/>
      <c r="N57" s="549"/>
      <c r="O57" s="549"/>
      <c r="P57" s="549"/>
      <c r="Q57" s="549"/>
      <c r="R57" s="549"/>
      <c r="S57" s="549"/>
      <c r="T57" s="549"/>
      <c r="U57" s="549"/>
      <c r="V57" s="549"/>
      <c r="W57" s="549"/>
      <c r="X57" s="549"/>
      <c r="Y57" s="549"/>
      <c r="Z57" s="549"/>
      <c r="AA57" s="549"/>
      <c r="AB57" s="549"/>
      <c r="AC57" s="549"/>
      <c r="AD57" s="549"/>
      <c r="AE57" s="549"/>
      <c r="AF57" s="549"/>
      <c r="AG57" s="549"/>
      <c r="AH57" s="549"/>
      <c r="AI57" s="549"/>
      <c r="AJ57" s="549"/>
      <c r="AK57" s="549"/>
      <c r="AL57" s="549"/>
      <c r="AM57" s="549"/>
      <c r="AN57" s="549"/>
      <c r="AO57" s="549"/>
      <c r="AP57" s="549"/>
      <c r="AQ57" s="549"/>
      <c r="AR57" s="549"/>
      <c r="AS57" s="549"/>
      <c r="AT57" s="549"/>
      <c r="AU57" s="549"/>
      <c r="AV57" s="549"/>
      <c r="AW57" s="549"/>
      <c r="AX57" s="549"/>
      <c r="AY57" s="549"/>
      <c r="AZ57" s="549"/>
      <c r="BA57" s="549"/>
      <c r="BB57" s="549"/>
      <c r="BC57" s="549"/>
      <c r="BD57" s="549"/>
      <c r="BE57" s="549"/>
      <c r="BF57" s="549"/>
      <c r="BG57" s="549"/>
      <c r="BH57" s="549"/>
      <c r="BI57" s="549"/>
      <c r="BJ57" s="549"/>
      <c r="BK57" s="549"/>
      <c r="BL57" s="549"/>
      <c r="BM57" s="549"/>
      <c r="BN57" s="549"/>
      <c r="BO57" s="549"/>
      <c r="BP57" s="549"/>
      <c r="BQ57" s="549"/>
      <c r="BR57" s="549"/>
      <c r="BS57" s="549"/>
      <c r="BT57" s="549"/>
    </row>
    <row r="58" spans="1:72" s="587" customFormat="1" ht="21.75" customHeight="1">
      <c r="A58" s="961" t="s">
        <v>284</v>
      </c>
      <c r="B58" s="1053">
        <v>182606.78999999998</v>
      </c>
      <c r="C58" s="1053"/>
      <c r="D58" s="1082">
        <v>0</v>
      </c>
      <c r="E58" s="1082">
        <v>0</v>
      </c>
      <c r="F58" s="1083">
        <v>0</v>
      </c>
      <c r="G58" s="1054">
        <v>0</v>
      </c>
      <c r="H58" s="579" t="s">
        <v>4</v>
      </c>
      <c r="I58" s="960"/>
      <c r="J58" s="549"/>
      <c r="K58" s="549"/>
      <c r="L58" s="549"/>
      <c r="M58" s="549"/>
      <c r="N58" s="549"/>
      <c r="O58" s="549"/>
      <c r="P58" s="549"/>
      <c r="Q58" s="549"/>
      <c r="R58" s="549"/>
      <c r="S58" s="549"/>
      <c r="T58" s="549"/>
      <c r="U58" s="549"/>
      <c r="V58" s="549"/>
      <c r="W58" s="549"/>
      <c r="X58" s="549"/>
      <c r="Y58" s="549"/>
      <c r="Z58" s="549"/>
      <c r="AA58" s="549"/>
      <c r="AB58" s="549"/>
      <c r="AC58" s="549"/>
      <c r="AD58" s="549"/>
      <c r="AE58" s="549"/>
      <c r="AF58" s="549"/>
      <c r="AG58" s="549"/>
      <c r="AH58" s="549"/>
      <c r="AI58" s="549"/>
      <c r="AJ58" s="549"/>
      <c r="AK58" s="549"/>
      <c r="AL58" s="549"/>
      <c r="AM58" s="549"/>
      <c r="AN58" s="549"/>
      <c r="AO58" s="549"/>
      <c r="AP58" s="549"/>
      <c r="AQ58" s="549"/>
      <c r="AR58" s="549"/>
      <c r="AS58" s="549"/>
      <c r="AT58" s="549"/>
      <c r="AU58" s="549"/>
      <c r="AV58" s="549"/>
      <c r="AW58" s="549"/>
      <c r="AX58" s="549"/>
      <c r="AY58" s="549"/>
      <c r="AZ58" s="549"/>
      <c r="BA58" s="549"/>
      <c r="BB58" s="549"/>
      <c r="BC58" s="549"/>
      <c r="BD58" s="549"/>
      <c r="BE58" s="549"/>
      <c r="BF58" s="549"/>
      <c r="BG58" s="549"/>
      <c r="BH58" s="549"/>
      <c r="BI58" s="549"/>
      <c r="BJ58" s="549"/>
      <c r="BK58" s="549"/>
      <c r="BL58" s="549"/>
      <c r="BM58" s="549"/>
      <c r="BN58" s="549"/>
      <c r="BO58" s="549"/>
      <c r="BP58" s="549"/>
      <c r="BQ58" s="549"/>
      <c r="BR58" s="549"/>
      <c r="BS58" s="549"/>
      <c r="BT58" s="549"/>
    </row>
    <row r="59" spans="1:72" s="587" customFormat="1" ht="21.75" customHeight="1">
      <c r="A59" s="959" t="s">
        <v>285</v>
      </c>
      <c r="B59" s="1053">
        <v>85907.199999999997</v>
      </c>
      <c r="C59" s="1053"/>
      <c r="D59" s="1082">
        <v>0</v>
      </c>
      <c r="E59" s="1082">
        <v>0</v>
      </c>
      <c r="F59" s="1083">
        <v>0</v>
      </c>
      <c r="G59" s="1054">
        <v>0</v>
      </c>
      <c r="H59" s="579" t="s">
        <v>4</v>
      </c>
      <c r="I59" s="960"/>
      <c r="J59" s="549"/>
      <c r="K59" s="549"/>
      <c r="L59" s="549"/>
      <c r="M59" s="549"/>
      <c r="N59" s="549"/>
      <c r="O59" s="549"/>
      <c r="P59" s="549"/>
      <c r="Q59" s="549"/>
      <c r="R59" s="549"/>
      <c r="S59" s="549"/>
      <c r="T59" s="549"/>
      <c r="U59" s="549"/>
      <c r="V59" s="549"/>
      <c r="W59" s="549"/>
      <c r="X59" s="549"/>
      <c r="Y59" s="549"/>
      <c r="Z59" s="549"/>
      <c r="AA59" s="549"/>
      <c r="AB59" s="549"/>
      <c r="AC59" s="549"/>
      <c r="AD59" s="549"/>
      <c r="AE59" s="549"/>
      <c r="AF59" s="549"/>
      <c r="AG59" s="549"/>
      <c r="AH59" s="549"/>
      <c r="AI59" s="549"/>
      <c r="AJ59" s="549"/>
      <c r="AK59" s="549"/>
      <c r="AL59" s="549"/>
      <c r="AM59" s="549"/>
      <c r="AN59" s="549"/>
      <c r="AO59" s="549"/>
      <c r="AP59" s="549"/>
      <c r="AQ59" s="549"/>
      <c r="AR59" s="549"/>
      <c r="AS59" s="549"/>
      <c r="AT59" s="549"/>
      <c r="AU59" s="549"/>
      <c r="AV59" s="549"/>
      <c r="AW59" s="549"/>
      <c r="AX59" s="549"/>
      <c r="AY59" s="549"/>
      <c r="AZ59" s="549"/>
      <c r="BA59" s="549"/>
      <c r="BB59" s="549"/>
      <c r="BC59" s="549"/>
      <c r="BD59" s="549"/>
      <c r="BE59" s="549"/>
      <c r="BF59" s="549"/>
      <c r="BG59" s="549"/>
      <c r="BH59" s="549"/>
      <c r="BI59" s="549"/>
      <c r="BJ59" s="549"/>
      <c r="BK59" s="549"/>
      <c r="BL59" s="549"/>
      <c r="BM59" s="549"/>
      <c r="BN59" s="549"/>
      <c r="BO59" s="549"/>
      <c r="BP59" s="549"/>
      <c r="BQ59" s="549"/>
      <c r="BR59" s="549"/>
      <c r="BS59" s="549"/>
      <c r="BT59" s="549"/>
    </row>
    <row r="60" spans="1:72" s="587" customFormat="1" ht="21.75" customHeight="1">
      <c r="A60" s="959" t="s">
        <v>286</v>
      </c>
      <c r="B60" s="1053">
        <v>1675365.4800000002</v>
      </c>
      <c r="C60" s="1053"/>
      <c r="D60" s="1082">
        <v>0</v>
      </c>
      <c r="E60" s="1082">
        <v>0</v>
      </c>
      <c r="F60" s="1083">
        <v>0</v>
      </c>
      <c r="G60" s="1054">
        <v>0</v>
      </c>
      <c r="H60" s="579" t="s">
        <v>4</v>
      </c>
      <c r="I60" s="960"/>
      <c r="J60" s="549"/>
      <c r="K60" s="549"/>
      <c r="L60" s="549"/>
      <c r="M60" s="549"/>
      <c r="N60" s="549"/>
      <c r="O60" s="549"/>
      <c r="P60" s="549"/>
      <c r="Q60" s="549"/>
      <c r="R60" s="549"/>
      <c r="S60" s="549"/>
      <c r="T60" s="549"/>
      <c r="U60" s="549"/>
      <c r="V60" s="549"/>
      <c r="W60" s="549"/>
      <c r="X60" s="549"/>
      <c r="Y60" s="549"/>
      <c r="Z60" s="549"/>
      <c r="AA60" s="549"/>
      <c r="AB60" s="549"/>
      <c r="AC60" s="549"/>
      <c r="AD60" s="549"/>
      <c r="AE60" s="549"/>
      <c r="AF60" s="549"/>
      <c r="AG60" s="549"/>
      <c r="AH60" s="549"/>
      <c r="AI60" s="549"/>
      <c r="AJ60" s="549"/>
      <c r="AK60" s="549"/>
      <c r="AL60" s="549"/>
      <c r="AM60" s="549"/>
      <c r="AN60" s="549"/>
      <c r="AO60" s="549"/>
      <c r="AP60" s="549"/>
      <c r="AQ60" s="549"/>
      <c r="AR60" s="549"/>
      <c r="AS60" s="549"/>
      <c r="AT60" s="549"/>
      <c r="AU60" s="549"/>
      <c r="AV60" s="549"/>
      <c r="AW60" s="549"/>
      <c r="AX60" s="549"/>
      <c r="AY60" s="549"/>
      <c r="AZ60" s="549"/>
      <c r="BA60" s="549"/>
      <c r="BB60" s="549"/>
      <c r="BC60" s="549"/>
      <c r="BD60" s="549"/>
      <c r="BE60" s="549"/>
      <c r="BF60" s="549"/>
      <c r="BG60" s="549"/>
      <c r="BH60" s="549"/>
      <c r="BI60" s="549"/>
      <c r="BJ60" s="549"/>
      <c r="BK60" s="549"/>
      <c r="BL60" s="549"/>
      <c r="BM60" s="549"/>
      <c r="BN60" s="549"/>
      <c r="BO60" s="549"/>
      <c r="BP60" s="549"/>
      <c r="BQ60" s="549"/>
      <c r="BR60" s="549"/>
      <c r="BS60" s="549"/>
      <c r="BT60" s="549"/>
    </row>
    <row r="61" spans="1:72" s="587" customFormat="1" ht="21.75" customHeight="1">
      <c r="A61" s="959" t="s">
        <v>287</v>
      </c>
      <c r="B61" s="1053">
        <v>271278.57999999996</v>
      </c>
      <c r="C61" s="1053"/>
      <c r="D61" s="1082">
        <v>0</v>
      </c>
      <c r="E61" s="1082">
        <v>0</v>
      </c>
      <c r="F61" s="1083">
        <v>0</v>
      </c>
      <c r="G61" s="1054">
        <v>0</v>
      </c>
      <c r="H61" s="579"/>
      <c r="I61" s="960"/>
      <c r="J61" s="549"/>
      <c r="K61" s="549"/>
      <c r="L61" s="549"/>
      <c r="M61" s="549"/>
      <c r="N61" s="549"/>
      <c r="O61" s="549"/>
      <c r="P61" s="549"/>
      <c r="Q61" s="549"/>
      <c r="R61" s="549"/>
      <c r="S61" s="549"/>
      <c r="T61" s="549"/>
      <c r="U61" s="549"/>
      <c r="V61" s="549"/>
      <c r="W61" s="549"/>
      <c r="X61" s="549"/>
      <c r="Y61" s="549"/>
      <c r="Z61" s="549"/>
      <c r="AA61" s="549"/>
      <c r="AB61" s="549"/>
      <c r="AC61" s="549"/>
      <c r="AD61" s="549"/>
      <c r="AE61" s="549"/>
      <c r="AF61" s="549"/>
      <c r="AG61" s="549"/>
      <c r="AH61" s="549"/>
      <c r="AI61" s="549"/>
      <c r="AJ61" s="549"/>
      <c r="AK61" s="549"/>
      <c r="AL61" s="549"/>
      <c r="AM61" s="549"/>
      <c r="AN61" s="549"/>
      <c r="AO61" s="549"/>
      <c r="AP61" s="549"/>
      <c r="AQ61" s="549"/>
      <c r="AR61" s="549"/>
      <c r="AS61" s="549"/>
      <c r="AT61" s="549"/>
      <c r="AU61" s="549"/>
      <c r="AV61" s="549"/>
      <c r="AW61" s="549"/>
      <c r="AX61" s="549"/>
      <c r="AY61" s="549"/>
      <c r="AZ61" s="549"/>
      <c r="BA61" s="549"/>
      <c r="BB61" s="549"/>
      <c r="BC61" s="549"/>
      <c r="BD61" s="549"/>
      <c r="BE61" s="549"/>
      <c r="BF61" s="549"/>
      <c r="BG61" s="549"/>
      <c r="BH61" s="549"/>
      <c r="BI61" s="549"/>
      <c r="BJ61" s="549"/>
      <c r="BK61" s="549"/>
      <c r="BL61" s="549"/>
      <c r="BM61" s="549"/>
      <c r="BN61" s="549"/>
      <c r="BO61" s="549"/>
      <c r="BP61" s="549"/>
      <c r="BQ61" s="549"/>
      <c r="BR61" s="549"/>
      <c r="BS61" s="549"/>
      <c r="BT61" s="549"/>
    </row>
    <row r="62" spans="1:72" s="587" customFormat="1" ht="21.75" customHeight="1">
      <c r="A62" s="959" t="s">
        <v>619</v>
      </c>
      <c r="B62" s="1053">
        <v>333617.94</v>
      </c>
      <c r="C62" s="1053"/>
      <c r="D62" s="1082">
        <v>0</v>
      </c>
      <c r="E62" s="1082">
        <v>0</v>
      </c>
      <c r="F62" s="1083">
        <v>0</v>
      </c>
      <c r="G62" s="1054">
        <v>0</v>
      </c>
      <c r="H62" s="579" t="s">
        <v>4</v>
      </c>
      <c r="I62" s="960"/>
      <c r="J62" s="549"/>
      <c r="K62" s="549"/>
      <c r="L62" s="549"/>
      <c r="M62" s="549"/>
      <c r="N62" s="549"/>
      <c r="O62" s="549"/>
      <c r="P62" s="549"/>
      <c r="Q62" s="549"/>
      <c r="R62" s="549"/>
      <c r="S62" s="549"/>
      <c r="T62" s="549"/>
      <c r="U62" s="549"/>
      <c r="V62" s="549"/>
      <c r="W62" s="549"/>
      <c r="X62" s="549"/>
      <c r="Y62" s="549"/>
      <c r="Z62" s="549"/>
      <c r="AA62" s="549"/>
      <c r="AB62" s="549"/>
      <c r="AC62" s="549"/>
      <c r="AD62" s="549"/>
      <c r="AE62" s="549"/>
      <c r="AF62" s="549"/>
      <c r="AG62" s="549"/>
      <c r="AH62" s="549"/>
      <c r="AI62" s="549"/>
      <c r="AJ62" s="549"/>
      <c r="AK62" s="549"/>
      <c r="AL62" s="549"/>
      <c r="AM62" s="549"/>
      <c r="AN62" s="549"/>
      <c r="AO62" s="549"/>
      <c r="AP62" s="549"/>
      <c r="AQ62" s="549"/>
      <c r="AR62" s="549"/>
      <c r="AS62" s="549"/>
      <c r="AT62" s="549"/>
      <c r="AU62" s="549"/>
      <c r="AV62" s="549"/>
      <c r="AW62" s="549"/>
      <c r="AX62" s="549"/>
      <c r="AY62" s="549"/>
      <c r="AZ62" s="549"/>
      <c r="BA62" s="549"/>
      <c r="BB62" s="549"/>
      <c r="BC62" s="549"/>
      <c r="BD62" s="549"/>
      <c r="BE62" s="549"/>
      <c r="BF62" s="549"/>
      <c r="BG62" s="549"/>
      <c r="BH62" s="549"/>
      <c r="BI62" s="549"/>
      <c r="BJ62" s="549"/>
      <c r="BK62" s="549"/>
      <c r="BL62" s="549"/>
      <c r="BM62" s="549"/>
      <c r="BN62" s="549"/>
      <c r="BO62" s="549"/>
      <c r="BP62" s="549"/>
      <c r="BQ62" s="549"/>
      <c r="BR62" s="549"/>
      <c r="BS62" s="549"/>
      <c r="BT62" s="549"/>
    </row>
    <row r="63" spans="1:72" s="587" customFormat="1" ht="21.75" customHeight="1">
      <c r="A63" s="959" t="s">
        <v>289</v>
      </c>
      <c r="B63" s="1053">
        <v>44917.61</v>
      </c>
      <c r="C63" s="1053"/>
      <c r="D63" s="1082">
        <v>0</v>
      </c>
      <c r="E63" s="1082">
        <v>0</v>
      </c>
      <c r="F63" s="1083">
        <v>0</v>
      </c>
      <c r="G63" s="1054">
        <v>0</v>
      </c>
      <c r="H63" s="579" t="s">
        <v>4</v>
      </c>
      <c r="I63" s="960"/>
      <c r="J63" s="549"/>
      <c r="K63" s="549"/>
      <c r="L63" s="549"/>
      <c r="M63" s="549"/>
      <c r="N63" s="549"/>
      <c r="O63" s="549"/>
      <c r="P63" s="549"/>
      <c r="Q63" s="549"/>
      <c r="R63" s="549"/>
      <c r="S63" s="549"/>
      <c r="T63" s="549"/>
      <c r="U63" s="549"/>
      <c r="V63" s="549"/>
      <c r="W63" s="549"/>
      <c r="X63" s="549"/>
      <c r="Y63" s="549"/>
      <c r="Z63" s="549"/>
      <c r="AA63" s="549"/>
      <c r="AB63" s="549"/>
      <c r="AC63" s="549"/>
      <c r="AD63" s="549"/>
      <c r="AE63" s="549"/>
      <c r="AF63" s="549"/>
      <c r="AG63" s="549"/>
      <c r="AH63" s="549"/>
      <c r="AI63" s="549"/>
      <c r="AJ63" s="549"/>
      <c r="AK63" s="549"/>
      <c r="AL63" s="549"/>
      <c r="AM63" s="549"/>
      <c r="AN63" s="549"/>
      <c r="AO63" s="549"/>
      <c r="AP63" s="549"/>
      <c r="AQ63" s="549"/>
      <c r="AR63" s="549"/>
      <c r="AS63" s="549"/>
      <c r="AT63" s="549"/>
      <c r="AU63" s="549"/>
      <c r="AV63" s="549"/>
      <c r="AW63" s="549"/>
      <c r="AX63" s="549"/>
      <c r="AY63" s="549"/>
      <c r="AZ63" s="549"/>
      <c r="BA63" s="549"/>
      <c r="BB63" s="549"/>
      <c r="BC63" s="549"/>
      <c r="BD63" s="549"/>
      <c r="BE63" s="549"/>
      <c r="BF63" s="549"/>
      <c r="BG63" s="549"/>
      <c r="BH63" s="549"/>
      <c r="BI63" s="549"/>
      <c r="BJ63" s="549"/>
      <c r="BK63" s="549"/>
      <c r="BL63" s="549"/>
      <c r="BM63" s="549"/>
      <c r="BN63" s="549"/>
      <c r="BO63" s="549"/>
      <c r="BP63" s="549"/>
      <c r="BQ63" s="549"/>
      <c r="BR63" s="549"/>
      <c r="BS63" s="549"/>
      <c r="BT63" s="549"/>
    </row>
    <row r="64" spans="1:72" s="587" customFormat="1" ht="21.75" customHeight="1">
      <c r="A64" s="959" t="s">
        <v>290</v>
      </c>
      <c r="B64" s="1053">
        <v>3815364.96</v>
      </c>
      <c r="C64" s="1053"/>
      <c r="D64" s="1082">
        <v>0</v>
      </c>
      <c r="E64" s="1082">
        <v>0</v>
      </c>
      <c r="F64" s="1083">
        <v>0</v>
      </c>
      <c r="G64" s="1054">
        <v>0</v>
      </c>
      <c r="H64" s="579" t="s">
        <v>4</v>
      </c>
      <c r="I64" s="960"/>
      <c r="J64" s="549"/>
      <c r="K64" s="549"/>
      <c r="L64" s="549"/>
      <c r="M64" s="549"/>
      <c r="N64" s="549"/>
      <c r="O64" s="549"/>
      <c r="P64" s="549"/>
      <c r="Q64" s="549"/>
      <c r="R64" s="549"/>
      <c r="S64" s="549"/>
      <c r="T64" s="549"/>
      <c r="U64" s="549"/>
      <c r="V64" s="549"/>
      <c r="W64" s="549"/>
      <c r="X64" s="549"/>
      <c r="Y64" s="549"/>
      <c r="Z64" s="549"/>
      <c r="AA64" s="549"/>
      <c r="AB64" s="549"/>
      <c r="AC64" s="549"/>
      <c r="AD64" s="549"/>
      <c r="AE64" s="549"/>
      <c r="AF64" s="549"/>
      <c r="AG64" s="549"/>
      <c r="AH64" s="549"/>
      <c r="AI64" s="549"/>
      <c r="AJ64" s="549"/>
      <c r="AK64" s="549"/>
      <c r="AL64" s="549"/>
      <c r="AM64" s="549"/>
      <c r="AN64" s="549"/>
      <c r="AO64" s="549"/>
      <c r="AP64" s="549"/>
      <c r="AQ64" s="549"/>
      <c r="AR64" s="549"/>
      <c r="AS64" s="549"/>
      <c r="AT64" s="549"/>
      <c r="AU64" s="549"/>
      <c r="AV64" s="549"/>
      <c r="AW64" s="549"/>
      <c r="AX64" s="549"/>
      <c r="AY64" s="549"/>
      <c r="AZ64" s="549"/>
      <c r="BA64" s="549"/>
      <c r="BB64" s="549"/>
      <c r="BC64" s="549"/>
      <c r="BD64" s="549"/>
      <c r="BE64" s="549"/>
      <c r="BF64" s="549"/>
      <c r="BG64" s="549"/>
      <c r="BH64" s="549"/>
      <c r="BI64" s="549"/>
      <c r="BJ64" s="549"/>
      <c r="BK64" s="549"/>
      <c r="BL64" s="549"/>
      <c r="BM64" s="549"/>
      <c r="BN64" s="549"/>
      <c r="BO64" s="549"/>
      <c r="BP64" s="549"/>
      <c r="BQ64" s="549"/>
      <c r="BR64" s="549"/>
      <c r="BS64" s="549"/>
      <c r="BT64" s="549"/>
    </row>
    <row r="65" spans="1:74" s="587" customFormat="1" ht="21.95" customHeight="1">
      <c r="A65" s="959" t="s">
        <v>291</v>
      </c>
      <c r="B65" s="1053">
        <v>8067664.3400000008</v>
      </c>
      <c r="C65" s="1053"/>
      <c r="D65" s="1082">
        <v>0</v>
      </c>
      <c r="E65" s="1082">
        <v>0</v>
      </c>
      <c r="F65" s="1083">
        <v>0</v>
      </c>
      <c r="G65" s="1054">
        <v>0</v>
      </c>
      <c r="H65" s="579" t="s">
        <v>4</v>
      </c>
      <c r="I65" s="960"/>
      <c r="J65" s="549"/>
      <c r="K65" s="549"/>
      <c r="L65" s="549"/>
      <c r="M65" s="549"/>
      <c r="N65" s="549"/>
      <c r="O65" s="549"/>
      <c r="P65" s="549"/>
      <c r="Q65" s="549"/>
      <c r="R65" s="549"/>
      <c r="S65" s="549"/>
      <c r="T65" s="549"/>
      <c r="U65" s="549"/>
      <c r="V65" s="549"/>
      <c r="W65" s="549"/>
      <c r="X65" s="549"/>
      <c r="Y65" s="549"/>
      <c r="Z65" s="549"/>
      <c r="AA65" s="549"/>
      <c r="AB65" s="549"/>
      <c r="AC65" s="549"/>
      <c r="AD65" s="549"/>
      <c r="AE65" s="549"/>
      <c r="AF65" s="549"/>
      <c r="AG65" s="549"/>
      <c r="AH65" s="549"/>
      <c r="AI65" s="549"/>
      <c r="AJ65" s="549"/>
      <c r="AK65" s="549"/>
      <c r="AL65" s="549"/>
      <c r="AM65" s="549"/>
      <c r="AN65" s="549"/>
      <c r="AO65" s="549"/>
      <c r="AP65" s="549"/>
      <c r="AQ65" s="549"/>
      <c r="AR65" s="549"/>
      <c r="AS65" s="549"/>
      <c r="AT65" s="549"/>
      <c r="AU65" s="549"/>
      <c r="AV65" s="549"/>
      <c r="AW65" s="549"/>
      <c r="AX65" s="549"/>
      <c r="AY65" s="549"/>
      <c r="AZ65" s="549"/>
      <c r="BA65" s="549"/>
      <c r="BB65" s="549"/>
      <c r="BC65" s="549"/>
      <c r="BD65" s="549"/>
      <c r="BE65" s="549"/>
      <c r="BF65" s="549"/>
      <c r="BG65" s="549"/>
      <c r="BH65" s="549"/>
      <c r="BI65" s="549"/>
      <c r="BJ65" s="549"/>
      <c r="BK65" s="549"/>
      <c r="BL65" s="549"/>
      <c r="BM65" s="549"/>
      <c r="BN65" s="549"/>
      <c r="BO65" s="549"/>
      <c r="BP65" s="549"/>
      <c r="BQ65" s="549"/>
      <c r="BR65" s="549"/>
      <c r="BS65" s="549"/>
      <c r="BT65" s="549"/>
    </row>
    <row r="66" spans="1:74" s="587" customFormat="1" ht="21.95" customHeight="1">
      <c r="A66" s="959" t="s">
        <v>292</v>
      </c>
      <c r="B66" s="1053">
        <v>3492660.35</v>
      </c>
      <c r="C66" s="1053"/>
      <c r="D66" s="1082">
        <v>0</v>
      </c>
      <c r="E66" s="1082">
        <v>0</v>
      </c>
      <c r="F66" s="1083">
        <v>0</v>
      </c>
      <c r="G66" s="1054">
        <v>0</v>
      </c>
      <c r="H66" s="579" t="s">
        <v>4</v>
      </c>
      <c r="I66" s="960"/>
      <c r="J66" s="549"/>
      <c r="K66" s="549"/>
      <c r="L66" s="549"/>
      <c r="M66" s="549"/>
      <c r="N66" s="549"/>
      <c r="O66" s="549"/>
      <c r="P66" s="549"/>
      <c r="Q66" s="549"/>
      <c r="R66" s="549"/>
      <c r="S66" s="549"/>
      <c r="T66" s="549"/>
      <c r="U66" s="549"/>
      <c r="V66" s="549"/>
      <c r="W66" s="549"/>
      <c r="X66" s="549"/>
      <c r="Y66" s="549"/>
      <c r="Z66" s="549"/>
      <c r="AA66" s="549"/>
      <c r="AB66" s="549"/>
      <c r="AC66" s="549"/>
      <c r="AD66" s="549"/>
      <c r="AE66" s="549"/>
      <c r="AF66" s="549"/>
      <c r="AG66" s="549"/>
      <c r="AH66" s="549"/>
      <c r="AI66" s="549"/>
      <c r="AJ66" s="549"/>
      <c r="AK66" s="549"/>
      <c r="AL66" s="549"/>
      <c r="AM66" s="549"/>
      <c r="AN66" s="549"/>
      <c r="AO66" s="549"/>
      <c r="AP66" s="549"/>
      <c r="AQ66" s="549"/>
      <c r="AR66" s="549"/>
      <c r="AS66" s="549"/>
      <c r="AT66" s="549"/>
      <c r="AU66" s="549"/>
      <c r="AV66" s="549"/>
      <c r="AW66" s="549"/>
      <c r="AX66" s="549"/>
      <c r="AY66" s="549"/>
      <c r="AZ66" s="549"/>
      <c r="BA66" s="549"/>
      <c r="BB66" s="549"/>
      <c r="BC66" s="549"/>
      <c r="BD66" s="549"/>
      <c r="BE66" s="549"/>
      <c r="BF66" s="549"/>
      <c r="BG66" s="549"/>
      <c r="BH66" s="549"/>
      <c r="BI66" s="549"/>
      <c r="BJ66" s="549"/>
      <c r="BK66" s="549"/>
      <c r="BL66" s="549"/>
      <c r="BM66" s="549"/>
      <c r="BN66" s="549"/>
      <c r="BO66" s="549"/>
      <c r="BP66" s="549"/>
      <c r="BQ66" s="549"/>
      <c r="BR66" s="549"/>
      <c r="BS66" s="549"/>
      <c r="BT66" s="549"/>
    </row>
    <row r="67" spans="1:74" s="587" customFormat="1" ht="21.95" customHeight="1">
      <c r="A67" s="959" t="s">
        <v>293</v>
      </c>
      <c r="B67" s="1053">
        <v>497389.08</v>
      </c>
      <c r="C67" s="1053"/>
      <c r="D67" s="1082">
        <v>0</v>
      </c>
      <c r="E67" s="1082">
        <v>0</v>
      </c>
      <c r="F67" s="1083">
        <v>0</v>
      </c>
      <c r="G67" s="1054">
        <v>0</v>
      </c>
      <c r="H67" s="579" t="s">
        <v>4</v>
      </c>
      <c r="I67" s="960"/>
      <c r="J67" s="549"/>
      <c r="K67" s="549"/>
      <c r="L67" s="549"/>
      <c r="M67" s="549"/>
      <c r="N67" s="549"/>
      <c r="O67" s="549"/>
      <c r="P67" s="549"/>
      <c r="Q67" s="549"/>
      <c r="R67" s="549"/>
      <c r="S67" s="549"/>
      <c r="T67" s="549"/>
      <c r="U67" s="549"/>
      <c r="V67" s="549"/>
      <c r="W67" s="549"/>
      <c r="X67" s="549"/>
      <c r="Y67" s="549"/>
      <c r="Z67" s="549"/>
      <c r="AA67" s="549"/>
      <c r="AB67" s="549"/>
      <c r="AC67" s="549"/>
      <c r="AD67" s="549"/>
      <c r="AE67" s="549"/>
      <c r="AF67" s="549"/>
      <c r="AG67" s="549"/>
      <c r="AH67" s="549"/>
      <c r="AI67" s="549"/>
      <c r="AJ67" s="549"/>
      <c r="AK67" s="549"/>
      <c r="AL67" s="549"/>
      <c r="AM67" s="549"/>
      <c r="AN67" s="549"/>
      <c r="AO67" s="549"/>
      <c r="AP67" s="549"/>
      <c r="AQ67" s="549"/>
      <c r="AR67" s="549"/>
      <c r="AS67" s="549"/>
      <c r="AT67" s="549"/>
      <c r="AU67" s="549"/>
      <c r="AV67" s="549"/>
      <c r="AW67" s="549"/>
      <c r="AX67" s="549"/>
      <c r="AY67" s="549"/>
      <c r="AZ67" s="549"/>
      <c r="BA67" s="549"/>
      <c r="BB67" s="549"/>
      <c r="BC67" s="549"/>
      <c r="BD67" s="549"/>
      <c r="BE67" s="549"/>
      <c r="BF67" s="549"/>
      <c r="BG67" s="549"/>
      <c r="BH67" s="549"/>
      <c r="BI67" s="549"/>
      <c r="BJ67" s="549"/>
      <c r="BK67" s="549"/>
      <c r="BL67" s="549"/>
      <c r="BM67" s="549"/>
      <c r="BN67" s="549"/>
      <c r="BO67" s="549"/>
      <c r="BP67" s="549"/>
      <c r="BQ67" s="549"/>
      <c r="BR67" s="549"/>
      <c r="BS67" s="549"/>
      <c r="BT67" s="549"/>
    </row>
    <row r="68" spans="1:74" s="587" customFormat="1" ht="21.95" customHeight="1">
      <c r="A68" s="959" t="s">
        <v>294</v>
      </c>
      <c r="B68" s="1053">
        <v>295030.94</v>
      </c>
      <c r="C68" s="1053"/>
      <c r="D68" s="1082">
        <v>0</v>
      </c>
      <c r="E68" s="1082">
        <v>0</v>
      </c>
      <c r="F68" s="1083">
        <v>0</v>
      </c>
      <c r="G68" s="1054">
        <v>0</v>
      </c>
      <c r="H68" s="579" t="s">
        <v>4</v>
      </c>
      <c r="I68" s="960"/>
      <c r="J68" s="549"/>
      <c r="K68" s="549"/>
      <c r="L68" s="549"/>
      <c r="M68" s="549"/>
      <c r="N68" s="549"/>
      <c r="O68" s="549"/>
      <c r="P68" s="549"/>
      <c r="Q68" s="549"/>
      <c r="R68" s="549"/>
      <c r="S68" s="549"/>
      <c r="T68" s="549"/>
      <c r="U68" s="549"/>
      <c r="V68" s="549"/>
      <c r="W68" s="549"/>
      <c r="X68" s="549"/>
      <c r="Y68" s="549"/>
      <c r="Z68" s="549"/>
      <c r="AA68" s="549"/>
      <c r="AB68" s="549"/>
      <c r="AC68" s="549"/>
      <c r="AD68" s="549"/>
      <c r="AE68" s="549"/>
      <c r="AF68" s="549"/>
      <c r="AG68" s="549"/>
      <c r="AH68" s="549"/>
      <c r="AI68" s="549"/>
      <c r="AJ68" s="549"/>
      <c r="AK68" s="549"/>
      <c r="AL68" s="549"/>
      <c r="AM68" s="549"/>
      <c r="AN68" s="549"/>
      <c r="AO68" s="549"/>
      <c r="AP68" s="549"/>
      <c r="AQ68" s="549"/>
      <c r="AR68" s="549"/>
      <c r="AS68" s="549"/>
      <c r="AT68" s="549"/>
      <c r="AU68" s="549"/>
      <c r="AV68" s="549"/>
      <c r="AW68" s="549"/>
      <c r="AX68" s="549"/>
      <c r="AY68" s="549"/>
      <c r="AZ68" s="549"/>
      <c r="BA68" s="549"/>
      <c r="BB68" s="549"/>
      <c r="BC68" s="549"/>
      <c r="BD68" s="549"/>
      <c r="BE68" s="549"/>
      <c r="BF68" s="549"/>
      <c r="BG68" s="549"/>
      <c r="BH68" s="549"/>
      <c r="BI68" s="549"/>
      <c r="BJ68" s="549"/>
      <c r="BK68" s="549"/>
      <c r="BL68" s="549"/>
      <c r="BM68" s="549"/>
      <c r="BN68" s="549"/>
      <c r="BO68" s="549"/>
      <c r="BP68" s="549"/>
      <c r="BQ68" s="549"/>
      <c r="BR68" s="549"/>
      <c r="BS68" s="549"/>
      <c r="BT68" s="549"/>
    </row>
    <row r="69" spans="1:74" s="587" customFormat="1" ht="21.95" customHeight="1">
      <c r="A69" s="959" t="s">
        <v>295</v>
      </c>
      <c r="B69" s="1053">
        <v>377266.97</v>
      </c>
      <c r="C69" s="1053"/>
      <c r="D69" s="1082">
        <v>0</v>
      </c>
      <c r="E69" s="1082">
        <v>0</v>
      </c>
      <c r="F69" s="1083">
        <v>0</v>
      </c>
      <c r="G69" s="1054">
        <v>0</v>
      </c>
      <c r="H69" s="579" t="s">
        <v>4</v>
      </c>
      <c r="I69" s="960"/>
      <c r="J69" s="549"/>
      <c r="K69" s="549"/>
      <c r="L69" s="549"/>
      <c r="M69" s="549"/>
      <c r="N69" s="549"/>
      <c r="O69" s="549"/>
      <c r="P69" s="549"/>
      <c r="Q69" s="549"/>
      <c r="R69" s="549"/>
      <c r="S69" s="549"/>
      <c r="T69" s="549"/>
      <c r="U69" s="549"/>
      <c r="V69" s="549"/>
      <c r="W69" s="549"/>
      <c r="X69" s="549"/>
      <c r="Y69" s="549"/>
      <c r="Z69" s="549"/>
      <c r="AA69" s="549"/>
      <c r="AB69" s="549"/>
      <c r="AC69" s="549"/>
      <c r="AD69" s="549"/>
      <c r="AE69" s="549"/>
      <c r="AF69" s="549"/>
      <c r="AG69" s="549"/>
      <c r="AH69" s="549"/>
      <c r="AI69" s="549"/>
      <c r="AJ69" s="549"/>
      <c r="AK69" s="549"/>
      <c r="AL69" s="549"/>
      <c r="AM69" s="549"/>
      <c r="AN69" s="549"/>
      <c r="AO69" s="549"/>
      <c r="AP69" s="549"/>
      <c r="AQ69" s="549"/>
      <c r="AR69" s="549"/>
      <c r="AS69" s="549"/>
      <c r="AT69" s="549"/>
      <c r="AU69" s="549"/>
      <c r="AV69" s="549"/>
      <c r="AW69" s="549"/>
      <c r="AX69" s="549"/>
      <c r="AY69" s="549"/>
      <c r="AZ69" s="549"/>
      <c r="BA69" s="549"/>
      <c r="BB69" s="549"/>
      <c r="BC69" s="549"/>
      <c r="BD69" s="549"/>
      <c r="BE69" s="549"/>
      <c r="BF69" s="549"/>
      <c r="BG69" s="549"/>
      <c r="BH69" s="549"/>
      <c r="BI69" s="549"/>
      <c r="BJ69" s="549"/>
      <c r="BK69" s="549"/>
      <c r="BL69" s="549"/>
      <c r="BM69" s="549"/>
      <c r="BN69" s="549"/>
      <c r="BO69" s="549"/>
      <c r="BP69" s="549"/>
      <c r="BQ69" s="549"/>
      <c r="BR69" s="549"/>
      <c r="BS69" s="549"/>
      <c r="BT69" s="549"/>
    </row>
    <row r="70" spans="1:74" s="587" customFormat="1" ht="21.95" customHeight="1">
      <c r="A70" s="1212" t="s">
        <v>296</v>
      </c>
      <c r="B70" s="1053">
        <v>1094118.08</v>
      </c>
      <c r="C70" s="1053"/>
      <c r="D70" s="1082">
        <v>0</v>
      </c>
      <c r="E70" s="1082">
        <v>0</v>
      </c>
      <c r="F70" s="1083">
        <v>0</v>
      </c>
      <c r="G70" s="1054">
        <v>0</v>
      </c>
      <c r="H70" s="579" t="s">
        <v>4</v>
      </c>
      <c r="I70" s="960"/>
      <c r="J70" s="549"/>
      <c r="K70" s="549"/>
      <c r="L70" s="549"/>
      <c r="M70" s="549"/>
      <c r="N70" s="549"/>
      <c r="O70" s="549"/>
      <c r="P70" s="549"/>
      <c r="Q70" s="549"/>
      <c r="R70" s="549"/>
      <c r="S70" s="549"/>
      <c r="T70" s="549"/>
      <c r="U70" s="549"/>
      <c r="V70" s="549"/>
      <c r="W70" s="549"/>
      <c r="X70" s="549"/>
      <c r="Y70" s="549"/>
      <c r="Z70" s="549"/>
      <c r="AA70" s="549"/>
      <c r="AB70" s="549"/>
      <c r="AC70" s="549"/>
      <c r="AD70" s="549"/>
      <c r="AE70" s="549"/>
      <c r="AF70" s="549"/>
      <c r="AG70" s="549"/>
      <c r="AH70" s="549"/>
      <c r="AI70" s="549"/>
      <c r="AJ70" s="549"/>
      <c r="AK70" s="549"/>
      <c r="AL70" s="549"/>
      <c r="AM70" s="549"/>
      <c r="AN70" s="549"/>
      <c r="AO70" s="549"/>
      <c r="AP70" s="549"/>
      <c r="AQ70" s="549"/>
      <c r="AR70" s="549"/>
      <c r="AS70" s="549"/>
      <c r="AT70" s="549"/>
      <c r="AU70" s="549"/>
      <c r="AV70" s="549"/>
      <c r="AW70" s="549"/>
      <c r="AX70" s="549"/>
      <c r="AY70" s="549"/>
      <c r="AZ70" s="549"/>
      <c r="BA70" s="549"/>
      <c r="BB70" s="549"/>
      <c r="BC70" s="549"/>
      <c r="BD70" s="549"/>
      <c r="BE70" s="549"/>
      <c r="BF70" s="549"/>
      <c r="BG70" s="549"/>
      <c r="BH70" s="549"/>
      <c r="BI70" s="549"/>
      <c r="BJ70" s="549"/>
      <c r="BK70" s="549"/>
      <c r="BL70" s="549"/>
      <c r="BM70" s="549"/>
      <c r="BN70" s="549"/>
      <c r="BO70" s="549"/>
      <c r="BP70" s="549"/>
      <c r="BQ70" s="549"/>
      <c r="BR70" s="549"/>
      <c r="BS70" s="549"/>
      <c r="BT70" s="549"/>
    </row>
    <row r="71" spans="1:74" s="587" customFormat="1" ht="21.95" customHeight="1">
      <c r="A71" s="1212" t="s">
        <v>297</v>
      </c>
      <c r="B71" s="1053">
        <v>171770.31</v>
      </c>
      <c r="C71" s="1053"/>
      <c r="D71" s="1082">
        <v>0</v>
      </c>
      <c r="E71" s="1082">
        <v>0</v>
      </c>
      <c r="F71" s="1083">
        <v>0</v>
      </c>
      <c r="G71" s="1054">
        <v>0</v>
      </c>
      <c r="H71" s="579" t="s">
        <v>4</v>
      </c>
      <c r="I71" s="960"/>
      <c r="J71" s="549"/>
      <c r="K71" s="549"/>
      <c r="L71" s="549"/>
      <c r="M71" s="549"/>
      <c r="N71" s="549"/>
      <c r="O71" s="549"/>
      <c r="P71" s="549"/>
      <c r="Q71" s="549"/>
      <c r="R71" s="549"/>
      <c r="S71" s="549"/>
      <c r="T71" s="549"/>
      <c r="U71" s="549"/>
      <c r="V71" s="549"/>
      <c r="W71" s="549"/>
      <c r="X71" s="549"/>
      <c r="Y71" s="549"/>
      <c r="Z71" s="549"/>
      <c r="AA71" s="549"/>
      <c r="AB71" s="549"/>
      <c r="AC71" s="549"/>
      <c r="AD71" s="549"/>
      <c r="AE71" s="549"/>
      <c r="AF71" s="549"/>
      <c r="AG71" s="549"/>
      <c r="AH71" s="549"/>
      <c r="AI71" s="549"/>
      <c r="AJ71" s="549"/>
      <c r="AK71" s="549"/>
      <c r="AL71" s="549"/>
      <c r="AM71" s="549"/>
      <c r="AN71" s="549"/>
      <c r="AO71" s="549"/>
      <c r="AP71" s="549"/>
      <c r="AQ71" s="549"/>
      <c r="AR71" s="549"/>
      <c r="AS71" s="549"/>
      <c r="AT71" s="549"/>
      <c r="AU71" s="549"/>
      <c r="AV71" s="549"/>
      <c r="AW71" s="549"/>
      <c r="AX71" s="549"/>
      <c r="AY71" s="549"/>
      <c r="AZ71" s="549"/>
      <c r="BA71" s="549"/>
      <c r="BB71" s="549"/>
      <c r="BC71" s="549"/>
      <c r="BD71" s="549"/>
      <c r="BE71" s="549"/>
      <c r="BF71" s="549"/>
      <c r="BG71" s="549"/>
      <c r="BH71" s="549"/>
      <c r="BI71" s="549"/>
      <c r="BJ71" s="549"/>
      <c r="BK71" s="549"/>
      <c r="BL71" s="549"/>
      <c r="BM71" s="549"/>
      <c r="BN71" s="549"/>
      <c r="BO71" s="549"/>
      <c r="BP71" s="549"/>
      <c r="BQ71" s="549"/>
      <c r="BR71" s="549"/>
      <c r="BS71" s="549"/>
      <c r="BT71" s="549"/>
    </row>
    <row r="72" spans="1:74" s="587" customFormat="1" ht="21.95" customHeight="1">
      <c r="A72" s="1212" t="s">
        <v>298</v>
      </c>
      <c r="B72" s="1053">
        <v>683890.25</v>
      </c>
      <c r="C72" s="1053"/>
      <c r="D72" s="1082">
        <v>0</v>
      </c>
      <c r="E72" s="1082">
        <v>0</v>
      </c>
      <c r="F72" s="1083">
        <v>0</v>
      </c>
      <c r="G72" s="1054">
        <v>0</v>
      </c>
      <c r="H72" s="579" t="s">
        <v>4</v>
      </c>
      <c r="I72" s="960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549"/>
      <c r="AB72" s="549"/>
      <c r="AC72" s="549"/>
      <c r="AD72" s="549"/>
      <c r="AE72" s="549"/>
      <c r="AF72" s="549"/>
      <c r="AG72" s="549"/>
      <c r="AH72" s="549"/>
      <c r="AI72" s="549"/>
      <c r="AJ72" s="549"/>
      <c r="AK72" s="549"/>
      <c r="AL72" s="549"/>
      <c r="AM72" s="549"/>
      <c r="AN72" s="549"/>
      <c r="AO72" s="549"/>
      <c r="AP72" s="549"/>
      <c r="AQ72" s="549"/>
      <c r="AR72" s="549"/>
      <c r="AS72" s="549"/>
      <c r="AT72" s="549"/>
      <c r="AU72" s="549"/>
      <c r="AV72" s="549"/>
      <c r="AW72" s="549"/>
      <c r="AX72" s="549"/>
      <c r="AY72" s="549"/>
      <c r="AZ72" s="549"/>
      <c r="BA72" s="549"/>
      <c r="BB72" s="549"/>
      <c r="BC72" s="549"/>
      <c r="BD72" s="549"/>
      <c r="BE72" s="549"/>
      <c r="BF72" s="549"/>
      <c r="BG72" s="549"/>
      <c r="BH72" s="549"/>
      <c r="BI72" s="549"/>
      <c r="BJ72" s="549"/>
      <c r="BK72" s="549"/>
      <c r="BL72" s="549"/>
      <c r="BM72" s="549"/>
      <c r="BN72" s="549"/>
      <c r="BO72" s="549"/>
      <c r="BP72" s="549"/>
      <c r="BQ72" s="549"/>
      <c r="BR72" s="549"/>
      <c r="BS72" s="549"/>
      <c r="BT72" s="549"/>
    </row>
    <row r="73" spans="1:74" s="587" customFormat="1" ht="21.95" customHeight="1">
      <c r="A73" s="1212" t="s">
        <v>299</v>
      </c>
      <c r="B73" s="1053">
        <v>1072015.5399999998</v>
      </c>
      <c r="C73" s="1053"/>
      <c r="D73" s="1082">
        <v>0</v>
      </c>
      <c r="E73" s="1082">
        <v>0</v>
      </c>
      <c r="F73" s="1083">
        <v>0</v>
      </c>
      <c r="G73" s="1054">
        <v>0</v>
      </c>
      <c r="H73" s="579" t="s">
        <v>4</v>
      </c>
      <c r="I73" s="960"/>
      <c r="J73" s="549"/>
      <c r="K73" s="549"/>
      <c r="L73" s="549"/>
      <c r="M73" s="549"/>
      <c r="N73" s="549"/>
      <c r="O73" s="549"/>
      <c r="P73" s="549"/>
      <c r="Q73" s="549"/>
      <c r="R73" s="549"/>
      <c r="S73" s="549"/>
      <c r="T73" s="549"/>
      <c r="U73" s="549"/>
      <c r="V73" s="549"/>
      <c r="W73" s="549"/>
      <c r="X73" s="549"/>
      <c r="Y73" s="549"/>
      <c r="Z73" s="549"/>
      <c r="AA73" s="549"/>
      <c r="AB73" s="549"/>
      <c r="AC73" s="549"/>
      <c r="AD73" s="549"/>
      <c r="AE73" s="549"/>
      <c r="AF73" s="549"/>
      <c r="AG73" s="549"/>
      <c r="AH73" s="549"/>
      <c r="AI73" s="549"/>
      <c r="AJ73" s="549"/>
      <c r="AK73" s="549"/>
      <c r="AL73" s="549"/>
      <c r="AM73" s="549"/>
      <c r="AN73" s="549"/>
      <c r="AO73" s="549"/>
      <c r="AP73" s="549"/>
      <c r="AQ73" s="549"/>
      <c r="AR73" s="549"/>
      <c r="AS73" s="549"/>
      <c r="AT73" s="549"/>
      <c r="AU73" s="549"/>
      <c r="AV73" s="549"/>
      <c r="AW73" s="549"/>
      <c r="AX73" s="549"/>
      <c r="AY73" s="549"/>
      <c r="AZ73" s="549"/>
      <c r="BA73" s="549"/>
      <c r="BB73" s="549"/>
      <c r="BC73" s="549"/>
      <c r="BD73" s="549"/>
      <c r="BE73" s="549"/>
      <c r="BF73" s="549"/>
      <c r="BG73" s="549"/>
      <c r="BH73" s="549"/>
      <c r="BI73" s="549"/>
      <c r="BJ73" s="549"/>
      <c r="BK73" s="549"/>
      <c r="BL73" s="549"/>
      <c r="BM73" s="549"/>
      <c r="BN73" s="549"/>
      <c r="BO73" s="549"/>
      <c r="BP73" s="549"/>
      <c r="BQ73" s="549"/>
      <c r="BR73" s="549"/>
      <c r="BS73" s="549"/>
      <c r="BT73" s="549"/>
    </row>
    <row r="74" spans="1:74" s="587" customFormat="1" ht="21.95" customHeight="1">
      <c r="A74" s="1212" t="s">
        <v>300</v>
      </c>
      <c r="B74" s="1053">
        <v>208053.37999999998</v>
      </c>
      <c r="C74" s="1053"/>
      <c r="D74" s="1082">
        <v>0</v>
      </c>
      <c r="E74" s="1082">
        <v>0</v>
      </c>
      <c r="F74" s="1083">
        <v>0</v>
      </c>
      <c r="G74" s="1054">
        <v>0</v>
      </c>
      <c r="H74" s="579" t="s">
        <v>4</v>
      </c>
      <c r="I74" s="960"/>
      <c r="J74" s="549"/>
      <c r="K74" s="549"/>
      <c r="L74" s="549"/>
      <c r="M74" s="549"/>
      <c r="N74" s="549"/>
      <c r="O74" s="549"/>
      <c r="P74" s="549"/>
      <c r="Q74" s="549"/>
      <c r="R74" s="549"/>
      <c r="S74" s="549"/>
      <c r="T74" s="549"/>
      <c r="U74" s="549"/>
      <c r="V74" s="549"/>
      <c r="W74" s="549"/>
      <c r="X74" s="549"/>
      <c r="Y74" s="549"/>
      <c r="Z74" s="549"/>
      <c r="AA74" s="549"/>
      <c r="AB74" s="549"/>
      <c r="AC74" s="549"/>
      <c r="AD74" s="549"/>
      <c r="AE74" s="549"/>
      <c r="AF74" s="549"/>
      <c r="AG74" s="549"/>
      <c r="AH74" s="549"/>
      <c r="AI74" s="549"/>
      <c r="AJ74" s="549"/>
      <c r="AK74" s="549"/>
      <c r="AL74" s="549"/>
      <c r="AM74" s="549"/>
      <c r="AN74" s="549"/>
      <c r="AO74" s="549"/>
      <c r="AP74" s="549"/>
      <c r="AQ74" s="549"/>
      <c r="AR74" s="549"/>
      <c r="AS74" s="549"/>
      <c r="AT74" s="549"/>
      <c r="AU74" s="549"/>
      <c r="AV74" s="549"/>
      <c r="AW74" s="549"/>
      <c r="AX74" s="549"/>
      <c r="AY74" s="549"/>
      <c r="AZ74" s="549"/>
      <c r="BA74" s="549"/>
      <c r="BB74" s="549"/>
      <c r="BC74" s="549"/>
      <c r="BD74" s="549"/>
      <c r="BE74" s="549"/>
      <c r="BF74" s="549"/>
      <c r="BG74" s="549"/>
      <c r="BH74" s="549"/>
      <c r="BI74" s="549"/>
      <c r="BJ74" s="549"/>
      <c r="BK74" s="549"/>
      <c r="BL74" s="549"/>
      <c r="BM74" s="549"/>
      <c r="BN74" s="549"/>
      <c r="BO74" s="549"/>
      <c r="BP74" s="549"/>
      <c r="BQ74" s="549"/>
      <c r="BR74" s="549"/>
      <c r="BS74" s="549"/>
      <c r="BT74" s="549"/>
    </row>
    <row r="75" spans="1:74" s="587" customFormat="1" ht="21.95" customHeight="1">
      <c r="A75" s="959" t="s">
        <v>301</v>
      </c>
      <c r="B75" s="1053">
        <v>0</v>
      </c>
      <c r="C75" s="1053"/>
      <c r="D75" s="1082">
        <v>0</v>
      </c>
      <c r="E75" s="1082">
        <v>0</v>
      </c>
      <c r="F75" s="1083">
        <v>0</v>
      </c>
      <c r="G75" s="1054">
        <v>0</v>
      </c>
      <c r="H75" s="579"/>
      <c r="I75" s="960"/>
      <c r="J75" s="549"/>
      <c r="K75" s="549"/>
      <c r="L75" s="549"/>
      <c r="M75" s="549"/>
      <c r="N75" s="549"/>
      <c r="O75" s="549"/>
      <c r="P75" s="549"/>
      <c r="Q75" s="549"/>
      <c r="R75" s="549"/>
      <c r="S75" s="549"/>
      <c r="T75" s="549"/>
      <c r="U75" s="549"/>
      <c r="V75" s="549"/>
      <c r="W75" s="549"/>
      <c r="X75" s="549"/>
      <c r="Y75" s="549"/>
      <c r="Z75" s="549"/>
      <c r="AA75" s="549"/>
      <c r="AB75" s="549"/>
      <c r="AC75" s="549"/>
      <c r="AD75" s="549"/>
      <c r="AE75" s="549"/>
      <c r="AF75" s="549"/>
      <c r="AG75" s="549"/>
      <c r="AH75" s="549"/>
      <c r="AI75" s="549"/>
      <c r="AJ75" s="549"/>
      <c r="AK75" s="549"/>
      <c r="AL75" s="549"/>
      <c r="AM75" s="549"/>
      <c r="AN75" s="549"/>
      <c r="AO75" s="549"/>
      <c r="AP75" s="549"/>
      <c r="AQ75" s="549"/>
      <c r="AR75" s="549"/>
      <c r="AS75" s="549"/>
      <c r="AT75" s="549"/>
      <c r="AU75" s="549"/>
      <c r="AV75" s="549"/>
      <c r="AW75" s="549"/>
      <c r="AX75" s="549"/>
      <c r="AY75" s="549"/>
      <c r="AZ75" s="549"/>
      <c r="BA75" s="549"/>
      <c r="BB75" s="549"/>
      <c r="BC75" s="549"/>
      <c r="BD75" s="549"/>
      <c r="BE75" s="549"/>
      <c r="BF75" s="549"/>
      <c r="BG75" s="549"/>
      <c r="BH75" s="549"/>
      <c r="BI75" s="549"/>
      <c r="BJ75" s="549"/>
      <c r="BK75" s="549"/>
      <c r="BL75" s="549"/>
      <c r="BM75" s="549"/>
      <c r="BN75" s="549"/>
      <c r="BO75" s="549"/>
      <c r="BP75" s="549"/>
      <c r="BQ75" s="549"/>
      <c r="BR75" s="549"/>
      <c r="BS75" s="549"/>
      <c r="BT75" s="549"/>
    </row>
    <row r="76" spans="1:74" s="587" customFormat="1" ht="21.95" customHeight="1">
      <c r="A76" s="959" t="s">
        <v>302</v>
      </c>
      <c r="B76" s="1053">
        <v>1418523.8199999998</v>
      </c>
      <c r="C76" s="1053"/>
      <c r="D76" s="1082">
        <v>1090062.94</v>
      </c>
      <c r="E76" s="1082">
        <v>0</v>
      </c>
      <c r="F76" s="1083">
        <v>1090062.94</v>
      </c>
      <c r="G76" s="1054">
        <v>0</v>
      </c>
      <c r="H76" s="579" t="s">
        <v>4</v>
      </c>
      <c r="I76" s="960"/>
      <c r="J76" s="549"/>
      <c r="K76" s="549"/>
      <c r="L76" s="549"/>
      <c r="M76" s="549"/>
      <c r="N76" s="549"/>
      <c r="O76" s="549"/>
      <c r="P76" s="549"/>
      <c r="Q76" s="549"/>
      <c r="R76" s="549"/>
      <c r="S76" s="549"/>
      <c r="T76" s="549"/>
      <c r="U76" s="549"/>
      <c r="V76" s="549"/>
      <c r="W76" s="549"/>
      <c r="X76" s="549"/>
      <c r="Y76" s="549"/>
      <c r="Z76" s="549"/>
      <c r="AA76" s="549"/>
      <c r="AB76" s="549"/>
      <c r="AC76" s="549"/>
      <c r="AD76" s="549"/>
      <c r="AE76" s="549"/>
      <c r="AF76" s="549"/>
      <c r="AG76" s="549"/>
      <c r="AH76" s="549"/>
      <c r="AI76" s="549"/>
      <c r="AJ76" s="549"/>
      <c r="AK76" s="549"/>
      <c r="AL76" s="549"/>
      <c r="AM76" s="549"/>
      <c r="AN76" s="549"/>
      <c r="AO76" s="549"/>
      <c r="AP76" s="549"/>
      <c r="AQ76" s="549"/>
      <c r="AR76" s="549"/>
      <c r="AS76" s="549"/>
      <c r="AT76" s="549"/>
      <c r="AU76" s="549"/>
      <c r="AV76" s="549"/>
      <c r="AW76" s="549"/>
      <c r="AX76" s="549"/>
      <c r="AY76" s="549"/>
      <c r="AZ76" s="549"/>
      <c r="BA76" s="549"/>
      <c r="BB76" s="549"/>
      <c r="BC76" s="549"/>
      <c r="BD76" s="549"/>
      <c r="BE76" s="549"/>
      <c r="BF76" s="549"/>
      <c r="BG76" s="549"/>
      <c r="BH76" s="549"/>
      <c r="BI76" s="549"/>
      <c r="BJ76" s="549"/>
      <c r="BK76" s="549"/>
      <c r="BL76" s="549"/>
      <c r="BM76" s="549"/>
      <c r="BN76" s="549"/>
      <c r="BO76" s="549"/>
      <c r="BP76" s="549"/>
      <c r="BQ76" s="549"/>
      <c r="BR76" s="549"/>
      <c r="BS76" s="549"/>
      <c r="BT76" s="549"/>
    </row>
    <row r="77" spans="1:74" s="587" customFormat="1" ht="21.95" customHeight="1">
      <c r="A77" s="961" t="s">
        <v>303</v>
      </c>
      <c r="B77" s="1053">
        <v>494945.81</v>
      </c>
      <c r="C77" s="1053"/>
      <c r="D77" s="1082">
        <v>0</v>
      </c>
      <c r="E77" s="1082">
        <v>0</v>
      </c>
      <c r="F77" s="1083">
        <v>0</v>
      </c>
      <c r="G77" s="1054">
        <v>0</v>
      </c>
      <c r="H77" s="579" t="s">
        <v>4</v>
      </c>
      <c r="I77" s="960"/>
      <c r="J77" s="960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549"/>
      <c r="AL77" s="549"/>
      <c r="AM77" s="549"/>
      <c r="AN77" s="549"/>
      <c r="AO77" s="549"/>
      <c r="AP77" s="549"/>
      <c r="AQ77" s="549"/>
      <c r="AR77" s="549"/>
      <c r="AS77" s="549"/>
      <c r="AT77" s="549"/>
      <c r="AU77" s="549"/>
      <c r="AV77" s="549"/>
      <c r="AW77" s="549"/>
      <c r="AX77" s="549"/>
      <c r="AY77" s="549"/>
      <c r="AZ77" s="549"/>
      <c r="BA77" s="549"/>
      <c r="BB77" s="549"/>
      <c r="BC77" s="549"/>
      <c r="BD77" s="549"/>
      <c r="BE77" s="549"/>
      <c r="BF77" s="549"/>
      <c r="BG77" s="549"/>
      <c r="BH77" s="549"/>
      <c r="BI77" s="549"/>
      <c r="BJ77" s="549"/>
      <c r="BK77" s="549"/>
      <c r="BL77" s="549"/>
      <c r="BM77" s="549"/>
      <c r="BN77" s="549"/>
      <c r="BO77" s="549"/>
      <c r="BP77" s="549"/>
      <c r="BQ77" s="549"/>
      <c r="BR77" s="549"/>
      <c r="BS77" s="549"/>
      <c r="BT77" s="549"/>
      <c r="BU77" s="549"/>
      <c r="BV77" s="549"/>
    </row>
    <row r="78" spans="1:74" s="587" customFormat="1" ht="21.95" customHeight="1">
      <c r="A78" s="959" t="s">
        <v>305</v>
      </c>
      <c r="B78" s="1053">
        <v>39769.15</v>
      </c>
      <c r="C78" s="1053"/>
      <c r="D78" s="1082">
        <v>0</v>
      </c>
      <c r="E78" s="1082">
        <v>0</v>
      </c>
      <c r="F78" s="1083">
        <v>0</v>
      </c>
      <c r="G78" s="1054">
        <v>0</v>
      </c>
      <c r="H78" s="579"/>
      <c r="I78" s="960"/>
      <c r="J78" s="960"/>
      <c r="K78" s="549"/>
      <c r="L78" s="549"/>
      <c r="M78" s="549"/>
      <c r="N78" s="549"/>
      <c r="O78" s="549"/>
      <c r="P78" s="549"/>
      <c r="Q78" s="549"/>
      <c r="R78" s="549"/>
      <c r="S78" s="549"/>
      <c r="T78" s="549"/>
      <c r="U78" s="549"/>
      <c r="V78" s="549"/>
      <c r="W78" s="549"/>
      <c r="X78" s="549"/>
      <c r="Y78" s="549"/>
      <c r="Z78" s="549"/>
      <c r="AA78" s="549"/>
      <c r="AB78" s="549"/>
      <c r="AC78" s="549"/>
      <c r="AD78" s="549"/>
      <c r="AE78" s="549"/>
      <c r="AF78" s="549"/>
      <c r="AG78" s="549"/>
      <c r="AH78" s="549"/>
      <c r="AI78" s="549"/>
      <c r="AJ78" s="549"/>
      <c r="AK78" s="549"/>
      <c r="AL78" s="549"/>
      <c r="AM78" s="549"/>
      <c r="AN78" s="549"/>
      <c r="AO78" s="549"/>
      <c r="AP78" s="549"/>
      <c r="AQ78" s="549"/>
      <c r="AR78" s="549"/>
      <c r="AS78" s="549"/>
      <c r="AT78" s="549"/>
      <c r="AU78" s="549"/>
      <c r="AV78" s="549"/>
      <c r="AW78" s="549"/>
      <c r="AX78" s="549"/>
      <c r="AY78" s="549"/>
      <c r="AZ78" s="549"/>
      <c r="BA78" s="549"/>
      <c r="BB78" s="549"/>
      <c r="BC78" s="549"/>
      <c r="BD78" s="549"/>
      <c r="BE78" s="549"/>
      <c r="BF78" s="549"/>
      <c r="BG78" s="549"/>
      <c r="BH78" s="549"/>
      <c r="BI78" s="549"/>
      <c r="BJ78" s="549"/>
      <c r="BK78" s="549"/>
      <c r="BL78" s="549"/>
      <c r="BM78" s="549"/>
      <c r="BN78" s="549"/>
      <c r="BO78" s="549"/>
      <c r="BP78" s="549"/>
      <c r="BQ78" s="549"/>
      <c r="BR78" s="549"/>
      <c r="BS78" s="549"/>
      <c r="BT78" s="549"/>
      <c r="BU78" s="549"/>
      <c r="BV78" s="549"/>
    </row>
    <row r="79" spans="1:74" s="587" customFormat="1" ht="21.95" customHeight="1">
      <c r="A79" s="959" t="s">
        <v>306</v>
      </c>
      <c r="B79" s="1053">
        <v>969287.85</v>
      </c>
      <c r="C79" s="1053"/>
      <c r="D79" s="1082">
        <v>0</v>
      </c>
      <c r="E79" s="1082">
        <v>0</v>
      </c>
      <c r="F79" s="1083">
        <v>0</v>
      </c>
      <c r="G79" s="1054">
        <v>0</v>
      </c>
      <c r="H79" s="579" t="s">
        <v>4</v>
      </c>
      <c r="I79" s="960"/>
      <c r="J79" s="960"/>
      <c r="K79" s="549"/>
      <c r="L79" s="549"/>
      <c r="M79" s="549"/>
      <c r="N79" s="549"/>
      <c r="O79" s="549"/>
      <c r="P79" s="549"/>
      <c r="Q79" s="549"/>
      <c r="R79" s="549"/>
      <c r="S79" s="549"/>
      <c r="T79" s="549"/>
      <c r="U79" s="549"/>
      <c r="V79" s="549"/>
      <c r="W79" s="549"/>
      <c r="X79" s="549"/>
      <c r="Y79" s="549"/>
      <c r="Z79" s="549"/>
      <c r="AA79" s="549"/>
      <c r="AB79" s="549"/>
      <c r="AC79" s="549"/>
      <c r="AD79" s="549"/>
      <c r="AE79" s="549"/>
      <c r="AF79" s="549"/>
      <c r="AG79" s="549"/>
      <c r="AH79" s="549"/>
      <c r="AI79" s="549"/>
      <c r="AJ79" s="549"/>
      <c r="AK79" s="549"/>
      <c r="AL79" s="549"/>
      <c r="AM79" s="549"/>
      <c r="AN79" s="549"/>
      <c r="AO79" s="549"/>
      <c r="AP79" s="549"/>
      <c r="AQ79" s="549"/>
      <c r="AR79" s="549"/>
      <c r="AS79" s="549"/>
      <c r="AT79" s="549"/>
      <c r="AU79" s="549"/>
      <c r="AV79" s="549"/>
      <c r="AW79" s="549"/>
      <c r="AX79" s="549"/>
      <c r="AY79" s="549"/>
      <c r="AZ79" s="549"/>
      <c r="BA79" s="549"/>
      <c r="BB79" s="549"/>
      <c r="BC79" s="549"/>
      <c r="BD79" s="549"/>
      <c r="BE79" s="549"/>
      <c r="BF79" s="549"/>
      <c r="BG79" s="549"/>
      <c r="BH79" s="549"/>
      <c r="BI79" s="549"/>
      <c r="BJ79" s="549"/>
      <c r="BK79" s="549"/>
      <c r="BL79" s="549"/>
      <c r="BM79" s="549"/>
      <c r="BN79" s="549"/>
      <c r="BO79" s="549"/>
      <c r="BP79" s="549"/>
      <c r="BQ79" s="549"/>
      <c r="BR79" s="549"/>
      <c r="BS79" s="549"/>
      <c r="BT79" s="549"/>
      <c r="BU79" s="549"/>
      <c r="BV79" s="549"/>
    </row>
    <row r="80" spans="1:74" s="587" customFormat="1" ht="21.95" customHeight="1">
      <c r="A80" s="959" t="s">
        <v>307</v>
      </c>
      <c r="B80" s="1053">
        <v>0</v>
      </c>
      <c r="C80" s="1053"/>
      <c r="D80" s="1082">
        <v>0</v>
      </c>
      <c r="E80" s="1082">
        <v>0</v>
      </c>
      <c r="F80" s="1083">
        <v>0</v>
      </c>
      <c r="G80" s="1054">
        <v>0</v>
      </c>
      <c r="H80" s="579" t="s">
        <v>4</v>
      </c>
      <c r="I80" s="960"/>
      <c r="J80" s="960"/>
      <c r="K80" s="549"/>
      <c r="L80" s="549"/>
      <c r="M80" s="549"/>
      <c r="N80" s="549"/>
      <c r="O80" s="549"/>
      <c r="P80" s="549"/>
      <c r="Q80" s="549"/>
      <c r="R80" s="549"/>
      <c r="S80" s="549"/>
      <c r="T80" s="549"/>
      <c r="U80" s="549"/>
      <c r="V80" s="549"/>
      <c r="W80" s="549"/>
      <c r="X80" s="549"/>
      <c r="Y80" s="549"/>
      <c r="Z80" s="549"/>
      <c r="AA80" s="549"/>
      <c r="AB80" s="549"/>
      <c r="AC80" s="549"/>
      <c r="AD80" s="549"/>
      <c r="AE80" s="549"/>
      <c r="AF80" s="549"/>
      <c r="AG80" s="549"/>
      <c r="AH80" s="549"/>
      <c r="AI80" s="549"/>
      <c r="AJ80" s="549"/>
      <c r="AK80" s="549"/>
      <c r="AL80" s="549"/>
      <c r="AM80" s="549"/>
      <c r="AN80" s="549"/>
      <c r="AO80" s="549"/>
      <c r="AP80" s="549"/>
      <c r="AQ80" s="549"/>
      <c r="AR80" s="549"/>
      <c r="AS80" s="549"/>
      <c r="AT80" s="549"/>
      <c r="AU80" s="549"/>
      <c r="AV80" s="549"/>
      <c r="AW80" s="549"/>
      <c r="AX80" s="549"/>
      <c r="AY80" s="549"/>
      <c r="AZ80" s="549"/>
      <c r="BA80" s="549"/>
      <c r="BB80" s="549"/>
      <c r="BC80" s="549"/>
      <c r="BD80" s="549"/>
      <c r="BE80" s="549"/>
      <c r="BF80" s="549"/>
      <c r="BG80" s="549"/>
      <c r="BH80" s="549"/>
      <c r="BI80" s="549"/>
      <c r="BJ80" s="549"/>
      <c r="BK80" s="549"/>
      <c r="BL80" s="549"/>
      <c r="BM80" s="549"/>
      <c r="BN80" s="549"/>
      <c r="BO80" s="549"/>
      <c r="BP80" s="549"/>
      <c r="BQ80" s="549"/>
      <c r="BR80" s="549"/>
      <c r="BS80" s="549"/>
      <c r="BT80" s="549"/>
      <c r="BU80" s="549"/>
      <c r="BV80" s="549"/>
    </row>
    <row r="81" spans="1:250" s="587" customFormat="1" ht="21.95" customHeight="1">
      <c r="A81" s="959" t="s">
        <v>358</v>
      </c>
      <c r="B81" s="1053">
        <v>1406643.0600000003</v>
      </c>
      <c r="C81" s="1053"/>
      <c r="D81" s="1082">
        <v>0</v>
      </c>
      <c r="E81" s="1082">
        <v>0</v>
      </c>
      <c r="F81" s="1083">
        <v>0</v>
      </c>
      <c r="G81" s="1054">
        <v>0</v>
      </c>
      <c r="H81" s="579" t="s">
        <v>4</v>
      </c>
      <c r="I81" s="960"/>
      <c r="J81" s="960"/>
      <c r="K81" s="549"/>
      <c r="L81" s="549"/>
      <c r="M81" s="549"/>
      <c r="N81" s="549"/>
      <c r="O81" s="549"/>
      <c r="P81" s="549"/>
      <c r="Q81" s="549"/>
      <c r="R81" s="549"/>
      <c r="S81" s="549"/>
      <c r="T81" s="549"/>
      <c r="U81" s="549"/>
      <c r="V81" s="549"/>
      <c r="W81" s="549"/>
      <c r="X81" s="549"/>
      <c r="Y81" s="549"/>
      <c r="Z81" s="549"/>
      <c r="AA81" s="549"/>
      <c r="AB81" s="549"/>
      <c r="AC81" s="549"/>
      <c r="AD81" s="549"/>
      <c r="AE81" s="549"/>
      <c r="AF81" s="549"/>
      <c r="AG81" s="549"/>
      <c r="AH81" s="549"/>
      <c r="AI81" s="549"/>
      <c r="AJ81" s="549"/>
      <c r="AK81" s="549"/>
      <c r="AL81" s="549"/>
      <c r="AM81" s="549"/>
      <c r="AN81" s="549"/>
      <c r="AO81" s="549"/>
      <c r="AP81" s="549"/>
      <c r="AQ81" s="549"/>
      <c r="AR81" s="549"/>
      <c r="AS81" s="549"/>
      <c r="AT81" s="549"/>
      <c r="AU81" s="549"/>
      <c r="AV81" s="549"/>
      <c r="AW81" s="549"/>
      <c r="AX81" s="549"/>
      <c r="AY81" s="549"/>
      <c r="AZ81" s="549"/>
      <c r="BA81" s="549"/>
      <c r="BB81" s="549"/>
      <c r="BC81" s="549"/>
      <c r="BD81" s="549"/>
      <c r="BE81" s="549"/>
      <c r="BF81" s="549"/>
      <c r="BG81" s="549"/>
      <c r="BH81" s="549"/>
      <c r="BI81" s="549"/>
      <c r="BJ81" s="549"/>
      <c r="BK81" s="549"/>
      <c r="BL81" s="549"/>
      <c r="BM81" s="549"/>
      <c r="BN81" s="549"/>
      <c r="BO81" s="549"/>
      <c r="BP81" s="549"/>
      <c r="BQ81" s="549"/>
      <c r="BR81" s="549"/>
      <c r="BS81" s="549"/>
      <c r="BT81" s="549"/>
      <c r="BU81" s="549"/>
      <c r="BV81" s="549"/>
    </row>
    <row r="82" spans="1:250" s="587" customFormat="1" ht="21.95" customHeight="1">
      <c r="A82" s="959" t="s">
        <v>308</v>
      </c>
      <c r="B82" s="1053">
        <v>419892.27000000008</v>
      </c>
      <c r="C82" s="1053"/>
      <c r="D82" s="1082">
        <v>0</v>
      </c>
      <c r="E82" s="1082">
        <v>0</v>
      </c>
      <c r="F82" s="1083">
        <v>0</v>
      </c>
      <c r="G82" s="1054">
        <v>0</v>
      </c>
      <c r="H82" s="579" t="s">
        <v>4</v>
      </c>
      <c r="I82" s="960"/>
      <c r="J82" s="960"/>
      <c r="K82" s="549"/>
      <c r="L82" s="549"/>
      <c r="M82" s="549"/>
      <c r="N82" s="549"/>
      <c r="O82" s="549"/>
      <c r="P82" s="549"/>
      <c r="Q82" s="549"/>
      <c r="R82" s="549"/>
      <c r="S82" s="549"/>
      <c r="T82" s="549"/>
      <c r="U82" s="549"/>
      <c r="V82" s="549"/>
      <c r="W82" s="549"/>
      <c r="X82" s="549"/>
      <c r="Y82" s="549"/>
      <c r="Z82" s="549"/>
      <c r="AA82" s="549"/>
      <c r="AB82" s="549"/>
      <c r="AC82" s="549"/>
      <c r="AD82" s="549"/>
      <c r="AE82" s="549"/>
      <c r="AF82" s="549"/>
      <c r="AG82" s="549"/>
      <c r="AH82" s="549"/>
      <c r="AI82" s="549"/>
      <c r="AJ82" s="549"/>
      <c r="AK82" s="549"/>
      <c r="AL82" s="549"/>
      <c r="AM82" s="549"/>
      <c r="AN82" s="549"/>
      <c r="AO82" s="549"/>
      <c r="AP82" s="549"/>
      <c r="AQ82" s="549"/>
      <c r="AR82" s="549"/>
      <c r="AS82" s="549"/>
      <c r="AT82" s="549"/>
      <c r="AU82" s="549"/>
      <c r="AV82" s="549"/>
      <c r="AW82" s="549"/>
      <c r="AX82" s="549"/>
      <c r="AY82" s="549"/>
      <c r="AZ82" s="549"/>
      <c r="BA82" s="549"/>
      <c r="BB82" s="549"/>
      <c r="BC82" s="549"/>
      <c r="BD82" s="549"/>
      <c r="BE82" s="549"/>
      <c r="BF82" s="549"/>
      <c r="BG82" s="549"/>
      <c r="BH82" s="549"/>
      <c r="BI82" s="549"/>
      <c r="BJ82" s="549"/>
      <c r="BK82" s="549"/>
      <c r="BL82" s="549"/>
      <c r="BM82" s="549"/>
      <c r="BN82" s="549"/>
      <c r="BO82" s="549"/>
      <c r="BP82" s="549"/>
      <c r="BQ82" s="549"/>
      <c r="BR82" s="549"/>
      <c r="BS82" s="549"/>
      <c r="BT82" s="549"/>
      <c r="BU82" s="549"/>
      <c r="BV82" s="549"/>
    </row>
    <row r="83" spans="1:250" s="587" customFormat="1" ht="21.95" customHeight="1">
      <c r="A83" s="963" t="s">
        <v>309</v>
      </c>
      <c r="B83" s="1053">
        <v>159840.56</v>
      </c>
      <c r="C83" s="1053"/>
      <c r="D83" s="1082">
        <v>205.6</v>
      </c>
      <c r="E83" s="1082">
        <v>0</v>
      </c>
      <c r="F83" s="1083">
        <v>205.6</v>
      </c>
      <c r="G83" s="1054">
        <v>0</v>
      </c>
      <c r="H83" s="579" t="s">
        <v>4</v>
      </c>
      <c r="I83" s="960"/>
      <c r="J83" s="960"/>
      <c r="K83" s="549"/>
      <c r="L83" s="549"/>
      <c r="M83" s="549"/>
      <c r="N83" s="549"/>
      <c r="O83" s="549"/>
      <c r="P83" s="549"/>
      <c r="Q83" s="549"/>
      <c r="R83" s="549"/>
      <c r="S83" s="549"/>
      <c r="T83" s="549"/>
      <c r="U83" s="549"/>
      <c r="V83" s="549"/>
      <c r="W83" s="549"/>
      <c r="X83" s="549"/>
      <c r="Y83" s="549"/>
      <c r="Z83" s="549"/>
      <c r="AA83" s="549"/>
      <c r="AB83" s="549"/>
      <c r="AC83" s="549"/>
      <c r="AD83" s="549"/>
      <c r="AE83" s="549"/>
      <c r="AF83" s="549"/>
      <c r="AG83" s="549"/>
      <c r="AH83" s="549"/>
      <c r="AI83" s="549"/>
      <c r="AJ83" s="549"/>
      <c r="AK83" s="549"/>
      <c r="AL83" s="549"/>
      <c r="AM83" s="549"/>
      <c r="AN83" s="549"/>
      <c r="AO83" s="549"/>
      <c r="AP83" s="549"/>
      <c r="AQ83" s="549"/>
      <c r="AR83" s="549"/>
      <c r="AS83" s="549"/>
      <c r="AT83" s="549"/>
      <c r="AU83" s="549"/>
      <c r="AV83" s="549"/>
      <c r="AW83" s="549"/>
      <c r="AX83" s="549"/>
      <c r="AY83" s="549"/>
      <c r="AZ83" s="549"/>
      <c r="BA83" s="549"/>
      <c r="BB83" s="549"/>
      <c r="BC83" s="549"/>
      <c r="BD83" s="549"/>
      <c r="BE83" s="549"/>
      <c r="BF83" s="549"/>
      <c r="BG83" s="549"/>
      <c r="BH83" s="549"/>
      <c r="BI83" s="549"/>
      <c r="BJ83" s="549"/>
      <c r="BK83" s="549"/>
      <c r="BL83" s="549"/>
      <c r="BM83" s="549"/>
      <c r="BN83" s="549"/>
      <c r="BO83" s="549"/>
      <c r="BP83" s="549"/>
      <c r="BQ83" s="549"/>
      <c r="BR83" s="549"/>
      <c r="BS83" s="549"/>
      <c r="BT83" s="549"/>
      <c r="BU83" s="549"/>
      <c r="BV83" s="549"/>
    </row>
    <row r="84" spans="1:250" s="587" customFormat="1" ht="21.95" customHeight="1">
      <c r="A84" s="959" t="s">
        <v>312</v>
      </c>
      <c r="B84" s="1053">
        <v>522348.29000000021</v>
      </c>
      <c r="C84" s="1053"/>
      <c r="D84" s="1082">
        <v>0</v>
      </c>
      <c r="E84" s="1082">
        <v>0</v>
      </c>
      <c r="F84" s="1083">
        <v>0</v>
      </c>
      <c r="G84" s="1054">
        <v>0</v>
      </c>
      <c r="H84" s="579" t="s">
        <v>4</v>
      </c>
      <c r="I84" s="960"/>
      <c r="J84" s="960"/>
      <c r="K84" s="549"/>
      <c r="L84" s="549"/>
      <c r="M84" s="549"/>
      <c r="N84" s="549"/>
      <c r="O84" s="549"/>
      <c r="P84" s="549"/>
      <c r="Q84" s="549"/>
      <c r="R84" s="549"/>
      <c r="S84" s="549"/>
      <c r="T84" s="549"/>
      <c r="U84" s="549"/>
      <c r="V84" s="549"/>
      <c r="W84" s="549"/>
      <c r="X84" s="549"/>
      <c r="Y84" s="549"/>
      <c r="Z84" s="549"/>
      <c r="AA84" s="549"/>
      <c r="AB84" s="549"/>
      <c r="AC84" s="549"/>
      <c r="AD84" s="549"/>
      <c r="AE84" s="549"/>
      <c r="AF84" s="549"/>
      <c r="AG84" s="549"/>
      <c r="AH84" s="549"/>
      <c r="AI84" s="549"/>
      <c r="AJ84" s="549"/>
      <c r="AK84" s="549"/>
      <c r="AL84" s="549"/>
      <c r="AM84" s="549"/>
      <c r="AN84" s="549"/>
      <c r="AO84" s="549"/>
      <c r="AP84" s="549"/>
      <c r="AQ84" s="549"/>
      <c r="AR84" s="549"/>
      <c r="AS84" s="549"/>
      <c r="AT84" s="549"/>
      <c r="AU84" s="549"/>
      <c r="AV84" s="549"/>
      <c r="AW84" s="549"/>
      <c r="AX84" s="549"/>
      <c r="AY84" s="549"/>
      <c r="AZ84" s="549"/>
      <c r="BA84" s="549"/>
      <c r="BB84" s="549"/>
      <c r="BC84" s="549"/>
      <c r="BD84" s="549"/>
      <c r="BE84" s="549"/>
      <c r="BF84" s="549"/>
      <c r="BG84" s="549"/>
      <c r="BH84" s="549"/>
      <c r="BI84" s="549"/>
      <c r="BJ84" s="549"/>
      <c r="BK84" s="549"/>
      <c r="BL84" s="549"/>
      <c r="BM84" s="549"/>
      <c r="BN84" s="549"/>
      <c r="BO84" s="549"/>
      <c r="BP84" s="549"/>
      <c r="BQ84" s="549"/>
      <c r="BR84" s="549"/>
      <c r="BS84" s="549"/>
      <c r="BT84" s="549"/>
      <c r="BU84" s="549"/>
      <c r="BV84" s="549"/>
    </row>
    <row r="85" spans="1:250" s="587" customFormat="1" ht="21.95" customHeight="1">
      <c r="A85" s="959" t="s">
        <v>316</v>
      </c>
      <c r="B85" s="1053">
        <v>0</v>
      </c>
      <c r="C85" s="1053"/>
      <c r="D85" s="1082">
        <v>0</v>
      </c>
      <c r="E85" s="1082">
        <v>0</v>
      </c>
      <c r="F85" s="1083">
        <v>0</v>
      </c>
      <c r="G85" s="1054">
        <v>0</v>
      </c>
      <c r="H85" s="579" t="s">
        <v>4</v>
      </c>
      <c r="I85" s="960"/>
      <c r="J85" s="960"/>
      <c r="K85" s="549"/>
      <c r="L85" s="549"/>
      <c r="M85" s="549"/>
      <c r="N85" s="549"/>
      <c r="O85" s="549"/>
      <c r="P85" s="549"/>
      <c r="Q85" s="549"/>
      <c r="R85" s="549"/>
      <c r="S85" s="549"/>
      <c r="T85" s="549"/>
      <c r="U85" s="549"/>
      <c r="V85" s="549"/>
      <c r="W85" s="549"/>
      <c r="X85" s="549"/>
      <c r="Y85" s="549"/>
      <c r="Z85" s="549"/>
      <c r="AA85" s="549"/>
      <c r="AB85" s="549"/>
      <c r="AC85" s="549"/>
      <c r="AD85" s="549"/>
      <c r="AE85" s="549"/>
      <c r="AF85" s="549"/>
      <c r="AG85" s="549"/>
      <c r="AH85" s="549"/>
      <c r="AI85" s="549"/>
      <c r="AJ85" s="549"/>
      <c r="AK85" s="549"/>
      <c r="AL85" s="549"/>
      <c r="AM85" s="549"/>
      <c r="AN85" s="549"/>
      <c r="AO85" s="549"/>
      <c r="AP85" s="549"/>
      <c r="AQ85" s="549"/>
      <c r="AR85" s="549"/>
      <c r="AS85" s="549"/>
      <c r="AT85" s="549"/>
      <c r="AU85" s="549"/>
      <c r="AV85" s="549"/>
      <c r="AW85" s="549"/>
      <c r="AX85" s="549"/>
      <c r="AY85" s="549"/>
      <c r="AZ85" s="549"/>
      <c r="BA85" s="549"/>
      <c r="BB85" s="549"/>
      <c r="BC85" s="549"/>
      <c r="BD85" s="549"/>
      <c r="BE85" s="549"/>
      <c r="BF85" s="549"/>
      <c r="BG85" s="549"/>
      <c r="BH85" s="549"/>
      <c r="BI85" s="549"/>
      <c r="BJ85" s="549"/>
      <c r="BK85" s="549"/>
      <c r="BL85" s="549"/>
      <c r="BM85" s="549"/>
      <c r="BN85" s="549"/>
      <c r="BO85" s="549"/>
      <c r="BP85" s="549"/>
      <c r="BQ85" s="549"/>
      <c r="BR85" s="549"/>
      <c r="BS85" s="549"/>
      <c r="BT85" s="549"/>
      <c r="BU85" s="549"/>
      <c r="BV85" s="549"/>
    </row>
    <row r="86" spans="1:250" ht="21.95" customHeight="1">
      <c r="A86" s="959" t="s">
        <v>317</v>
      </c>
      <c r="B86" s="1053">
        <v>107464997.99999994</v>
      </c>
      <c r="C86" s="1053"/>
      <c r="D86" s="1082">
        <v>13259.33</v>
      </c>
      <c r="E86" s="1082">
        <v>457</v>
      </c>
      <c r="F86" s="1083">
        <v>13259.33</v>
      </c>
      <c r="G86" s="1054">
        <v>0</v>
      </c>
      <c r="H86" s="579" t="s">
        <v>4</v>
      </c>
      <c r="I86" s="960"/>
      <c r="J86" s="960"/>
    </row>
    <row r="87" spans="1:250" ht="21.95" customHeight="1">
      <c r="A87" s="959" t="s">
        <v>318</v>
      </c>
      <c r="B87" s="1053">
        <v>873225.8</v>
      </c>
      <c r="C87" s="1053"/>
      <c r="D87" s="1082">
        <v>160948</v>
      </c>
      <c r="E87" s="1082">
        <v>2797</v>
      </c>
      <c r="F87" s="1083">
        <v>160948</v>
      </c>
      <c r="G87" s="1054">
        <v>0</v>
      </c>
      <c r="H87" s="579" t="s">
        <v>4</v>
      </c>
      <c r="I87" s="960"/>
      <c r="J87" s="960"/>
    </row>
    <row r="88" spans="1:250" s="587" customFormat="1" ht="21.95" customHeight="1" thickBot="1">
      <c r="A88" s="959" t="s">
        <v>320</v>
      </c>
      <c r="B88" s="1053">
        <v>33267703.290000003</v>
      </c>
      <c r="C88" s="1085"/>
      <c r="D88" s="1082">
        <v>0</v>
      </c>
      <c r="E88" s="1086">
        <v>0</v>
      </c>
      <c r="F88" s="1083">
        <v>0</v>
      </c>
      <c r="G88" s="1054">
        <v>0</v>
      </c>
      <c r="H88" s="579" t="s">
        <v>4</v>
      </c>
      <c r="I88" s="960"/>
      <c r="J88" s="960"/>
      <c r="K88" s="549"/>
      <c r="L88" s="549"/>
      <c r="M88" s="549"/>
      <c r="N88" s="549"/>
      <c r="O88" s="549"/>
      <c r="P88" s="549"/>
      <c r="Q88" s="549"/>
      <c r="R88" s="549"/>
      <c r="S88" s="549"/>
      <c r="T88" s="549"/>
      <c r="U88" s="549"/>
      <c r="V88" s="549"/>
      <c r="W88" s="549"/>
      <c r="X88" s="549"/>
      <c r="Y88" s="549"/>
      <c r="Z88" s="549"/>
      <c r="AA88" s="549"/>
      <c r="AB88" s="549"/>
      <c r="AC88" s="549"/>
      <c r="AD88" s="549"/>
      <c r="AE88" s="549"/>
      <c r="AF88" s="549"/>
      <c r="AG88" s="549"/>
      <c r="AH88" s="549"/>
      <c r="AI88" s="549"/>
      <c r="AJ88" s="549"/>
      <c r="AK88" s="549"/>
      <c r="AL88" s="549"/>
      <c r="AM88" s="549"/>
      <c r="AN88" s="549"/>
      <c r="AO88" s="549"/>
      <c r="AP88" s="549"/>
      <c r="AQ88" s="549"/>
      <c r="AR88" s="549"/>
      <c r="AS88" s="549"/>
      <c r="AT88" s="549"/>
      <c r="AU88" s="549"/>
      <c r="AV88" s="549"/>
      <c r="AW88" s="549"/>
      <c r="AX88" s="549"/>
      <c r="AY88" s="549"/>
      <c r="AZ88" s="549"/>
      <c r="BA88" s="549"/>
      <c r="BB88" s="549"/>
      <c r="BC88" s="549"/>
      <c r="BD88" s="549"/>
      <c r="BE88" s="549"/>
      <c r="BF88" s="549"/>
      <c r="BG88" s="549"/>
      <c r="BH88" s="549"/>
      <c r="BI88" s="549"/>
      <c r="BJ88" s="549"/>
      <c r="BK88" s="549"/>
      <c r="BL88" s="549"/>
      <c r="BM88" s="549"/>
      <c r="BN88" s="549"/>
      <c r="BO88" s="549"/>
      <c r="BP88" s="549"/>
      <c r="BQ88" s="549"/>
      <c r="BR88" s="549"/>
      <c r="BS88" s="549"/>
      <c r="BT88" s="549"/>
      <c r="BU88" s="549"/>
      <c r="BV88" s="549"/>
    </row>
    <row r="89" spans="1:250" s="587" customFormat="1" ht="21.95" customHeight="1" thickTop="1">
      <c r="A89" s="964" t="s">
        <v>610</v>
      </c>
      <c r="B89" s="1087"/>
      <c r="C89" s="1088"/>
      <c r="D89" s="1089"/>
      <c r="E89" s="1090">
        <v>0</v>
      </c>
      <c r="F89" s="1091"/>
      <c r="G89" s="1059">
        <v>0</v>
      </c>
      <c r="H89" s="579" t="s">
        <v>4</v>
      </c>
      <c r="I89" s="960"/>
      <c r="J89" s="960"/>
      <c r="K89" s="549"/>
      <c r="L89" s="549"/>
      <c r="M89" s="549"/>
      <c r="N89" s="549"/>
      <c r="O89" s="549"/>
      <c r="P89" s="549"/>
      <c r="Q89" s="549"/>
      <c r="R89" s="549"/>
      <c r="S89" s="549"/>
      <c r="T89" s="549"/>
      <c r="U89" s="549"/>
      <c r="V89" s="549"/>
      <c r="W89" s="549"/>
      <c r="X89" s="549"/>
      <c r="Y89" s="549"/>
      <c r="Z89" s="549"/>
      <c r="AA89" s="549"/>
      <c r="AB89" s="549"/>
      <c r="AC89" s="549"/>
      <c r="AD89" s="549"/>
      <c r="AE89" s="549"/>
      <c r="AF89" s="549"/>
      <c r="AG89" s="549"/>
      <c r="AH89" s="549"/>
      <c r="AI89" s="549"/>
      <c r="AJ89" s="549"/>
      <c r="AK89" s="549"/>
      <c r="AL89" s="549"/>
      <c r="AM89" s="549"/>
      <c r="AN89" s="549"/>
      <c r="AO89" s="549"/>
      <c r="AP89" s="549"/>
      <c r="AQ89" s="549"/>
      <c r="AR89" s="549"/>
      <c r="AS89" s="549"/>
      <c r="AT89" s="549"/>
      <c r="AU89" s="549"/>
      <c r="AV89" s="549"/>
      <c r="AW89" s="549"/>
      <c r="AX89" s="549"/>
      <c r="AY89" s="549"/>
      <c r="AZ89" s="549"/>
      <c r="BA89" s="549"/>
      <c r="BB89" s="549"/>
      <c r="BC89" s="549"/>
      <c r="BD89" s="549"/>
      <c r="BE89" s="549"/>
      <c r="BF89" s="549"/>
      <c r="BG89" s="549"/>
      <c r="BH89" s="549"/>
      <c r="BI89" s="549"/>
      <c r="BJ89" s="549"/>
      <c r="BK89" s="549"/>
      <c r="BL89" s="549"/>
      <c r="BM89" s="549"/>
      <c r="BN89" s="549"/>
      <c r="BO89" s="549"/>
      <c r="BP89" s="549"/>
      <c r="BQ89" s="549"/>
      <c r="BR89" s="549"/>
      <c r="BS89" s="549"/>
      <c r="BT89" s="549"/>
      <c r="BU89" s="549"/>
      <c r="BV89" s="549"/>
    </row>
    <row r="90" spans="1:250" s="587" customFormat="1" ht="21.95" customHeight="1">
      <c r="A90" s="591" t="s">
        <v>620</v>
      </c>
      <c r="B90" s="1092">
        <v>17491677345.060001</v>
      </c>
      <c r="C90" s="1060" t="s">
        <v>741</v>
      </c>
      <c r="D90" s="1093">
        <v>0</v>
      </c>
      <c r="E90" s="1094">
        <v>0</v>
      </c>
      <c r="F90" s="1095">
        <v>0</v>
      </c>
      <c r="G90" s="1096">
        <v>0</v>
      </c>
      <c r="H90" s="579" t="s">
        <v>4</v>
      </c>
      <c r="I90" s="960"/>
      <c r="J90" s="960"/>
      <c r="K90" s="549"/>
      <c r="L90" s="549"/>
      <c r="M90" s="549"/>
      <c r="N90" s="549"/>
      <c r="O90" s="549"/>
      <c r="P90" s="549"/>
      <c r="Q90" s="549"/>
      <c r="R90" s="549"/>
      <c r="S90" s="549"/>
      <c r="T90" s="549"/>
      <c r="U90" s="549"/>
      <c r="V90" s="549"/>
      <c r="W90" s="549"/>
      <c r="X90" s="549"/>
      <c r="Y90" s="549"/>
      <c r="Z90" s="549"/>
      <c r="AA90" s="549"/>
      <c r="AB90" s="549"/>
      <c r="AC90" s="549"/>
      <c r="AD90" s="549"/>
      <c r="AE90" s="549"/>
      <c r="AF90" s="549"/>
      <c r="AG90" s="549"/>
      <c r="AH90" s="549"/>
      <c r="AI90" s="549"/>
      <c r="AJ90" s="549"/>
      <c r="AK90" s="549"/>
      <c r="AL90" s="549"/>
      <c r="AM90" s="549"/>
      <c r="AN90" s="549"/>
      <c r="AO90" s="549"/>
      <c r="AP90" s="549"/>
      <c r="AQ90" s="549"/>
      <c r="AR90" s="549"/>
      <c r="AS90" s="549"/>
      <c r="AT90" s="549"/>
      <c r="AU90" s="549"/>
      <c r="AV90" s="549"/>
      <c r="AW90" s="549"/>
      <c r="AX90" s="549"/>
      <c r="AY90" s="549"/>
      <c r="AZ90" s="549"/>
      <c r="BA90" s="549"/>
      <c r="BB90" s="549"/>
      <c r="BC90" s="549"/>
      <c r="BD90" s="549"/>
      <c r="BE90" s="549"/>
      <c r="BF90" s="549"/>
      <c r="BG90" s="549"/>
      <c r="BH90" s="549"/>
      <c r="BI90" s="549"/>
      <c r="BJ90" s="549"/>
      <c r="BK90" s="549"/>
      <c r="BL90" s="549"/>
      <c r="BM90" s="549"/>
      <c r="BN90" s="549"/>
      <c r="BO90" s="549"/>
      <c r="BP90" s="549"/>
      <c r="BQ90" s="549"/>
      <c r="BR90" s="549"/>
      <c r="BS90" s="549"/>
      <c r="BT90" s="549"/>
      <c r="BU90" s="549"/>
      <c r="BV90" s="549"/>
    </row>
    <row r="91" spans="1:250" s="590" customFormat="1" ht="19.5" customHeight="1">
      <c r="H91" s="579" t="s">
        <v>4</v>
      </c>
      <c r="I91" s="960"/>
      <c r="J91" s="960"/>
      <c r="K91" s="549"/>
      <c r="L91" s="549"/>
      <c r="M91" s="549"/>
      <c r="N91" s="549"/>
      <c r="O91" s="549"/>
      <c r="P91" s="549"/>
      <c r="Q91" s="549"/>
      <c r="R91" s="549"/>
      <c r="S91" s="549"/>
      <c r="T91" s="549"/>
      <c r="U91" s="549"/>
      <c r="V91" s="549"/>
      <c r="W91" s="549"/>
      <c r="X91" s="549"/>
      <c r="Y91" s="549"/>
      <c r="Z91" s="549"/>
      <c r="AA91" s="549"/>
      <c r="AB91" s="549"/>
      <c r="AC91" s="549"/>
      <c r="AD91" s="549"/>
      <c r="AE91" s="549"/>
      <c r="AF91" s="549"/>
      <c r="AG91" s="549"/>
      <c r="AH91" s="549"/>
      <c r="AI91" s="549"/>
      <c r="AJ91" s="549"/>
      <c r="AK91" s="549"/>
      <c r="AL91" s="549"/>
      <c r="AM91" s="549"/>
      <c r="AN91" s="549"/>
      <c r="AO91" s="549"/>
      <c r="AP91" s="549"/>
      <c r="AQ91" s="549"/>
      <c r="AR91" s="549"/>
    </row>
    <row r="92" spans="1:250" s="590" customFormat="1" ht="18" customHeight="1">
      <c r="A92" s="1169" t="s">
        <v>744</v>
      </c>
      <c r="H92" s="579" t="s">
        <v>4</v>
      </c>
      <c r="I92" s="960"/>
      <c r="J92" s="960"/>
      <c r="K92" s="549"/>
      <c r="L92" s="549"/>
      <c r="M92" s="549"/>
      <c r="N92" s="549"/>
      <c r="O92" s="549"/>
      <c r="P92" s="549"/>
      <c r="Q92" s="549"/>
      <c r="R92" s="549"/>
      <c r="S92" s="549"/>
      <c r="T92" s="549"/>
      <c r="U92" s="549"/>
      <c r="V92" s="549"/>
      <c r="W92" s="549"/>
      <c r="X92" s="549"/>
      <c r="Y92" s="549"/>
      <c r="Z92" s="549"/>
      <c r="AA92" s="549"/>
      <c r="AB92" s="549"/>
      <c r="AC92" s="549"/>
      <c r="AD92" s="549"/>
      <c r="AE92" s="549"/>
      <c r="AF92" s="549"/>
      <c r="AG92" s="549"/>
      <c r="AH92" s="549"/>
      <c r="AI92" s="549"/>
      <c r="AJ92" s="549"/>
      <c r="AK92" s="549"/>
      <c r="AL92" s="549"/>
      <c r="AM92" s="549"/>
      <c r="AN92" s="549"/>
      <c r="AO92" s="549"/>
      <c r="AP92" s="549"/>
      <c r="AQ92" s="549"/>
      <c r="AR92" s="549"/>
    </row>
    <row r="93" spans="1:250" s="590" customFormat="1" ht="16.5" customHeight="1">
      <c r="A93" s="1208" t="s">
        <v>792</v>
      </c>
      <c r="H93" s="579" t="s">
        <v>4</v>
      </c>
      <c r="I93" s="549"/>
      <c r="J93" s="549"/>
      <c r="K93" s="549"/>
      <c r="L93" s="549"/>
      <c r="M93" s="549"/>
      <c r="N93" s="549"/>
      <c r="O93" s="549"/>
      <c r="P93" s="549"/>
      <c r="Q93" s="549"/>
      <c r="R93" s="549"/>
      <c r="S93" s="549"/>
      <c r="T93" s="549"/>
      <c r="U93" s="549"/>
      <c r="V93" s="549"/>
      <c r="W93" s="549"/>
      <c r="X93" s="549"/>
      <c r="Y93" s="549"/>
      <c r="Z93" s="549"/>
      <c r="AA93" s="549"/>
      <c r="AB93" s="549"/>
      <c r="AC93" s="549"/>
      <c r="AD93" s="549"/>
      <c r="AE93" s="549"/>
      <c r="AF93" s="549"/>
      <c r="AG93" s="549"/>
      <c r="AH93" s="549"/>
      <c r="AI93" s="549"/>
      <c r="AJ93" s="549"/>
      <c r="AK93" s="549"/>
      <c r="AL93" s="549"/>
      <c r="AM93" s="549"/>
      <c r="AN93" s="549"/>
      <c r="AO93" s="549"/>
      <c r="AP93" s="549"/>
      <c r="AQ93" s="549"/>
      <c r="AR93" s="549"/>
    </row>
    <row r="94" spans="1:250" s="965" customFormat="1" ht="18" customHeight="1">
      <c r="A94" s="592"/>
      <c r="B94" s="592"/>
      <c r="C94" s="592"/>
      <c r="D94" s="592"/>
      <c r="E94" s="592"/>
      <c r="F94" s="592"/>
      <c r="G94" s="592"/>
      <c r="H94" s="592"/>
      <c r="I94" s="549"/>
      <c r="J94" s="549"/>
      <c r="K94" s="549"/>
      <c r="L94" s="549"/>
      <c r="M94" s="549"/>
      <c r="N94" s="549"/>
      <c r="O94" s="549"/>
      <c r="P94" s="549"/>
      <c r="Q94" s="549"/>
      <c r="R94" s="549"/>
      <c r="S94" s="549"/>
      <c r="T94" s="549"/>
      <c r="U94" s="549"/>
      <c r="V94" s="549"/>
      <c r="W94" s="549"/>
      <c r="X94" s="549"/>
      <c r="Y94" s="549"/>
      <c r="Z94" s="549"/>
      <c r="AA94" s="549"/>
      <c r="AB94" s="549"/>
      <c r="AC94" s="549"/>
      <c r="AD94" s="549"/>
      <c r="AE94" s="549"/>
      <c r="AF94" s="549"/>
      <c r="AG94" s="549"/>
      <c r="AH94" s="549"/>
      <c r="AI94" s="549"/>
      <c r="AJ94" s="549"/>
      <c r="AK94" s="549"/>
      <c r="AL94" s="549"/>
      <c r="AM94" s="549"/>
      <c r="AN94" s="549"/>
      <c r="AO94" s="549"/>
      <c r="AP94" s="549"/>
      <c r="AQ94" s="549"/>
      <c r="AR94" s="549"/>
      <c r="AS94" s="549"/>
      <c r="AT94" s="549"/>
      <c r="AU94" s="549"/>
      <c r="AV94" s="549"/>
      <c r="AW94" s="549"/>
      <c r="AX94" s="549"/>
      <c r="AY94" s="549"/>
      <c r="AZ94" s="549"/>
      <c r="BA94" s="549"/>
      <c r="BB94" s="549"/>
      <c r="BC94" s="549"/>
      <c r="BD94" s="549"/>
      <c r="BE94" s="549"/>
      <c r="BF94" s="549"/>
      <c r="BG94" s="549"/>
      <c r="BH94" s="549"/>
      <c r="BI94" s="549"/>
      <c r="BJ94" s="549"/>
      <c r="BK94" s="549"/>
      <c r="BL94" s="549"/>
      <c r="BM94" s="549"/>
      <c r="BN94" s="549"/>
      <c r="BO94" s="549"/>
      <c r="BP94" s="549"/>
      <c r="BQ94" s="549"/>
      <c r="BR94" s="549"/>
      <c r="BS94" s="549"/>
      <c r="BT94" s="549"/>
      <c r="BU94" s="549"/>
      <c r="BV94" s="549"/>
      <c r="BW94" s="549"/>
      <c r="BX94" s="549"/>
      <c r="BY94" s="549"/>
      <c r="BZ94" s="549"/>
      <c r="CA94" s="549"/>
      <c r="CB94" s="549"/>
      <c r="CC94" s="549"/>
      <c r="CD94" s="549"/>
      <c r="CE94" s="549"/>
      <c r="CF94" s="549"/>
      <c r="CG94" s="549"/>
      <c r="CH94" s="549"/>
      <c r="CI94" s="549"/>
      <c r="CJ94" s="549"/>
      <c r="CK94" s="549"/>
      <c r="CL94" s="549"/>
      <c r="CM94" s="549"/>
      <c r="CN94" s="549"/>
      <c r="CO94" s="549"/>
      <c r="CP94" s="549"/>
      <c r="CQ94" s="549"/>
      <c r="CR94" s="549"/>
      <c r="CS94" s="549"/>
      <c r="CT94" s="549"/>
      <c r="CU94" s="549"/>
      <c r="CV94" s="549"/>
      <c r="CW94" s="549"/>
      <c r="CX94" s="549"/>
      <c r="CY94" s="549"/>
      <c r="CZ94" s="549"/>
      <c r="DA94" s="549"/>
      <c r="DB94" s="549"/>
      <c r="DC94" s="549"/>
      <c r="DD94" s="549"/>
      <c r="DE94" s="549"/>
      <c r="DF94" s="549"/>
      <c r="DG94" s="549"/>
      <c r="DH94" s="549"/>
      <c r="DI94" s="549"/>
      <c r="DJ94" s="549"/>
      <c r="DK94" s="549"/>
      <c r="DL94" s="549"/>
      <c r="DM94" s="549"/>
      <c r="DN94" s="549"/>
      <c r="DO94" s="549"/>
      <c r="DP94" s="549"/>
      <c r="DQ94" s="549"/>
      <c r="DR94" s="549"/>
      <c r="DS94" s="549"/>
      <c r="DT94" s="549"/>
      <c r="DU94" s="549"/>
      <c r="DV94" s="549"/>
      <c r="DW94" s="549"/>
      <c r="DX94" s="549"/>
      <c r="DY94" s="549"/>
      <c r="DZ94" s="549"/>
      <c r="EA94" s="549"/>
      <c r="EB94" s="549"/>
      <c r="EC94" s="549"/>
      <c r="ED94" s="549"/>
      <c r="EE94" s="549"/>
      <c r="EF94" s="549"/>
      <c r="EG94" s="549"/>
      <c r="EH94" s="549"/>
      <c r="EI94" s="549"/>
      <c r="EJ94" s="549"/>
      <c r="EK94" s="549"/>
      <c r="EL94" s="549"/>
      <c r="EM94" s="549"/>
      <c r="EN94" s="549"/>
      <c r="EO94" s="549"/>
      <c r="EP94" s="549"/>
      <c r="EQ94" s="549"/>
      <c r="ER94" s="549"/>
      <c r="ES94" s="549"/>
      <c r="ET94" s="549"/>
      <c r="EU94" s="549"/>
      <c r="EV94" s="549"/>
      <c r="EW94" s="549"/>
      <c r="EX94" s="549"/>
      <c r="EY94" s="549"/>
      <c r="EZ94" s="549"/>
      <c r="FA94" s="549"/>
      <c r="FB94" s="549"/>
      <c r="FC94" s="549"/>
      <c r="FD94" s="549"/>
      <c r="FE94" s="549"/>
      <c r="FF94" s="549"/>
      <c r="FG94" s="549"/>
      <c r="FH94" s="549"/>
      <c r="FI94" s="549"/>
      <c r="FJ94" s="549"/>
      <c r="FK94" s="549"/>
      <c r="FL94" s="549"/>
      <c r="FM94" s="549"/>
      <c r="FN94" s="549"/>
      <c r="FO94" s="549"/>
      <c r="FP94" s="549"/>
      <c r="FQ94" s="549"/>
      <c r="FR94" s="549"/>
      <c r="FS94" s="549"/>
      <c r="FT94" s="549"/>
      <c r="FU94" s="549"/>
      <c r="FV94" s="549"/>
      <c r="FW94" s="549"/>
      <c r="FX94" s="549"/>
      <c r="FY94" s="549"/>
      <c r="FZ94" s="549"/>
      <c r="GA94" s="549"/>
      <c r="GB94" s="549"/>
      <c r="GC94" s="549"/>
      <c r="GD94" s="549"/>
      <c r="GE94" s="549"/>
      <c r="GF94" s="549"/>
      <c r="GG94" s="549"/>
      <c r="GH94" s="549"/>
      <c r="GI94" s="549"/>
      <c r="GJ94" s="549"/>
      <c r="GK94" s="549"/>
      <c r="GL94" s="549"/>
      <c r="GM94" s="549"/>
      <c r="GN94" s="549"/>
      <c r="GO94" s="549"/>
      <c r="GP94" s="549"/>
      <c r="GQ94" s="549"/>
      <c r="GR94" s="549"/>
      <c r="GS94" s="549"/>
      <c r="GT94" s="549"/>
      <c r="GU94" s="549"/>
      <c r="GV94" s="549"/>
      <c r="GW94" s="549"/>
      <c r="GX94" s="549"/>
      <c r="GY94" s="549"/>
      <c r="GZ94" s="549"/>
      <c r="HA94" s="549"/>
      <c r="HB94" s="549"/>
      <c r="HC94" s="549"/>
      <c r="HD94" s="549"/>
      <c r="HE94" s="549"/>
      <c r="HF94" s="549"/>
      <c r="HG94" s="549"/>
      <c r="HH94" s="549"/>
      <c r="HI94" s="549"/>
      <c r="HJ94" s="549"/>
      <c r="HK94" s="549"/>
      <c r="HL94" s="549"/>
      <c r="HM94" s="549"/>
      <c r="HN94" s="549"/>
      <c r="HO94" s="549"/>
      <c r="HP94" s="549"/>
      <c r="HQ94" s="549"/>
      <c r="HR94" s="549"/>
      <c r="HS94" s="549"/>
      <c r="HT94" s="549"/>
      <c r="HU94" s="549"/>
      <c r="HV94" s="549"/>
      <c r="HW94" s="549"/>
      <c r="HX94" s="549"/>
      <c r="HY94" s="549"/>
      <c r="HZ94" s="549"/>
      <c r="IA94" s="549"/>
      <c r="IB94" s="549"/>
      <c r="IC94" s="549"/>
      <c r="ID94" s="549"/>
      <c r="IE94" s="549"/>
      <c r="IF94" s="549"/>
      <c r="IG94" s="549"/>
      <c r="IH94" s="549"/>
      <c r="II94" s="549"/>
      <c r="IJ94" s="549"/>
      <c r="IK94" s="549"/>
      <c r="IL94" s="549"/>
      <c r="IM94" s="549"/>
      <c r="IN94" s="549"/>
      <c r="IO94" s="549"/>
      <c r="IP94" s="549"/>
    </row>
    <row r="95" spans="1:250">
      <c r="A95" s="593"/>
      <c r="B95" s="593"/>
      <c r="C95" s="593"/>
      <c r="D95" s="593"/>
      <c r="E95" s="593"/>
      <c r="F95" s="593"/>
      <c r="G95" s="593"/>
      <c r="H95" s="593"/>
    </row>
    <row r="96" spans="1:250">
      <c r="A96" s="966" t="s">
        <v>4</v>
      </c>
      <c r="H96" s="579" t="s">
        <v>4</v>
      </c>
    </row>
    <row r="97" spans="2:8">
      <c r="H97" s="579" t="s">
        <v>4</v>
      </c>
    </row>
    <row r="98" spans="2:8">
      <c r="H98" s="579" t="s">
        <v>4</v>
      </c>
    </row>
    <row r="99" spans="2:8">
      <c r="H99" s="579" t="s">
        <v>4</v>
      </c>
    </row>
    <row r="100" spans="2:8">
      <c r="H100" s="579" t="s">
        <v>4</v>
      </c>
    </row>
    <row r="101" spans="2:8">
      <c r="H101" s="579" t="s">
        <v>4</v>
      </c>
    </row>
    <row r="102" spans="2:8">
      <c r="H102" s="579" t="s">
        <v>4</v>
      </c>
    </row>
    <row r="103" spans="2:8">
      <c r="H103" s="579" t="s">
        <v>4</v>
      </c>
    </row>
    <row r="104" spans="2:8">
      <c r="H104" s="579" t="s">
        <v>4</v>
      </c>
    </row>
    <row r="105" spans="2:8">
      <c r="H105" s="579" t="s">
        <v>4</v>
      </c>
    </row>
    <row r="106" spans="2:8">
      <c r="B106" s="594" t="s">
        <v>4</v>
      </c>
      <c r="C106" s="594"/>
      <c r="H106" s="579" t="s">
        <v>4</v>
      </c>
    </row>
    <row r="107" spans="2:8">
      <c r="H107" s="579" t="s">
        <v>4</v>
      </c>
    </row>
    <row r="108" spans="2:8">
      <c r="H108" s="579" t="s">
        <v>4</v>
      </c>
    </row>
    <row r="109" spans="2:8">
      <c r="H109" s="579" t="s">
        <v>4</v>
      </c>
    </row>
    <row r="110" spans="2:8">
      <c r="H110" s="579" t="s">
        <v>4</v>
      </c>
    </row>
    <row r="111" spans="2:8">
      <c r="H111" s="579" t="s">
        <v>4</v>
      </c>
    </row>
    <row r="112" spans="2:8">
      <c r="H112" s="579" t="s">
        <v>4</v>
      </c>
    </row>
    <row r="113" spans="8:8">
      <c r="H113" s="579" t="s">
        <v>4</v>
      </c>
    </row>
    <row r="114" spans="8:8">
      <c r="H114" s="579" t="s">
        <v>4</v>
      </c>
    </row>
    <row r="115" spans="8:8">
      <c r="H115" s="579" t="s">
        <v>4</v>
      </c>
    </row>
    <row r="116" spans="8:8">
      <c r="H116" s="579" t="s">
        <v>4</v>
      </c>
    </row>
    <row r="117" spans="8:8">
      <c r="H117" s="579" t="s">
        <v>4</v>
      </c>
    </row>
    <row r="118" spans="8:8">
      <c r="H118" s="579" t="s">
        <v>4</v>
      </c>
    </row>
    <row r="119" spans="8:8">
      <c r="H119" s="579" t="s">
        <v>4</v>
      </c>
    </row>
    <row r="120" spans="8:8">
      <c r="H120" s="579" t="s">
        <v>4</v>
      </c>
    </row>
    <row r="121" spans="8:8">
      <c r="H121" s="579" t="s">
        <v>4</v>
      </c>
    </row>
    <row r="122" spans="8:8">
      <c r="H122" s="579" t="s">
        <v>4</v>
      </c>
    </row>
    <row r="123" spans="8:8">
      <c r="H123" s="579" t="s">
        <v>4</v>
      </c>
    </row>
    <row r="124" spans="8:8">
      <c r="H124" s="579" t="s">
        <v>4</v>
      </c>
    </row>
    <row r="125" spans="8:8">
      <c r="H125" s="579" t="s">
        <v>4</v>
      </c>
    </row>
    <row r="126" spans="8:8">
      <c r="H126" s="579" t="s">
        <v>4</v>
      </c>
    </row>
    <row r="127" spans="8:8">
      <c r="H127" s="579" t="s">
        <v>4</v>
      </c>
    </row>
    <row r="128" spans="8:8">
      <c r="H128" s="579" t="s">
        <v>4</v>
      </c>
    </row>
    <row r="129" spans="8:8">
      <c r="H129" s="579" t="s">
        <v>4</v>
      </c>
    </row>
    <row r="130" spans="8:8">
      <c r="H130" s="579" t="s">
        <v>4</v>
      </c>
    </row>
    <row r="131" spans="8:8">
      <c r="H131" s="579" t="s">
        <v>4</v>
      </c>
    </row>
    <row r="132" spans="8:8">
      <c r="H132" s="579" t="s">
        <v>4</v>
      </c>
    </row>
    <row r="133" spans="8:8">
      <c r="H133" s="579" t="s">
        <v>4</v>
      </c>
    </row>
    <row r="134" spans="8:8">
      <c r="H134" s="579" t="s">
        <v>4</v>
      </c>
    </row>
    <row r="135" spans="8:8">
      <c r="H135" s="579" t="s">
        <v>4</v>
      </c>
    </row>
    <row r="136" spans="8:8">
      <c r="H136" s="579" t="s">
        <v>4</v>
      </c>
    </row>
    <row r="137" spans="8:8">
      <c r="H137" s="579" t="s">
        <v>4</v>
      </c>
    </row>
    <row r="138" spans="8:8">
      <c r="H138" s="579" t="s">
        <v>4</v>
      </c>
    </row>
    <row r="139" spans="8:8">
      <c r="H139" s="579" t="s">
        <v>4</v>
      </c>
    </row>
    <row r="140" spans="8:8">
      <c r="H140" s="579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5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74"/>
  <sheetViews>
    <sheetView showGridLines="0" zoomScale="75" zoomScaleNormal="75" workbookViewId="0">
      <selection activeCell="Q21" sqref="Q21"/>
    </sheetView>
  </sheetViews>
  <sheetFormatPr defaultColWidth="12.5703125" defaultRowHeight="15"/>
  <cols>
    <col min="1" max="1" width="6.5703125" style="597" bestFit="1" customWidth="1"/>
    <col min="2" max="2" width="2" style="597" customWidth="1"/>
    <col min="3" max="3" width="57.140625" style="597" customWidth="1"/>
    <col min="4" max="4" width="20.140625" style="597" customWidth="1"/>
    <col min="5" max="8" width="21.42578125" style="597" customWidth="1"/>
    <col min="9" max="9" width="16.7109375" style="597" customWidth="1"/>
    <col min="10" max="10" width="12.5703125" style="597"/>
    <col min="11" max="11" width="16.7109375" style="597" customWidth="1"/>
    <col min="12" max="12" width="22.85546875" style="597" customWidth="1"/>
    <col min="13" max="256" width="12.5703125" style="597"/>
    <col min="257" max="257" width="5" style="597" customWidth="1"/>
    <col min="258" max="258" width="2" style="597" customWidth="1"/>
    <col min="259" max="259" width="57.140625" style="597" customWidth="1"/>
    <col min="260" max="260" width="20.140625" style="597" customWidth="1"/>
    <col min="261" max="264" width="21.42578125" style="597" customWidth="1"/>
    <col min="265" max="265" width="16.7109375" style="597" customWidth="1"/>
    <col min="266" max="266" width="12.5703125" style="597"/>
    <col min="267" max="267" width="16.7109375" style="597" customWidth="1"/>
    <col min="268" max="268" width="22.85546875" style="597" customWidth="1"/>
    <col min="269" max="512" width="12.5703125" style="597"/>
    <col min="513" max="513" width="5" style="597" customWidth="1"/>
    <col min="514" max="514" width="2" style="597" customWidth="1"/>
    <col min="515" max="515" width="57.140625" style="597" customWidth="1"/>
    <col min="516" max="516" width="20.140625" style="597" customWidth="1"/>
    <col min="517" max="520" width="21.42578125" style="597" customWidth="1"/>
    <col min="521" max="521" width="16.7109375" style="597" customWidth="1"/>
    <col min="522" max="522" width="12.5703125" style="597"/>
    <col min="523" max="523" width="16.7109375" style="597" customWidth="1"/>
    <col min="524" max="524" width="22.85546875" style="597" customWidth="1"/>
    <col min="525" max="768" width="12.5703125" style="597"/>
    <col min="769" max="769" width="5" style="597" customWidth="1"/>
    <col min="770" max="770" width="2" style="597" customWidth="1"/>
    <col min="771" max="771" width="57.140625" style="597" customWidth="1"/>
    <col min="772" max="772" width="20.140625" style="597" customWidth="1"/>
    <col min="773" max="776" width="21.42578125" style="597" customWidth="1"/>
    <col min="777" max="777" width="16.7109375" style="597" customWidth="1"/>
    <col min="778" max="778" width="12.5703125" style="597"/>
    <col min="779" max="779" width="16.7109375" style="597" customWidth="1"/>
    <col min="780" max="780" width="22.85546875" style="597" customWidth="1"/>
    <col min="781" max="1024" width="12.5703125" style="597"/>
    <col min="1025" max="1025" width="5" style="597" customWidth="1"/>
    <col min="1026" max="1026" width="2" style="597" customWidth="1"/>
    <col min="1027" max="1027" width="57.140625" style="597" customWidth="1"/>
    <col min="1028" max="1028" width="20.140625" style="597" customWidth="1"/>
    <col min="1029" max="1032" width="21.42578125" style="597" customWidth="1"/>
    <col min="1033" max="1033" width="16.7109375" style="597" customWidth="1"/>
    <col min="1034" max="1034" width="12.5703125" style="597"/>
    <col min="1035" max="1035" width="16.7109375" style="597" customWidth="1"/>
    <col min="1036" max="1036" width="22.85546875" style="597" customWidth="1"/>
    <col min="1037" max="1280" width="12.5703125" style="597"/>
    <col min="1281" max="1281" width="5" style="597" customWidth="1"/>
    <col min="1282" max="1282" width="2" style="597" customWidth="1"/>
    <col min="1283" max="1283" width="57.140625" style="597" customWidth="1"/>
    <col min="1284" max="1284" width="20.140625" style="597" customWidth="1"/>
    <col min="1285" max="1288" width="21.42578125" style="597" customWidth="1"/>
    <col min="1289" max="1289" width="16.7109375" style="597" customWidth="1"/>
    <col min="1290" max="1290" width="12.5703125" style="597"/>
    <col min="1291" max="1291" width="16.7109375" style="597" customWidth="1"/>
    <col min="1292" max="1292" width="22.85546875" style="597" customWidth="1"/>
    <col min="1293" max="1536" width="12.5703125" style="597"/>
    <col min="1537" max="1537" width="5" style="597" customWidth="1"/>
    <col min="1538" max="1538" width="2" style="597" customWidth="1"/>
    <col min="1539" max="1539" width="57.140625" style="597" customWidth="1"/>
    <col min="1540" max="1540" width="20.140625" style="597" customWidth="1"/>
    <col min="1541" max="1544" width="21.42578125" style="597" customWidth="1"/>
    <col min="1545" max="1545" width="16.7109375" style="597" customWidth="1"/>
    <col min="1546" max="1546" width="12.5703125" style="597"/>
    <col min="1547" max="1547" width="16.7109375" style="597" customWidth="1"/>
    <col min="1548" max="1548" width="22.85546875" style="597" customWidth="1"/>
    <col min="1549" max="1792" width="12.5703125" style="597"/>
    <col min="1793" max="1793" width="5" style="597" customWidth="1"/>
    <col min="1794" max="1794" width="2" style="597" customWidth="1"/>
    <col min="1795" max="1795" width="57.140625" style="597" customWidth="1"/>
    <col min="1796" max="1796" width="20.140625" style="597" customWidth="1"/>
    <col min="1797" max="1800" width="21.42578125" style="597" customWidth="1"/>
    <col min="1801" max="1801" width="16.7109375" style="597" customWidth="1"/>
    <col min="1802" max="1802" width="12.5703125" style="597"/>
    <col min="1803" max="1803" width="16.7109375" style="597" customWidth="1"/>
    <col min="1804" max="1804" width="22.85546875" style="597" customWidth="1"/>
    <col min="1805" max="2048" width="12.5703125" style="597"/>
    <col min="2049" max="2049" width="5" style="597" customWidth="1"/>
    <col min="2050" max="2050" width="2" style="597" customWidth="1"/>
    <col min="2051" max="2051" width="57.140625" style="597" customWidth="1"/>
    <col min="2052" max="2052" width="20.140625" style="597" customWidth="1"/>
    <col min="2053" max="2056" width="21.42578125" style="597" customWidth="1"/>
    <col min="2057" max="2057" width="16.7109375" style="597" customWidth="1"/>
    <col min="2058" max="2058" width="12.5703125" style="597"/>
    <col min="2059" max="2059" width="16.7109375" style="597" customWidth="1"/>
    <col min="2060" max="2060" width="22.85546875" style="597" customWidth="1"/>
    <col min="2061" max="2304" width="12.5703125" style="597"/>
    <col min="2305" max="2305" width="5" style="597" customWidth="1"/>
    <col min="2306" max="2306" width="2" style="597" customWidth="1"/>
    <col min="2307" max="2307" width="57.140625" style="597" customWidth="1"/>
    <col min="2308" max="2308" width="20.140625" style="597" customWidth="1"/>
    <col min="2309" max="2312" width="21.42578125" style="597" customWidth="1"/>
    <col min="2313" max="2313" width="16.7109375" style="597" customWidth="1"/>
    <col min="2314" max="2314" width="12.5703125" style="597"/>
    <col min="2315" max="2315" width="16.7109375" style="597" customWidth="1"/>
    <col min="2316" max="2316" width="22.85546875" style="597" customWidth="1"/>
    <col min="2317" max="2560" width="12.5703125" style="597"/>
    <col min="2561" max="2561" width="5" style="597" customWidth="1"/>
    <col min="2562" max="2562" width="2" style="597" customWidth="1"/>
    <col min="2563" max="2563" width="57.140625" style="597" customWidth="1"/>
    <col min="2564" max="2564" width="20.140625" style="597" customWidth="1"/>
    <col min="2565" max="2568" width="21.42578125" style="597" customWidth="1"/>
    <col min="2569" max="2569" width="16.7109375" style="597" customWidth="1"/>
    <col min="2570" max="2570" width="12.5703125" style="597"/>
    <col min="2571" max="2571" width="16.7109375" style="597" customWidth="1"/>
    <col min="2572" max="2572" width="22.85546875" style="597" customWidth="1"/>
    <col min="2573" max="2816" width="12.5703125" style="597"/>
    <col min="2817" max="2817" width="5" style="597" customWidth="1"/>
    <col min="2818" max="2818" width="2" style="597" customWidth="1"/>
    <col min="2819" max="2819" width="57.140625" style="597" customWidth="1"/>
    <col min="2820" max="2820" width="20.140625" style="597" customWidth="1"/>
    <col min="2821" max="2824" width="21.42578125" style="597" customWidth="1"/>
    <col min="2825" max="2825" width="16.7109375" style="597" customWidth="1"/>
    <col min="2826" max="2826" width="12.5703125" style="597"/>
    <col min="2827" max="2827" width="16.7109375" style="597" customWidth="1"/>
    <col min="2828" max="2828" width="22.85546875" style="597" customWidth="1"/>
    <col min="2829" max="3072" width="12.5703125" style="597"/>
    <col min="3073" max="3073" width="5" style="597" customWidth="1"/>
    <col min="3074" max="3074" width="2" style="597" customWidth="1"/>
    <col min="3075" max="3075" width="57.140625" style="597" customWidth="1"/>
    <col min="3076" max="3076" width="20.140625" style="597" customWidth="1"/>
    <col min="3077" max="3080" width="21.42578125" style="597" customWidth="1"/>
    <col min="3081" max="3081" width="16.7109375" style="597" customWidth="1"/>
    <col min="3082" max="3082" width="12.5703125" style="597"/>
    <col min="3083" max="3083" width="16.7109375" style="597" customWidth="1"/>
    <col min="3084" max="3084" width="22.85546875" style="597" customWidth="1"/>
    <col min="3085" max="3328" width="12.5703125" style="597"/>
    <col min="3329" max="3329" width="5" style="597" customWidth="1"/>
    <col min="3330" max="3330" width="2" style="597" customWidth="1"/>
    <col min="3331" max="3331" width="57.140625" style="597" customWidth="1"/>
    <col min="3332" max="3332" width="20.140625" style="597" customWidth="1"/>
    <col min="3333" max="3336" width="21.42578125" style="597" customWidth="1"/>
    <col min="3337" max="3337" width="16.7109375" style="597" customWidth="1"/>
    <col min="3338" max="3338" width="12.5703125" style="597"/>
    <col min="3339" max="3339" width="16.7109375" style="597" customWidth="1"/>
    <col min="3340" max="3340" width="22.85546875" style="597" customWidth="1"/>
    <col min="3341" max="3584" width="12.5703125" style="597"/>
    <col min="3585" max="3585" width="5" style="597" customWidth="1"/>
    <col min="3586" max="3586" width="2" style="597" customWidth="1"/>
    <col min="3587" max="3587" width="57.140625" style="597" customWidth="1"/>
    <col min="3588" max="3588" width="20.140625" style="597" customWidth="1"/>
    <col min="3589" max="3592" width="21.42578125" style="597" customWidth="1"/>
    <col min="3593" max="3593" width="16.7109375" style="597" customWidth="1"/>
    <col min="3594" max="3594" width="12.5703125" style="597"/>
    <col min="3595" max="3595" width="16.7109375" style="597" customWidth="1"/>
    <col min="3596" max="3596" width="22.85546875" style="597" customWidth="1"/>
    <col min="3597" max="3840" width="12.5703125" style="597"/>
    <col min="3841" max="3841" width="5" style="597" customWidth="1"/>
    <col min="3842" max="3842" width="2" style="597" customWidth="1"/>
    <col min="3843" max="3843" width="57.140625" style="597" customWidth="1"/>
    <col min="3844" max="3844" width="20.140625" style="597" customWidth="1"/>
    <col min="3845" max="3848" width="21.42578125" style="597" customWidth="1"/>
    <col min="3849" max="3849" width="16.7109375" style="597" customWidth="1"/>
    <col min="3850" max="3850" width="12.5703125" style="597"/>
    <col min="3851" max="3851" width="16.7109375" style="597" customWidth="1"/>
    <col min="3852" max="3852" width="22.85546875" style="597" customWidth="1"/>
    <col min="3853" max="4096" width="12.5703125" style="597"/>
    <col min="4097" max="4097" width="5" style="597" customWidth="1"/>
    <col min="4098" max="4098" width="2" style="597" customWidth="1"/>
    <col min="4099" max="4099" width="57.140625" style="597" customWidth="1"/>
    <col min="4100" max="4100" width="20.140625" style="597" customWidth="1"/>
    <col min="4101" max="4104" width="21.42578125" style="597" customWidth="1"/>
    <col min="4105" max="4105" width="16.7109375" style="597" customWidth="1"/>
    <col min="4106" max="4106" width="12.5703125" style="597"/>
    <col min="4107" max="4107" width="16.7109375" style="597" customWidth="1"/>
    <col min="4108" max="4108" width="22.85546875" style="597" customWidth="1"/>
    <col min="4109" max="4352" width="12.5703125" style="597"/>
    <col min="4353" max="4353" width="5" style="597" customWidth="1"/>
    <col min="4354" max="4354" width="2" style="597" customWidth="1"/>
    <col min="4355" max="4355" width="57.140625" style="597" customWidth="1"/>
    <col min="4356" max="4356" width="20.140625" style="597" customWidth="1"/>
    <col min="4357" max="4360" width="21.42578125" style="597" customWidth="1"/>
    <col min="4361" max="4361" width="16.7109375" style="597" customWidth="1"/>
    <col min="4362" max="4362" width="12.5703125" style="597"/>
    <col min="4363" max="4363" width="16.7109375" style="597" customWidth="1"/>
    <col min="4364" max="4364" width="22.85546875" style="597" customWidth="1"/>
    <col min="4365" max="4608" width="12.5703125" style="597"/>
    <col min="4609" max="4609" width="5" style="597" customWidth="1"/>
    <col min="4610" max="4610" width="2" style="597" customWidth="1"/>
    <col min="4611" max="4611" width="57.140625" style="597" customWidth="1"/>
    <col min="4612" max="4612" width="20.140625" style="597" customWidth="1"/>
    <col min="4613" max="4616" width="21.42578125" style="597" customWidth="1"/>
    <col min="4617" max="4617" width="16.7109375" style="597" customWidth="1"/>
    <col min="4618" max="4618" width="12.5703125" style="597"/>
    <col min="4619" max="4619" width="16.7109375" style="597" customWidth="1"/>
    <col min="4620" max="4620" width="22.85546875" style="597" customWidth="1"/>
    <col min="4621" max="4864" width="12.5703125" style="597"/>
    <col min="4865" max="4865" width="5" style="597" customWidth="1"/>
    <col min="4866" max="4866" width="2" style="597" customWidth="1"/>
    <col min="4867" max="4867" width="57.140625" style="597" customWidth="1"/>
    <col min="4868" max="4868" width="20.140625" style="597" customWidth="1"/>
    <col min="4869" max="4872" width="21.42578125" style="597" customWidth="1"/>
    <col min="4873" max="4873" width="16.7109375" style="597" customWidth="1"/>
    <col min="4874" max="4874" width="12.5703125" style="597"/>
    <col min="4875" max="4875" width="16.7109375" style="597" customWidth="1"/>
    <col min="4876" max="4876" width="22.85546875" style="597" customWidth="1"/>
    <col min="4877" max="5120" width="12.5703125" style="597"/>
    <col min="5121" max="5121" width="5" style="597" customWidth="1"/>
    <col min="5122" max="5122" width="2" style="597" customWidth="1"/>
    <col min="5123" max="5123" width="57.140625" style="597" customWidth="1"/>
    <col min="5124" max="5124" width="20.140625" style="597" customWidth="1"/>
    <col min="5125" max="5128" width="21.42578125" style="597" customWidth="1"/>
    <col min="5129" max="5129" width="16.7109375" style="597" customWidth="1"/>
    <col min="5130" max="5130" width="12.5703125" style="597"/>
    <col min="5131" max="5131" width="16.7109375" style="597" customWidth="1"/>
    <col min="5132" max="5132" width="22.85546875" style="597" customWidth="1"/>
    <col min="5133" max="5376" width="12.5703125" style="597"/>
    <col min="5377" max="5377" width="5" style="597" customWidth="1"/>
    <col min="5378" max="5378" width="2" style="597" customWidth="1"/>
    <col min="5379" max="5379" width="57.140625" style="597" customWidth="1"/>
    <col min="5380" max="5380" width="20.140625" style="597" customWidth="1"/>
    <col min="5381" max="5384" width="21.42578125" style="597" customWidth="1"/>
    <col min="5385" max="5385" width="16.7109375" style="597" customWidth="1"/>
    <col min="5386" max="5386" width="12.5703125" style="597"/>
    <col min="5387" max="5387" width="16.7109375" style="597" customWidth="1"/>
    <col min="5388" max="5388" width="22.85546875" style="597" customWidth="1"/>
    <col min="5389" max="5632" width="12.5703125" style="597"/>
    <col min="5633" max="5633" width="5" style="597" customWidth="1"/>
    <col min="5634" max="5634" width="2" style="597" customWidth="1"/>
    <col min="5635" max="5635" width="57.140625" style="597" customWidth="1"/>
    <col min="5636" max="5636" width="20.140625" style="597" customWidth="1"/>
    <col min="5637" max="5640" width="21.42578125" style="597" customWidth="1"/>
    <col min="5641" max="5641" width="16.7109375" style="597" customWidth="1"/>
    <col min="5642" max="5642" width="12.5703125" style="597"/>
    <col min="5643" max="5643" width="16.7109375" style="597" customWidth="1"/>
    <col min="5644" max="5644" width="22.85546875" style="597" customWidth="1"/>
    <col min="5645" max="5888" width="12.5703125" style="597"/>
    <col min="5889" max="5889" width="5" style="597" customWidth="1"/>
    <col min="5890" max="5890" width="2" style="597" customWidth="1"/>
    <col min="5891" max="5891" width="57.140625" style="597" customWidth="1"/>
    <col min="5892" max="5892" width="20.140625" style="597" customWidth="1"/>
    <col min="5893" max="5896" width="21.42578125" style="597" customWidth="1"/>
    <col min="5897" max="5897" width="16.7109375" style="597" customWidth="1"/>
    <col min="5898" max="5898" width="12.5703125" style="597"/>
    <col min="5899" max="5899" width="16.7109375" style="597" customWidth="1"/>
    <col min="5900" max="5900" width="22.85546875" style="597" customWidth="1"/>
    <col min="5901" max="6144" width="12.5703125" style="597"/>
    <col min="6145" max="6145" width="5" style="597" customWidth="1"/>
    <col min="6146" max="6146" width="2" style="597" customWidth="1"/>
    <col min="6147" max="6147" width="57.140625" style="597" customWidth="1"/>
    <col min="6148" max="6148" width="20.140625" style="597" customWidth="1"/>
    <col min="6149" max="6152" width="21.42578125" style="597" customWidth="1"/>
    <col min="6153" max="6153" width="16.7109375" style="597" customWidth="1"/>
    <col min="6154" max="6154" width="12.5703125" style="597"/>
    <col min="6155" max="6155" width="16.7109375" style="597" customWidth="1"/>
    <col min="6156" max="6156" width="22.85546875" style="597" customWidth="1"/>
    <col min="6157" max="6400" width="12.5703125" style="597"/>
    <col min="6401" max="6401" width="5" style="597" customWidth="1"/>
    <col min="6402" max="6402" width="2" style="597" customWidth="1"/>
    <col min="6403" max="6403" width="57.140625" style="597" customWidth="1"/>
    <col min="6404" max="6404" width="20.140625" style="597" customWidth="1"/>
    <col min="6405" max="6408" width="21.42578125" style="597" customWidth="1"/>
    <col min="6409" max="6409" width="16.7109375" style="597" customWidth="1"/>
    <col min="6410" max="6410" width="12.5703125" style="597"/>
    <col min="6411" max="6411" width="16.7109375" style="597" customWidth="1"/>
    <col min="6412" max="6412" width="22.85546875" style="597" customWidth="1"/>
    <col min="6413" max="6656" width="12.5703125" style="597"/>
    <col min="6657" max="6657" width="5" style="597" customWidth="1"/>
    <col min="6658" max="6658" width="2" style="597" customWidth="1"/>
    <col min="6659" max="6659" width="57.140625" style="597" customWidth="1"/>
    <col min="6660" max="6660" width="20.140625" style="597" customWidth="1"/>
    <col min="6661" max="6664" width="21.42578125" style="597" customWidth="1"/>
    <col min="6665" max="6665" width="16.7109375" style="597" customWidth="1"/>
    <col min="6666" max="6666" width="12.5703125" style="597"/>
    <col min="6667" max="6667" width="16.7109375" style="597" customWidth="1"/>
    <col min="6668" max="6668" width="22.85546875" style="597" customWidth="1"/>
    <col min="6669" max="6912" width="12.5703125" style="597"/>
    <col min="6913" max="6913" width="5" style="597" customWidth="1"/>
    <col min="6914" max="6914" width="2" style="597" customWidth="1"/>
    <col min="6915" max="6915" width="57.140625" style="597" customWidth="1"/>
    <col min="6916" max="6916" width="20.140625" style="597" customWidth="1"/>
    <col min="6917" max="6920" width="21.42578125" style="597" customWidth="1"/>
    <col min="6921" max="6921" width="16.7109375" style="597" customWidth="1"/>
    <col min="6922" max="6922" width="12.5703125" style="597"/>
    <col min="6923" max="6923" width="16.7109375" style="597" customWidth="1"/>
    <col min="6924" max="6924" width="22.85546875" style="597" customWidth="1"/>
    <col min="6925" max="7168" width="12.5703125" style="597"/>
    <col min="7169" max="7169" width="5" style="597" customWidth="1"/>
    <col min="7170" max="7170" width="2" style="597" customWidth="1"/>
    <col min="7171" max="7171" width="57.140625" style="597" customWidth="1"/>
    <col min="7172" max="7172" width="20.140625" style="597" customWidth="1"/>
    <col min="7173" max="7176" width="21.42578125" style="597" customWidth="1"/>
    <col min="7177" max="7177" width="16.7109375" style="597" customWidth="1"/>
    <col min="7178" max="7178" width="12.5703125" style="597"/>
    <col min="7179" max="7179" width="16.7109375" style="597" customWidth="1"/>
    <col min="7180" max="7180" width="22.85546875" style="597" customWidth="1"/>
    <col min="7181" max="7424" width="12.5703125" style="597"/>
    <col min="7425" max="7425" width="5" style="597" customWidth="1"/>
    <col min="7426" max="7426" width="2" style="597" customWidth="1"/>
    <col min="7427" max="7427" width="57.140625" style="597" customWidth="1"/>
    <col min="7428" max="7428" width="20.140625" style="597" customWidth="1"/>
    <col min="7429" max="7432" width="21.42578125" style="597" customWidth="1"/>
    <col min="7433" max="7433" width="16.7109375" style="597" customWidth="1"/>
    <col min="7434" max="7434" width="12.5703125" style="597"/>
    <col min="7435" max="7435" width="16.7109375" style="597" customWidth="1"/>
    <col min="7436" max="7436" width="22.85546875" style="597" customWidth="1"/>
    <col min="7437" max="7680" width="12.5703125" style="597"/>
    <col min="7681" max="7681" width="5" style="597" customWidth="1"/>
    <col min="7682" max="7682" width="2" style="597" customWidth="1"/>
    <col min="7683" max="7683" width="57.140625" style="597" customWidth="1"/>
    <col min="7684" max="7684" width="20.140625" style="597" customWidth="1"/>
    <col min="7685" max="7688" width="21.42578125" style="597" customWidth="1"/>
    <col min="7689" max="7689" width="16.7109375" style="597" customWidth="1"/>
    <col min="7690" max="7690" width="12.5703125" style="597"/>
    <col min="7691" max="7691" width="16.7109375" style="597" customWidth="1"/>
    <col min="7692" max="7692" width="22.85546875" style="597" customWidth="1"/>
    <col min="7693" max="7936" width="12.5703125" style="597"/>
    <col min="7937" max="7937" width="5" style="597" customWidth="1"/>
    <col min="7938" max="7938" width="2" style="597" customWidth="1"/>
    <col min="7939" max="7939" width="57.140625" style="597" customWidth="1"/>
    <col min="7940" max="7940" width="20.140625" style="597" customWidth="1"/>
    <col min="7941" max="7944" width="21.42578125" style="597" customWidth="1"/>
    <col min="7945" max="7945" width="16.7109375" style="597" customWidth="1"/>
    <col min="7946" max="7946" width="12.5703125" style="597"/>
    <col min="7947" max="7947" width="16.7109375" style="597" customWidth="1"/>
    <col min="7948" max="7948" width="22.85546875" style="597" customWidth="1"/>
    <col min="7949" max="8192" width="12.5703125" style="597"/>
    <col min="8193" max="8193" width="5" style="597" customWidth="1"/>
    <col min="8194" max="8194" width="2" style="597" customWidth="1"/>
    <col min="8195" max="8195" width="57.140625" style="597" customWidth="1"/>
    <col min="8196" max="8196" width="20.140625" style="597" customWidth="1"/>
    <col min="8197" max="8200" width="21.42578125" style="597" customWidth="1"/>
    <col min="8201" max="8201" width="16.7109375" style="597" customWidth="1"/>
    <col min="8202" max="8202" width="12.5703125" style="597"/>
    <col min="8203" max="8203" width="16.7109375" style="597" customWidth="1"/>
    <col min="8204" max="8204" width="22.85546875" style="597" customWidth="1"/>
    <col min="8205" max="8448" width="12.5703125" style="597"/>
    <col min="8449" max="8449" width="5" style="597" customWidth="1"/>
    <col min="8450" max="8450" width="2" style="597" customWidth="1"/>
    <col min="8451" max="8451" width="57.140625" style="597" customWidth="1"/>
    <col min="8452" max="8452" width="20.140625" style="597" customWidth="1"/>
    <col min="8453" max="8456" width="21.42578125" style="597" customWidth="1"/>
    <col min="8457" max="8457" width="16.7109375" style="597" customWidth="1"/>
    <col min="8458" max="8458" width="12.5703125" style="597"/>
    <col min="8459" max="8459" width="16.7109375" style="597" customWidth="1"/>
    <col min="8460" max="8460" width="22.85546875" style="597" customWidth="1"/>
    <col min="8461" max="8704" width="12.5703125" style="597"/>
    <col min="8705" max="8705" width="5" style="597" customWidth="1"/>
    <col min="8706" max="8706" width="2" style="597" customWidth="1"/>
    <col min="8707" max="8707" width="57.140625" style="597" customWidth="1"/>
    <col min="8708" max="8708" width="20.140625" style="597" customWidth="1"/>
    <col min="8709" max="8712" width="21.42578125" style="597" customWidth="1"/>
    <col min="8713" max="8713" width="16.7109375" style="597" customWidth="1"/>
    <col min="8714" max="8714" width="12.5703125" style="597"/>
    <col min="8715" max="8715" width="16.7109375" style="597" customWidth="1"/>
    <col min="8716" max="8716" width="22.85546875" style="597" customWidth="1"/>
    <col min="8717" max="8960" width="12.5703125" style="597"/>
    <col min="8961" max="8961" width="5" style="597" customWidth="1"/>
    <col min="8962" max="8962" width="2" style="597" customWidth="1"/>
    <col min="8963" max="8963" width="57.140625" style="597" customWidth="1"/>
    <col min="8964" max="8964" width="20.140625" style="597" customWidth="1"/>
    <col min="8965" max="8968" width="21.42578125" style="597" customWidth="1"/>
    <col min="8969" max="8969" width="16.7109375" style="597" customWidth="1"/>
    <col min="8970" max="8970" width="12.5703125" style="597"/>
    <col min="8971" max="8971" width="16.7109375" style="597" customWidth="1"/>
    <col min="8972" max="8972" width="22.85546875" style="597" customWidth="1"/>
    <col min="8973" max="9216" width="12.5703125" style="597"/>
    <col min="9217" max="9217" width="5" style="597" customWidth="1"/>
    <col min="9218" max="9218" width="2" style="597" customWidth="1"/>
    <col min="9219" max="9219" width="57.140625" style="597" customWidth="1"/>
    <col min="9220" max="9220" width="20.140625" style="597" customWidth="1"/>
    <col min="9221" max="9224" width="21.42578125" style="597" customWidth="1"/>
    <col min="9225" max="9225" width="16.7109375" style="597" customWidth="1"/>
    <col min="9226" max="9226" width="12.5703125" style="597"/>
    <col min="9227" max="9227" width="16.7109375" style="597" customWidth="1"/>
    <col min="9228" max="9228" width="22.85546875" style="597" customWidth="1"/>
    <col min="9229" max="9472" width="12.5703125" style="597"/>
    <col min="9473" max="9473" width="5" style="597" customWidth="1"/>
    <col min="9474" max="9474" width="2" style="597" customWidth="1"/>
    <col min="9475" max="9475" width="57.140625" style="597" customWidth="1"/>
    <col min="9476" max="9476" width="20.140625" style="597" customWidth="1"/>
    <col min="9477" max="9480" width="21.42578125" style="597" customWidth="1"/>
    <col min="9481" max="9481" width="16.7109375" style="597" customWidth="1"/>
    <col min="9482" max="9482" width="12.5703125" style="597"/>
    <col min="9483" max="9483" width="16.7109375" style="597" customWidth="1"/>
    <col min="9484" max="9484" width="22.85546875" style="597" customWidth="1"/>
    <col min="9485" max="9728" width="12.5703125" style="597"/>
    <col min="9729" max="9729" width="5" style="597" customWidth="1"/>
    <col min="9730" max="9730" width="2" style="597" customWidth="1"/>
    <col min="9731" max="9731" width="57.140625" style="597" customWidth="1"/>
    <col min="9732" max="9732" width="20.140625" style="597" customWidth="1"/>
    <col min="9733" max="9736" width="21.42578125" style="597" customWidth="1"/>
    <col min="9737" max="9737" width="16.7109375" style="597" customWidth="1"/>
    <col min="9738" max="9738" width="12.5703125" style="597"/>
    <col min="9739" max="9739" width="16.7109375" style="597" customWidth="1"/>
    <col min="9740" max="9740" width="22.85546875" style="597" customWidth="1"/>
    <col min="9741" max="9984" width="12.5703125" style="597"/>
    <col min="9985" max="9985" width="5" style="597" customWidth="1"/>
    <col min="9986" max="9986" width="2" style="597" customWidth="1"/>
    <col min="9987" max="9987" width="57.140625" style="597" customWidth="1"/>
    <col min="9988" max="9988" width="20.140625" style="597" customWidth="1"/>
    <col min="9989" max="9992" width="21.42578125" style="597" customWidth="1"/>
    <col min="9993" max="9993" width="16.7109375" style="597" customWidth="1"/>
    <col min="9994" max="9994" width="12.5703125" style="597"/>
    <col min="9995" max="9995" width="16.7109375" style="597" customWidth="1"/>
    <col min="9996" max="9996" width="22.85546875" style="597" customWidth="1"/>
    <col min="9997" max="10240" width="12.5703125" style="597"/>
    <col min="10241" max="10241" width="5" style="597" customWidth="1"/>
    <col min="10242" max="10242" width="2" style="597" customWidth="1"/>
    <col min="10243" max="10243" width="57.140625" style="597" customWidth="1"/>
    <col min="10244" max="10244" width="20.140625" style="597" customWidth="1"/>
    <col min="10245" max="10248" width="21.42578125" style="597" customWidth="1"/>
    <col min="10249" max="10249" width="16.7109375" style="597" customWidth="1"/>
    <col min="10250" max="10250" width="12.5703125" style="597"/>
    <col min="10251" max="10251" width="16.7109375" style="597" customWidth="1"/>
    <col min="10252" max="10252" width="22.85546875" style="597" customWidth="1"/>
    <col min="10253" max="10496" width="12.5703125" style="597"/>
    <col min="10497" max="10497" width="5" style="597" customWidth="1"/>
    <col min="10498" max="10498" width="2" style="597" customWidth="1"/>
    <col min="10499" max="10499" width="57.140625" style="597" customWidth="1"/>
    <col min="10500" max="10500" width="20.140625" style="597" customWidth="1"/>
    <col min="10501" max="10504" width="21.42578125" style="597" customWidth="1"/>
    <col min="10505" max="10505" width="16.7109375" style="597" customWidth="1"/>
    <col min="10506" max="10506" width="12.5703125" style="597"/>
    <col min="10507" max="10507" width="16.7109375" style="597" customWidth="1"/>
    <col min="10508" max="10508" width="22.85546875" style="597" customWidth="1"/>
    <col min="10509" max="10752" width="12.5703125" style="597"/>
    <col min="10753" max="10753" width="5" style="597" customWidth="1"/>
    <col min="10754" max="10754" width="2" style="597" customWidth="1"/>
    <col min="10755" max="10755" width="57.140625" style="597" customWidth="1"/>
    <col min="10756" max="10756" width="20.140625" style="597" customWidth="1"/>
    <col min="10757" max="10760" width="21.42578125" style="597" customWidth="1"/>
    <col min="10761" max="10761" width="16.7109375" style="597" customWidth="1"/>
    <col min="10762" max="10762" width="12.5703125" style="597"/>
    <col min="10763" max="10763" width="16.7109375" style="597" customWidth="1"/>
    <col min="10764" max="10764" width="22.85546875" style="597" customWidth="1"/>
    <col min="10765" max="11008" width="12.5703125" style="597"/>
    <col min="11009" max="11009" width="5" style="597" customWidth="1"/>
    <col min="11010" max="11010" width="2" style="597" customWidth="1"/>
    <col min="11011" max="11011" width="57.140625" style="597" customWidth="1"/>
    <col min="11012" max="11012" width="20.140625" style="597" customWidth="1"/>
    <col min="11013" max="11016" width="21.42578125" style="597" customWidth="1"/>
    <col min="11017" max="11017" width="16.7109375" style="597" customWidth="1"/>
    <col min="11018" max="11018" width="12.5703125" style="597"/>
    <col min="11019" max="11019" width="16.7109375" style="597" customWidth="1"/>
    <col min="11020" max="11020" width="22.85546875" style="597" customWidth="1"/>
    <col min="11021" max="11264" width="12.5703125" style="597"/>
    <col min="11265" max="11265" width="5" style="597" customWidth="1"/>
    <col min="11266" max="11266" width="2" style="597" customWidth="1"/>
    <col min="11267" max="11267" width="57.140625" style="597" customWidth="1"/>
    <col min="11268" max="11268" width="20.140625" style="597" customWidth="1"/>
    <col min="11269" max="11272" width="21.42578125" style="597" customWidth="1"/>
    <col min="11273" max="11273" width="16.7109375" style="597" customWidth="1"/>
    <col min="11274" max="11274" width="12.5703125" style="597"/>
    <col min="11275" max="11275" width="16.7109375" style="597" customWidth="1"/>
    <col min="11276" max="11276" width="22.85546875" style="597" customWidth="1"/>
    <col min="11277" max="11520" width="12.5703125" style="597"/>
    <col min="11521" max="11521" width="5" style="597" customWidth="1"/>
    <col min="11522" max="11522" width="2" style="597" customWidth="1"/>
    <col min="11523" max="11523" width="57.140625" style="597" customWidth="1"/>
    <col min="11524" max="11524" width="20.140625" style="597" customWidth="1"/>
    <col min="11525" max="11528" width="21.42578125" style="597" customWidth="1"/>
    <col min="11529" max="11529" width="16.7109375" style="597" customWidth="1"/>
    <col min="11530" max="11530" width="12.5703125" style="597"/>
    <col min="11531" max="11531" width="16.7109375" style="597" customWidth="1"/>
    <col min="11532" max="11532" width="22.85546875" style="597" customWidth="1"/>
    <col min="11533" max="11776" width="12.5703125" style="597"/>
    <col min="11777" max="11777" width="5" style="597" customWidth="1"/>
    <col min="11778" max="11778" width="2" style="597" customWidth="1"/>
    <col min="11779" max="11779" width="57.140625" style="597" customWidth="1"/>
    <col min="11780" max="11780" width="20.140625" style="597" customWidth="1"/>
    <col min="11781" max="11784" width="21.42578125" style="597" customWidth="1"/>
    <col min="11785" max="11785" width="16.7109375" style="597" customWidth="1"/>
    <col min="11786" max="11786" width="12.5703125" style="597"/>
    <col min="11787" max="11787" width="16.7109375" style="597" customWidth="1"/>
    <col min="11788" max="11788" width="22.85546875" style="597" customWidth="1"/>
    <col min="11789" max="12032" width="12.5703125" style="597"/>
    <col min="12033" max="12033" width="5" style="597" customWidth="1"/>
    <col min="12034" max="12034" width="2" style="597" customWidth="1"/>
    <col min="12035" max="12035" width="57.140625" style="597" customWidth="1"/>
    <col min="12036" max="12036" width="20.140625" style="597" customWidth="1"/>
    <col min="12037" max="12040" width="21.42578125" style="597" customWidth="1"/>
    <col min="12041" max="12041" width="16.7109375" style="597" customWidth="1"/>
    <col min="12042" max="12042" width="12.5703125" style="597"/>
    <col min="12043" max="12043" width="16.7109375" style="597" customWidth="1"/>
    <col min="12044" max="12044" width="22.85546875" style="597" customWidth="1"/>
    <col min="12045" max="12288" width="12.5703125" style="597"/>
    <col min="12289" max="12289" width="5" style="597" customWidth="1"/>
    <col min="12290" max="12290" width="2" style="597" customWidth="1"/>
    <col min="12291" max="12291" width="57.140625" style="597" customWidth="1"/>
    <col min="12292" max="12292" width="20.140625" style="597" customWidth="1"/>
    <col min="12293" max="12296" width="21.42578125" style="597" customWidth="1"/>
    <col min="12297" max="12297" width="16.7109375" style="597" customWidth="1"/>
    <col min="12298" max="12298" width="12.5703125" style="597"/>
    <col min="12299" max="12299" width="16.7109375" style="597" customWidth="1"/>
    <col min="12300" max="12300" width="22.85546875" style="597" customWidth="1"/>
    <col min="12301" max="12544" width="12.5703125" style="597"/>
    <col min="12545" max="12545" width="5" style="597" customWidth="1"/>
    <col min="12546" max="12546" width="2" style="597" customWidth="1"/>
    <col min="12547" max="12547" width="57.140625" style="597" customWidth="1"/>
    <col min="12548" max="12548" width="20.140625" style="597" customWidth="1"/>
    <col min="12549" max="12552" width="21.42578125" style="597" customWidth="1"/>
    <col min="12553" max="12553" width="16.7109375" style="597" customWidth="1"/>
    <col min="12554" max="12554" width="12.5703125" style="597"/>
    <col min="12555" max="12555" width="16.7109375" style="597" customWidth="1"/>
    <col min="12556" max="12556" width="22.85546875" style="597" customWidth="1"/>
    <col min="12557" max="12800" width="12.5703125" style="597"/>
    <col min="12801" max="12801" width="5" style="597" customWidth="1"/>
    <col min="12802" max="12802" width="2" style="597" customWidth="1"/>
    <col min="12803" max="12803" width="57.140625" style="597" customWidth="1"/>
    <col min="12804" max="12804" width="20.140625" style="597" customWidth="1"/>
    <col min="12805" max="12808" width="21.42578125" style="597" customWidth="1"/>
    <col min="12809" max="12809" width="16.7109375" style="597" customWidth="1"/>
    <col min="12810" max="12810" width="12.5703125" style="597"/>
    <col min="12811" max="12811" width="16.7109375" style="597" customWidth="1"/>
    <col min="12812" max="12812" width="22.85546875" style="597" customWidth="1"/>
    <col min="12813" max="13056" width="12.5703125" style="597"/>
    <col min="13057" max="13057" width="5" style="597" customWidth="1"/>
    <col min="13058" max="13058" width="2" style="597" customWidth="1"/>
    <col min="13059" max="13059" width="57.140625" style="597" customWidth="1"/>
    <col min="13060" max="13060" width="20.140625" style="597" customWidth="1"/>
    <col min="13061" max="13064" width="21.42578125" style="597" customWidth="1"/>
    <col min="13065" max="13065" width="16.7109375" style="597" customWidth="1"/>
    <col min="13066" max="13066" width="12.5703125" style="597"/>
    <col min="13067" max="13067" width="16.7109375" style="597" customWidth="1"/>
    <col min="13068" max="13068" width="22.85546875" style="597" customWidth="1"/>
    <col min="13069" max="13312" width="12.5703125" style="597"/>
    <col min="13313" max="13313" width="5" style="597" customWidth="1"/>
    <col min="13314" max="13314" width="2" style="597" customWidth="1"/>
    <col min="13315" max="13315" width="57.140625" style="597" customWidth="1"/>
    <col min="13316" max="13316" width="20.140625" style="597" customWidth="1"/>
    <col min="13317" max="13320" width="21.42578125" style="597" customWidth="1"/>
    <col min="13321" max="13321" width="16.7109375" style="597" customWidth="1"/>
    <col min="13322" max="13322" width="12.5703125" style="597"/>
    <col min="13323" max="13323" width="16.7109375" style="597" customWidth="1"/>
    <col min="13324" max="13324" width="22.85546875" style="597" customWidth="1"/>
    <col min="13325" max="13568" width="12.5703125" style="597"/>
    <col min="13569" max="13569" width="5" style="597" customWidth="1"/>
    <col min="13570" max="13570" width="2" style="597" customWidth="1"/>
    <col min="13571" max="13571" width="57.140625" style="597" customWidth="1"/>
    <col min="13572" max="13572" width="20.140625" style="597" customWidth="1"/>
    <col min="13573" max="13576" width="21.42578125" style="597" customWidth="1"/>
    <col min="13577" max="13577" width="16.7109375" style="597" customWidth="1"/>
    <col min="13578" max="13578" width="12.5703125" style="597"/>
    <col min="13579" max="13579" width="16.7109375" style="597" customWidth="1"/>
    <col min="13580" max="13580" width="22.85546875" style="597" customWidth="1"/>
    <col min="13581" max="13824" width="12.5703125" style="597"/>
    <col min="13825" max="13825" width="5" style="597" customWidth="1"/>
    <col min="13826" max="13826" width="2" style="597" customWidth="1"/>
    <col min="13827" max="13827" width="57.140625" style="597" customWidth="1"/>
    <col min="13828" max="13828" width="20.140625" style="597" customWidth="1"/>
    <col min="13829" max="13832" width="21.42578125" style="597" customWidth="1"/>
    <col min="13833" max="13833" width="16.7109375" style="597" customWidth="1"/>
    <col min="13834" max="13834" width="12.5703125" style="597"/>
    <col min="13835" max="13835" width="16.7109375" style="597" customWidth="1"/>
    <col min="13836" max="13836" width="22.85546875" style="597" customWidth="1"/>
    <col min="13837" max="14080" width="12.5703125" style="597"/>
    <col min="14081" max="14081" width="5" style="597" customWidth="1"/>
    <col min="14082" max="14082" width="2" style="597" customWidth="1"/>
    <col min="14083" max="14083" width="57.140625" style="597" customWidth="1"/>
    <col min="14084" max="14084" width="20.140625" style="597" customWidth="1"/>
    <col min="14085" max="14088" width="21.42578125" style="597" customWidth="1"/>
    <col min="14089" max="14089" width="16.7109375" style="597" customWidth="1"/>
    <col min="14090" max="14090" width="12.5703125" style="597"/>
    <col min="14091" max="14091" width="16.7109375" style="597" customWidth="1"/>
    <col min="14092" max="14092" width="22.85546875" style="597" customWidth="1"/>
    <col min="14093" max="14336" width="12.5703125" style="597"/>
    <col min="14337" max="14337" width="5" style="597" customWidth="1"/>
    <col min="14338" max="14338" width="2" style="597" customWidth="1"/>
    <col min="14339" max="14339" width="57.140625" style="597" customWidth="1"/>
    <col min="14340" max="14340" width="20.140625" style="597" customWidth="1"/>
    <col min="14341" max="14344" width="21.42578125" style="597" customWidth="1"/>
    <col min="14345" max="14345" width="16.7109375" style="597" customWidth="1"/>
    <col min="14346" max="14346" width="12.5703125" style="597"/>
    <col min="14347" max="14347" width="16.7109375" style="597" customWidth="1"/>
    <col min="14348" max="14348" width="22.85546875" style="597" customWidth="1"/>
    <col min="14349" max="14592" width="12.5703125" style="597"/>
    <col min="14593" max="14593" width="5" style="597" customWidth="1"/>
    <col min="14594" max="14594" width="2" style="597" customWidth="1"/>
    <col min="14595" max="14595" width="57.140625" style="597" customWidth="1"/>
    <col min="14596" max="14596" width="20.140625" style="597" customWidth="1"/>
    <col min="14597" max="14600" width="21.42578125" style="597" customWidth="1"/>
    <col min="14601" max="14601" width="16.7109375" style="597" customWidth="1"/>
    <col min="14602" max="14602" width="12.5703125" style="597"/>
    <col min="14603" max="14603" width="16.7109375" style="597" customWidth="1"/>
    <col min="14604" max="14604" width="22.85546875" style="597" customWidth="1"/>
    <col min="14605" max="14848" width="12.5703125" style="597"/>
    <col min="14849" max="14849" width="5" style="597" customWidth="1"/>
    <col min="14850" max="14850" width="2" style="597" customWidth="1"/>
    <col min="14851" max="14851" width="57.140625" style="597" customWidth="1"/>
    <col min="14852" max="14852" width="20.140625" style="597" customWidth="1"/>
    <col min="14853" max="14856" width="21.42578125" style="597" customWidth="1"/>
    <col min="14857" max="14857" width="16.7109375" style="597" customWidth="1"/>
    <col min="14858" max="14858" width="12.5703125" style="597"/>
    <col min="14859" max="14859" width="16.7109375" style="597" customWidth="1"/>
    <col min="14860" max="14860" width="22.85546875" style="597" customWidth="1"/>
    <col min="14861" max="15104" width="12.5703125" style="597"/>
    <col min="15105" max="15105" width="5" style="597" customWidth="1"/>
    <col min="15106" max="15106" width="2" style="597" customWidth="1"/>
    <col min="15107" max="15107" width="57.140625" style="597" customWidth="1"/>
    <col min="15108" max="15108" width="20.140625" style="597" customWidth="1"/>
    <col min="15109" max="15112" width="21.42578125" style="597" customWidth="1"/>
    <col min="15113" max="15113" width="16.7109375" style="597" customWidth="1"/>
    <col min="15114" max="15114" width="12.5703125" style="597"/>
    <col min="15115" max="15115" width="16.7109375" style="597" customWidth="1"/>
    <col min="15116" max="15116" width="22.85546875" style="597" customWidth="1"/>
    <col min="15117" max="15360" width="12.5703125" style="597"/>
    <col min="15361" max="15361" width="5" style="597" customWidth="1"/>
    <col min="15362" max="15362" width="2" style="597" customWidth="1"/>
    <col min="15363" max="15363" width="57.140625" style="597" customWidth="1"/>
    <col min="15364" max="15364" width="20.140625" style="597" customWidth="1"/>
    <col min="15365" max="15368" width="21.42578125" style="597" customWidth="1"/>
    <col min="15369" max="15369" width="16.7109375" style="597" customWidth="1"/>
    <col min="15370" max="15370" width="12.5703125" style="597"/>
    <col min="15371" max="15371" width="16.7109375" style="597" customWidth="1"/>
    <col min="15372" max="15372" width="22.85546875" style="597" customWidth="1"/>
    <col min="15373" max="15616" width="12.5703125" style="597"/>
    <col min="15617" max="15617" width="5" style="597" customWidth="1"/>
    <col min="15618" max="15618" width="2" style="597" customWidth="1"/>
    <col min="15619" max="15619" width="57.140625" style="597" customWidth="1"/>
    <col min="15620" max="15620" width="20.140625" style="597" customWidth="1"/>
    <col min="15621" max="15624" width="21.42578125" style="597" customWidth="1"/>
    <col min="15625" max="15625" width="16.7109375" style="597" customWidth="1"/>
    <col min="15626" max="15626" width="12.5703125" style="597"/>
    <col min="15627" max="15627" width="16.7109375" style="597" customWidth="1"/>
    <col min="15628" max="15628" width="22.85546875" style="597" customWidth="1"/>
    <col min="15629" max="15872" width="12.5703125" style="597"/>
    <col min="15873" max="15873" width="5" style="597" customWidth="1"/>
    <col min="15874" max="15874" width="2" style="597" customWidth="1"/>
    <col min="15875" max="15875" width="57.140625" style="597" customWidth="1"/>
    <col min="15876" max="15876" width="20.140625" style="597" customWidth="1"/>
    <col min="15877" max="15880" width="21.42578125" style="597" customWidth="1"/>
    <col min="15881" max="15881" width="16.7109375" style="597" customWidth="1"/>
    <col min="15882" max="15882" width="12.5703125" style="597"/>
    <col min="15883" max="15883" width="16.7109375" style="597" customWidth="1"/>
    <col min="15884" max="15884" width="22.85546875" style="597" customWidth="1"/>
    <col min="15885" max="16128" width="12.5703125" style="597"/>
    <col min="16129" max="16129" width="5" style="597" customWidth="1"/>
    <col min="16130" max="16130" width="2" style="597" customWidth="1"/>
    <col min="16131" max="16131" width="57.140625" style="597" customWidth="1"/>
    <col min="16132" max="16132" width="20.140625" style="597" customWidth="1"/>
    <col min="16133" max="16136" width="21.42578125" style="597" customWidth="1"/>
    <col min="16137" max="16137" width="16.7109375" style="597" customWidth="1"/>
    <col min="16138" max="16138" width="12.5703125" style="597"/>
    <col min="16139" max="16139" width="16.7109375" style="597" customWidth="1"/>
    <col min="16140" max="16140" width="22.85546875" style="597" customWidth="1"/>
    <col min="16141" max="16384" width="12.5703125" style="597"/>
  </cols>
  <sheetData>
    <row r="1" spans="1:65" ht="15.75" customHeight="1">
      <c r="A1" s="1649" t="s">
        <v>621</v>
      </c>
      <c r="B1" s="1649"/>
      <c r="C1" s="1649"/>
      <c r="D1" s="595"/>
      <c r="E1" s="595"/>
      <c r="F1" s="595"/>
      <c r="G1" s="596"/>
      <c r="H1" s="596"/>
    </row>
    <row r="2" spans="1:65" ht="26.25" customHeight="1">
      <c r="A2" s="1650" t="s">
        <v>622</v>
      </c>
      <c r="B2" s="1650"/>
      <c r="C2" s="1650"/>
      <c r="D2" s="1650"/>
      <c r="E2" s="1650"/>
      <c r="F2" s="1650"/>
      <c r="G2" s="1650"/>
      <c r="H2" s="1650"/>
    </row>
    <row r="3" spans="1:65" ht="12" customHeight="1">
      <c r="A3" s="595"/>
      <c r="B3" s="595"/>
      <c r="C3" s="598"/>
      <c r="D3" s="599"/>
      <c r="E3" s="599"/>
      <c r="F3" s="599"/>
      <c r="G3" s="600"/>
      <c r="H3" s="600"/>
    </row>
    <row r="4" spans="1:65" ht="15" customHeight="1">
      <c r="A4" s="601"/>
      <c r="B4" s="601"/>
      <c r="C4" s="598"/>
      <c r="D4" s="599"/>
      <c r="E4" s="599"/>
      <c r="F4" s="599"/>
      <c r="G4" s="600"/>
      <c r="H4" s="602" t="s">
        <v>2</v>
      </c>
    </row>
    <row r="5" spans="1:65" ht="16.5" customHeight="1">
      <c r="A5" s="603"/>
      <c r="B5" s="596"/>
      <c r="C5" s="604"/>
      <c r="D5" s="1651" t="s">
        <v>585</v>
      </c>
      <c r="E5" s="1652"/>
      <c r="F5" s="1653"/>
      <c r="G5" s="1654" t="s">
        <v>586</v>
      </c>
      <c r="H5" s="1655"/>
    </row>
    <row r="6" spans="1:65" ht="15" customHeight="1">
      <c r="A6" s="605"/>
      <c r="B6" s="596"/>
      <c r="C6" s="606"/>
      <c r="D6" s="1656" t="s">
        <v>788</v>
      </c>
      <c r="E6" s="1657"/>
      <c r="F6" s="1658"/>
      <c r="G6" s="1637" t="s">
        <v>788</v>
      </c>
      <c r="H6" s="1639"/>
    </row>
    <row r="7" spans="1:65" ht="15.75">
      <c r="A7" s="605"/>
      <c r="B7" s="596"/>
      <c r="C7" s="607" t="s">
        <v>3</v>
      </c>
      <c r="D7" s="608"/>
      <c r="E7" s="609" t="s">
        <v>587</v>
      </c>
      <c r="F7" s="610"/>
      <c r="G7" s="611" t="s">
        <v>4</v>
      </c>
      <c r="H7" s="612" t="s">
        <v>4</v>
      </c>
    </row>
    <row r="8" spans="1:65" ht="14.25" customHeight="1">
      <c r="A8" s="605"/>
      <c r="B8" s="596"/>
      <c r="C8" s="613"/>
      <c r="D8" s="614"/>
      <c r="E8" s="615"/>
      <c r="F8" s="616" t="s">
        <v>587</v>
      </c>
      <c r="G8" s="617" t="s">
        <v>588</v>
      </c>
      <c r="H8" s="612" t="s">
        <v>589</v>
      </c>
    </row>
    <row r="9" spans="1:65" ht="14.25" customHeight="1">
      <c r="A9" s="605"/>
      <c r="B9" s="596"/>
      <c r="C9" s="618"/>
      <c r="D9" s="619" t="s">
        <v>590</v>
      </c>
      <c r="E9" s="620" t="s">
        <v>591</v>
      </c>
      <c r="F9" s="621" t="s">
        <v>592</v>
      </c>
      <c r="G9" s="617" t="s">
        <v>593</v>
      </c>
      <c r="H9" s="612" t="s">
        <v>594</v>
      </c>
    </row>
    <row r="10" spans="1:65" ht="14.25" customHeight="1">
      <c r="A10" s="622"/>
      <c r="B10" s="601"/>
      <c r="C10" s="623"/>
      <c r="D10" s="624"/>
      <c r="E10" s="625"/>
      <c r="F10" s="621" t="s">
        <v>595</v>
      </c>
      <c r="G10" s="626" t="s">
        <v>596</v>
      </c>
      <c r="H10" s="627"/>
    </row>
    <row r="11" spans="1:65" ht="9.9499999999999993" customHeight="1">
      <c r="A11" s="628"/>
      <c r="B11" s="629"/>
      <c r="C11" s="630" t="s">
        <v>454</v>
      </c>
      <c r="D11" s="631">
        <v>2</v>
      </c>
      <c r="E11" s="632">
        <v>3</v>
      </c>
      <c r="F11" s="632">
        <v>4</v>
      </c>
      <c r="G11" s="633">
        <v>5</v>
      </c>
      <c r="H11" s="634">
        <v>6</v>
      </c>
    </row>
    <row r="12" spans="1:65" ht="15.75" customHeight="1">
      <c r="A12" s="603"/>
      <c r="B12" s="635"/>
      <c r="C12" s="636" t="s">
        <v>4</v>
      </c>
      <c r="D12" s="967" t="s">
        <v>4</v>
      </c>
      <c r="E12" s="968" t="s">
        <v>124</v>
      </c>
      <c r="F12" s="969"/>
      <c r="G12" s="970" t="s">
        <v>4</v>
      </c>
      <c r="H12" s="971" t="s">
        <v>124</v>
      </c>
    </row>
    <row r="13" spans="1:65" ht="15.75">
      <c r="A13" s="1645" t="s">
        <v>40</v>
      </c>
      <c r="B13" s="1646"/>
      <c r="C13" s="1647"/>
      <c r="D13" s="1097">
        <v>107464998.00000004</v>
      </c>
      <c r="E13" s="1098">
        <v>13259.33</v>
      </c>
      <c r="F13" s="1098">
        <v>457</v>
      </c>
      <c r="G13" s="1099">
        <v>13259.33</v>
      </c>
      <c r="H13" s="1100">
        <v>0</v>
      </c>
    </row>
    <row r="14" spans="1:65" s="637" customFormat="1" ht="24" customHeight="1">
      <c r="A14" s="972" t="s">
        <v>361</v>
      </c>
      <c r="B14" s="973" t="s">
        <v>47</v>
      </c>
      <c r="C14" s="974" t="s">
        <v>362</v>
      </c>
      <c r="D14" s="1101">
        <v>43468002.230000004</v>
      </c>
      <c r="E14" s="1102">
        <v>7960.85</v>
      </c>
      <c r="F14" s="1102">
        <v>0</v>
      </c>
      <c r="G14" s="1103">
        <v>7960.85</v>
      </c>
      <c r="H14" s="1104">
        <v>0</v>
      </c>
      <c r="I14" s="597"/>
      <c r="J14" s="597"/>
      <c r="K14" s="597"/>
      <c r="L14" s="597"/>
      <c r="M14" s="597"/>
      <c r="N14" s="597"/>
      <c r="O14" s="597"/>
      <c r="P14" s="597"/>
      <c r="Q14" s="597"/>
      <c r="R14" s="597"/>
      <c r="S14" s="597"/>
      <c r="T14" s="597"/>
      <c r="U14" s="597"/>
      <c r="V14" s="597"/>
      <c r="W14" s="597"/>
      <c r="X14" s="597"/>
      <c r="Y14" s="597"/>
      <c r="Z14" s="597"/>
      <c r="AA14" s="597"/>
      <c r="AB14" s="597"/>
      <c r="AC14" s="597"/>
      <c r="AD14" s="597"/>
      <c r="AE14" s="597"/>
      <c r="AF14" s="597"/>
      <c r="AG14" s="597"/>
      <c r="AH14" s="597"/>
      <c r="AI14" s="597"/>
      <c r="AJ14" s="597"/>
      <c r="AK14" s="597"/>
      <c r="AL14" s="597"/>
      <c r="AM14" s="597"/>
      <c r="AN14" s="597"/>
      <c r="AO14" s="597"/>
      <c r="AP14" s="597"/>
      <c r="AQ14" s="597"/>
      <c r="AR14" s="597"/>
      <c r="AS14" s="597"/>
      <c r="AT14" s="597"/>
      <c r="AU14" s="597"/>
      <c r="AV14" s="597"/>
      <c r="AW14" s="597"/>
      <c r="AX14" s="597"/>
      <c r="AY14" s="597"/>
      <c r="AZ14" s="597"/>
      <c r="BA14" s="597"/>
      <c r="BB14" s="597"/>
      <c r="BC14" s="597"/>
      <c r="BD14" s="597"/>
      <c r="BE14" s="597"/>
      <c r="BF14" s="597"/>
      <c r="BG14" s="597"/>
      <c r="BH14" s="597"/>
      <c r="BI14" s="597"/>
      <c r="BJ14" s="597"/>
      <c r="BK14" s="597"/>
      <c r="BL14" s="597"/>
      <c r="BM14" s="597"/>
    </row>
    <row r="15" spans="1:65" s="637" customFormat="1" ht="24" customHeight="1">
      <c r="A15" s="972" t="s">
        <v>363</v>
      </c>
      <c r="B15" s="973" t="s">
        <v>47</v>
      </c>
      <c r="C15" s="974" t="s">
        <v>364</v>
      </c>
      <c r="D15" s="1101">
        <v>0</v>
      </c>
      <c r="E15" s="1102">
        <v>0</v>
      </c>
      <c r="F15" s="1102">
        <v>0</v>
      </c>
      <c r="G15" s="1105">
        <v>0</v>
      </c>
      <c r="H15" s="1104">
        <v>0</v>
      </c>
      <c r="I15" s="597"/>
      <c r="J15" s="597"/>
      <c r="K15" s="597"/>
      <c r="L15" s="597"/>
      <c r="M15" s="597"/>
      <c r="N15" s="597"/>
      <c r="O15" s="597"/>
      <c r="P15" s="597"/>
      <c r="Q15" s="597"/>
      <c r="R15" s="597"/>
      <c r="S15" s="597"/>
      <c r="T15" s="597"/>
      <c r="U15" s="597"/>
      <c r="V15" s="597"/>
      <c r="W15" s="597"/>
      <c r="X15" s="597"/>
      <c r="Y15" s="597"/>
      <c r="Z15" s="597"/>
      <c r="AA15" s="597"/>
      <c r="AB15" s="597"/>
      <c r="AC15" s="597"/>
      <c r="AD15" s="597"/>
      <c r="AE15" s="597"/>
      <c r="AF15" s="597"/>
      <c r="AG15" s="597"/>
      <c r="AH15" s="597"/>
      <c r="AI15" s="597"/>
      <c r="AJ15" s="597"/>
      <c r="AK15" s="597"/>
      <c r="AL15" s="597"/>
      <c r="AM15" s="597"/>
      <c r="AN15" s="597"/>
      <c r="AO15" s="597"/>
      <c r="AP15" s="597"/>
      <c r="AQ15" s="597"/>
      <c r="AR15" s="597"/>
      <c r="AS15" s="597"/>
      <c r="AT15" s="597"/>
      <c r="AU15" s="597"/>
      <c r="AV15" s="597"/>
      <c r="AW15" s="597"/>
      <c r="AX15" s="597"/>
      <c r="AY15" s="597"/>
      <c r="AZ15" s="597"/>
      <c r="BA15" s="597"/>
      <c r="BB15" s="597"/>
      <c r="BC15" s="597"/>
      <c r="BD15" s="597"/>
      <c r="BE15" s="597"/>
      <c r="BF15" s="597"/>
      <c r="BG15" s="597"/>
      <c r="BH15" s="597"/>
      <c r="BI15" s="597"/>
      <c r="BJ15" s="597"/>
      <c r="BK15" s="597"/>
      <c r="BL15" s="597"/>
      <c r="BM15" s="597"/>
    </row>
    <row r="16" spans="1:65" s="637" customFormat="1" ht="24" customHeight="1">
      <c r="A16" s="972" t="s">
        <v>365</v>
      </c>
      <c r="B16" s="973" t="s">
        <v>47</v>
      </c>
      <c r="C16" s="974" t="s">
        <v>366</v>
      </c>
      <c r="D16" s="1101">
        <v>575754.55999999982</v>
      </c>
      <c r="E16" s="1102">
        <v>0</v>
      </c>
      <c r="F16" s="1102">
        <v>0</v>
      </c>
      <c r="G16" s="1105">
        <v>0</v>
      </c>
      <c r="H16" s="1104">
        <v>0</v>
      </c>
      <c r="I16" s="597"/>
      <c r="J16" s="597"/>
      <c r="K16" s="597"/>
      <c r="L16" s="597"/>
      <c r="M16" s="597"/>
      <c r="N16" s="597"/>
      <c r="O16" s="597"/>
      <c r="P16" s="597"/>
      <c r="Q16" s="597"/>
      <c r="R16" s="597"/>
      <c r="S16" s="597"/>
      <c r="T16" s="597"/>
      <c r="U16" s="597"/>
      <c r="V16" s="597"/>
      <c r="W16" s="597"/>
      <c r="X16" s="597"/>
      <c r="Y16" s="597"/>
      <c r="Z16" s="597"/>
      <c r="AA16" s="597"/>
      <c r="AB16" s="597"/>
      <c r="AC16" s="597"/>
      <c r="AD16" s="597"/>
      <c r="AE16" s="597"/>
      <c r="AF16" s="597"/>
      <c r="AG16" s="597"/>
      <c r="AH16" s="597"/>
      <c r="AI16" s="597"/>
      <c r="AJ16" s="597"/>
      <c r="AK16" s="597"/>
      <c r="AL16" s="597"/>
      <c r="AM16" s="597"/>
      <c r="AN16" s="597"/>
      <c r="AO16" s="597"/>
      <c r="AP16" s="597"/>
      <c r="AQ16" s="597"/>
      <c r="AR16" s="597"/>
      <c r="AS16" s="597"/>
      <c r="AT16" s="597"/>
      <c r="AU16" s="597"/>
      <c r="AV16" s="597"/>
      <c r="AW16" s="597"/>
      <c r="AX16" s="597"/>
      <c r="AY16" s="597"/>
      <c r="AZ16" s="597"/>
      <c r="BA16" s="597"/>
      <c r="BB16" s="597"/>
      <c r="BC16" s="597"/>
      <c r="BD16" s="597"/>
      <c r="BE16" s="597"/>
      <c r="BF16" s="597"/>
      <c r="BG16" s="597"/>
      <c r="BH16" s="597"/>
      <c r="BI16" s="597"/>
      <c r="BJ16" s="597"/>
      <c r="BK16" s="597"/>
      <c r="BL16" s="597"/>
      <c r="BM16" s="597"/>
    </row>
    <row r="17" spans="1:65" s="1229" customFormat="1" ht="37.5" customHeight="1">
      <c r="A17" s="1217">
        <v>400</v>
      </c>
      <c r="B17" s="1213" t="s">
        <v>47</v>
      </c>
      <c r="C17" s="1215" t="s">
        <v>797</v>
      </c>
      <c r="D17" s="1101">
        <v>0</v>
      </c>
      <c r="E17" s="1102">
        <v>0</v>
      </c>
      <c r="F17" s="1102">
        <v>0</v>
      </c>
      <c r="G17" s="1105">
        <v>0</v>
      </c>
      <c r="H17" s="1104">
        <v>0</v>
      </c>
      <c r="I17" s="1228"/>
      <c r="J17" s="1228"/>
      <c r="K17" s="1228"/>
      <c r="L17" s="1228"/>
      <c r="M17" s="1228"/>
      <c r="N17" s="1228"/>
      <c r="O17" s="1228"/>
      <c r="P17" s="1228"/>
      <c r="Q17" s="1228"/>
      <c r="R17" s="1228"/>
      <c r="S17" s="1228"/>
      <c r="T17" s="1228"/>
      <c r="U17" s="1228"/>
      <c r="V17" s="1228"/>
      <c r="W17" s="1228"/>
      <c r="X17" s="1228"/>
      <c r="Y17" s="1228"/>
      <c r="Z17" s="1228"/>
      <c r="AA17" s="1228"/>
      <c r="AB17" s="1228"/>
      <c r="AC17" s="1228"/>
      <c r="AD17" s="1228"/>
      <c r="AE17" s="1228"/>
      <c r="AF17" s="1228"/>
      <c r="AG17" s="1228"/>
      <c r="AH17" s="1228"/>
      <c r="AI17" s="1228"/>
      <c r="AJ17" s="1228"/>
      <c r="AK17" s="1228"/>
      <c r="AL17" s="1228"/>
      <c r="AM17" s="1228"/>
      <c r="AN17" s="1228"/>
      <c r="AO17" s="1228"/>
      <c r="AP17" s="1228"/>
      <c r="AQ17" s="1228"/>
      <c r="AR17" s="1228"/>
      <c r="AS17" s="1228"/>
      <c r="AT17" s="1228"/>
      <c r="AU17" s="1228"/>
      <c r="AV17" s="1228"/>
      <c r="AW17" s="1228"/>
      <c r="AX17" s="1228"/>
      <c r="AY17" s="1228"/>
      <c r="AZ17" s="1228"/>
      <c r="BA17" s="1228"/>
      <c r="BB17" s="1228"/>
      <c r="BC17" s="1228"/>
      <c r="BD17" s="1228"/>
      <c r="BE17" s="1228"/>
      <c r="BF17" s="1228"/>
      <c r="BG17" s="1228"/>
      <c r="BH17" s="1228"/>
      <c r="BI17" s="1228"/>
      <c r="BJ17" s="1228"/>
      <c r="BK17" s="1228"/>
      <c r="BL17" s="1228"/>
      <c r="BM17" s="1228"/>
    </row>
    <row r="18" spans="1:65" s="637" customFormat="1" ht="24" customHeight="1">
      <c r="A18" s="972" t="s">
        <v>373</v>
      </c>
      <c r="B18" s="973" t="s">
        <v>47</v>
      </c>
      <c r="C18" s="974" t="s">
        <v>374</v>
      </c>
      <c r="D18" s="1101">
        <v>653610.56000000029</v>
      </c>
      <c r="E18" s="1102">
        <v>0</v>
      </c>
      <c r="F18" s="1102">
        <v>0</v>
      </c>
      <c r="G18" s="1105">
        <v>0</v>
      </c>
      <c r="H18" s="1104">
        <v>0</v>
      </c>
      <c r="I18" s="597"/>
      <c r="J18" s="597"/>
      <c r="K18" s="597"/>
      <c r="L18" s="597"/>
      <c r="M18" s="597"/>
      <c r="N18" s="597"/>
      <c r="O18" s="597"/>
      <c r="P18" s="597"/>
      <c r="Q18" s="597"/>
      <c r="R18" s="597"/>
      <c r="S18" s="597"/>
      <c r="T18" s="597"/>
      <c r="U18" s="597"/>
      <c r="V18" s="597"/>
      <c r="W18" s="597"/>
      <c r="X18" s="597"/>
      <c r="Y18" s="597"/>
      <c r="Z18" s="597"/>
      <c r="AA18" s="597"/>
      <c r="AB18" s="597"/>
      <c r="AC18" s="597"/>
      <c r="AD18" s="597"/>
      <c r="AE18" s="597"/>
      <c r="AF18" s="597"/>
      <c r="AG18" s="597"/>
      <c r="AH18" s="597"/>
      <c r="AI18" s="597"/>
      <c r="AJ18" s="597"/>
      <c r="AK18" s="597"/>
      <c r="AL18" s="597"/>
      <c r="AM18" s="597"/>
      <c r="AN18" s="597"/>
      <c r="AO18" s="597"/>
      <c r="AP18" s="597"/>
      <c r="AQ18" s="597"/>
      <c r="AR18" s="597"/>
      <c r="AS18" s="597"/>
      <c r="AT18" s="597"/>
      <c r="AU18" s="597"/>
      <c r="AV18" s="597"/>
      <c r="AW18" s="597"/>
      <c r="AX18" s="597"/>
      <c r="AY18" s="597"/>
      <c r="AZ18" s="597"/>
      <c r="BA18" s="597"/>
      <c r="BB18" s="597"/>
      <c r="BC18" s="597"/>
      <c r="BD18" s="597"/>
      <c r="BE18" s="597"/>
      <c r="BF18" s="597"/>
      <c r="BG18" s="597"/>
      <c r="BH18" s="597"/>
      <c r="BI18" s="597"/>
      <c r="BJ18" s="597"/>
      <c r="BK18" s="597"/>
      <c r="BL18" s="597"/>
      <c r="BM18" s="597"/>
    </row>
    <row r="19" spans="1:65" s="637" customFormat="1" ht="24" customHeight="1">
      <c r="A19" s="972" t="s">
        <v>377</v>
      </c>
      <c r="B19" s="973" t="s">
        <v>47</v>
      </c>
      <c r="C19" s="974" t="s">
        <v>378</v>
      </c>
      <c r="D19" s="1101">
        <v>4785273.7000000011</v>
      </c>
      <c r="E19" s="1102">
        <v>0</v>
      </c>
      <c r="F19" s="1102">
        <v>0</v>
      </c>
      <c r="G19" s="1105">
        <v>0</v>
      </c>
      <c r="H19" s="1104">
        <v>0</v>
      </c>
      <c r="I19" s="597"/>
      <c r="J19" s="597"/>
      <c r="K19" s="597"/>
      <c r="L19" s="597"/>
      <c r="M19" s="597"/>
      <c r="N19" s="597"/>
      <c r="O19" s="597"/>
      <c r="P19" s="597"/>
      <c r="Q19" s="597"/>
      <c r="R19" s="597"/>
      <c r="S19" s="597"/>
      <c r="T19" s="597"/>
      <c r="U19" s="597"/>
      <c r="V19" s="597"/>
      <c r="W19" s="597"/>
      <c r="X19" s="597"/>
      <c r="Y19" s="597"/>
      <c r="Z19" s="597"/>
      <c r="AA19" s="597"/>
      <c r="AB19" s="597"/>
      <c r="AC19" s="597"/>
      <c r="AD19" s="597"/>
      <c r="AE19" s="597"/>
      <c r="AF19" s="597"/>
      <c r="AG19" s="597"/>
      <c r="AH19" s="597"/>
      <c r="AI19" s="597"/>
      <c r="AJ19" s="597"/>
      <c r="AK19" s="597"/>
      <c r="AL19" s="597"/>
      <c r="AM19" s="597"/>
      <c r="AN19" s="597"/>
      <c r="AO19" s="597"/>
      <c r="AP19" s="597"/>
      <c r="AQ19" s="597"/>
      <c r="AR19" s="597"/>
      <c r="AS19" s="597"/>
      <c r="AT19" s="597"/>
      <c r="AU19" s="597"/>
      <c r="AV19" s="597"/>
      <c r="AW19" s="597"/>
      <c r="AX19" s="597"/>
      <c r="AY19" s="597"/>
      <c r="AZ19" s="597"/>
      <c r="BA19" s="597"/>
      <c r="BB19" s="597"/>
      <c r="BC19" s="597"/>
      <c r="BD19" s="597"/>
      <c r="BE19" s="597"/>
      <c r="BF19" s="597"/>
      <c r="BG19" s="597"/>
      <c r="BH19" s="597"/>
      <c r="BI19" s="597"/>
      <c r="BJ19" s="597"/>
      <c r="BK19" s="597"/>
      <c r="BL19" s="597"/>
      <c r="BM19" s="597"/>
    </row>
    <row r="20" spans="1:65" s="639" customFormat="1" ht="24" customHeight="1">
      <c r="A20" s="975" t="s">
        <v>379</v>
      </c>
      <c r="B20" s="976" t="s">
        <v>47</v>
      </c>
      <c r="C20" s="977" t="s">
        <v>134</v>
      </c>
      <c r="D20" s="1101">
        <v>0</v>
      </c>
      <c r="E20" s="1102">
        <v>0</v>
      </c>
      <c r="F20" s="1102">
        <v>0</v>
      </c>
      <c r="G20" s="1106">
        <v>0</v>
      </c>
      <c r="H20" s="1104">
        <v>0</v>
      </c>
      <c r="I20" s="638"/>
      <c r="J20" s="638"/>
      <c r="K20" s="638"/>
      <c r="L20" s="638"/>
      <c r="M20" s="638"/>
      <c r="N20" s="638"/>
      <c r="O20" s="638"/>
      <c r="P20" s="638"/>
      <c r="Q20" s="638"/>
      <c r="R20" s="638"/>
      <c r="S20" s="638"/>
      <c r="T20" s="638"/>
      <c r="U20" s="638"/>
      <c r="V20" s="638"/>
      <c r="W20" s="638"/>
      <c r="X20" s="638"/>
      <c r="Y20" s="638"/>
      <c r="Z20" s="638"/>
      <c r="AA20" s="638"/>
      <c r="AB20" s="638"/>
      <c r="AC20" s="638"/>
      <c r="AD20" s="638"/>
      <c r="AE20" s="638"/>
      <c r="AF20" s="638"/>
      <c r="AG20" s="638"/>
      <c r="AH20" s="638"/>
      <c r="AI20" s="638"/>
      <c r="AJ20" s="638"/>
      <c r="AK20" s="638"/>
      <c r="AL20" s="638"/>
      <c r="AM20" s="638"/>
      <c r="AN20" s="638"/>
      <c r="AO20" s="638"/>
      <c r="AP20" s="638"/>
      <c r="AQ20" s="638"/>
      <c r="AR20" s="638"/>
      <c r="AS20" s="638"/>
      <c r="AT20" s="638"/>
      <c r="AU20" s="638"/>
      <c r="AV20" s="638"/>
      <c r="AW20" s="638"/>
      <c r="AX20" s="638"/>
      <c r="AY20" s="638"/>
      <c r="AZ20" s="638"/>
      <c r="BA20" s="638"/>
      <c r="BB20" s="638"/>
      <c r="BC20" s="638"/>
      <c r="BD20" s="638"/>
      <c r="BE20" s="638"/>
      <c r="BF20" s="638"/>
      <c r="BG20" s="638"/>
      <c r="BH20" s="638"/>
      <c r="BI20" s="638"/>
      <c r="BJ20" s="638"/>
      <c r="BK20" s="638"/>
      <c r="BL20" s="638"/>
      <c r="BM20" s="638"/>
    </row>
    <row r="21" spans="1:65" s="639" customFormat="1" ht="24" customHeight="1">
      <c r="A21" s="975" t="s">
        <v>380</v>
      </c>
      <c r="B21" s="978" t="s">
        <v>47</v>
      </c>
      <c r="C21" s="977" t="s">
        <v>381</v>
      </c>
      <c r="D21" s="1101">
        <v>3695392.7299999991</v>
      </c>
      <c r="E21" s="1102">
        <v>0</v>
      </c>
      <c r="F21" s="1102">
        <v>0</v>
      </c>
      <c r="G21" s="1106">
        <v>0</v>
      </c>
      <c r="H21" s="1104">
        <v>0</v>
      </c>
      <c r="I21" s="638"/>
      <c r="J21" s="638"/>
      <c r="K21" s="638"/>
      <c r="L21" s="638"/>
      <c r="M21" s="638"/>
      <c r="N21" s="638"/>
      <c r="O21" s="638"/>
      <c r="P21" s="638"/>
      <c r="Q21" s="638"/>
      <c r="R21" s="638"/>
      <c r="S21" s="638"/>
      <c r="T21" s="638"/>
      <c r="U21" s="638"/>
      <c r="V21" s="638"/>
      <c r="W21" s="638"/>
      <c r="X21" s="638"/>
      <c r="Y21" s="638"/>
      <c r="Z21" s="638"/>
      <c r="AA21" s="638"/>
      <c r="AB21" s="638"/>
      <c r="AC21" s="638"/>
      <c r="AD21" s="638"/>
      <c r="AE21" s="638"/>
      <c r="AF21" s="638"/>
      <c r="AG21" s="638"/>
      <c r="AH21" s="638"/>
      <c r="AI21" s="638"/>
      <c r="AJ21" s="638"/>
      <c r="AK21" s="638"/>
      <c r="AL21" s="638"/>
      <c r="AM21" s="638"/>
      <c r="AN21" s="638"/>
      <c r="AO21" s="638"/>
      <c r="AP21" s="638"/>
      <c r="AQ21" s="638"/>
      <c r="AR21" s="638"/>
      <c r="AS21" s="638"/>
      <c r="AT21" s="638"/>
      <c r="AU21" s="638"/>
      <c r="AV21" s="638"/>
      <c r="AW21" s="638"/>
      <c r="AX21" s="638"/>
      <c r="AY21" s="638"/>
      <c r="AZ21" s="638"/>
      <c r="BA21" s="638"/>
      <c r="BB21" s="638"/>
      <c r="BC21" s="638"/>
      <c r="BD21" s="638"/>
      <c r="BE21" s="638"/>
      <c r="BF21" s="638"/>
      <c r="BG21" s="638"/>
      <c r="BH21" s="638"/>
      <c r="BI21" s="638"/>
      <c r="BJ21" s="638"/>
      <c r="BK21" s="638"/>
      <c r="BL21" s="638"/>
      <c r="BM21" s="638"/>
    </row>
    <row r="22" spans="1:65" s="639" customFormat="1" ht="24" customHeight="1">
      <c r="A22" s="975" t="s">
        <v>382</v>
      </c>
      <c r="B22" s="978" t="s">
        <v>47</v>
      </c>
      <c r="C22" s="977" t="s">
        <v>383</v>
      </c>
      <c r="D22" s="1101">
        <v>884770.89000000025</v>
      </c>
      <c r="E22" s="1102">
        <v>0</v>
      </c>
      <c r="F22" s="1102">
        <v>0</v>
      </c>
      <c r="G22" s="1106">
        <v>0</v>
      </c>
      <c r="H22" s="1104">
        <v>0</v>
      </c>
      <c r="I22" s="638"/>
      <c r="J22" s="638"/>
      <c r="K22" s="638"/>
      <c r="L22" s="638"/>
      <c r="M22" s="638"/>
      <c r="N22" s="638"/>
      <c r="O22" s="638"/>
      <c r="P22" s="638"/>
      <c r="Q22" s="638"/>
      <c r="R22" s="638"/>
      <c r="S22" s="638"/>
      <c r="T22" s="638"/>
      <c r="U22" s="638"/>
      <c r="V22" s="638"/>
      <c r="W22" s="638"/>
      <c r="X22" s="638"/>
      <c r="Y22" s="638"/>
      <c r="Z22" s="638"/>
      <c r="AA22" s="638"/>
      <c r="AB22" s="638"/>
      <c r="AC22" s="638"/>
      <c r="AD22" s="638"/>
      <c r="AE22" s="638"/>
      <c r="AF22" s="638"/>
      <c r="AG22" s="638"/>
      <c r="AH22" s="638"/>
      <c r="AI22" s="638"/>
      <c r="AJ22" s="638"/>
      <c r="AK22" s="638"/>
      <c r="AL22" s="638"/>
      <c r="AM22" s="638"/>
      <c r="AN22" s="638"/>
      <c r="AO22" s="638"/>
      <c r="AP22" s="638"/>
      <c r="AQ22" s="638"/>
      <c r="AR22" s="638"/>
      <c r="AS22" s="638"/>
      <c r="AT22" s="638"/>
      <c r="AU22" s="638"/>
      <c r="AV22" s="638"/>
      <c r="AW22" s="638"/>
      <c r="AX22" s="638"/>
      <c r="AY22" s="638"/>
      <c r="AZ22" s="638"/>
      <c r="BA22" s="638"/>
      <c r="BB22" s="638"/>
      <c r="BC22" s="638"/>
      <c r="BD22" s="638"/>
      <c r="BE22" s="638"/>
      <c r="BF22" s="638"/>
      <c r="BG22" s="638"/>
      <c r="BH22" s="638"/>
      <c r="BI22" s="638"/>
      <c r="BJ22" s="638"/>
      <c r="BK22" s="638"/>
      <c r="BL22" s="638"/>
      <c r="BM22" s="638"/>
    </row>
    <row r="23" spans="1:65" s="638" customFormat="1" ht="24" customHeight="1">
      <c r="A23" s="975" t="s">
        <v>384</v>
      </c>
      <c r="B23" s="978" t="s">
        <v>47</v>
      </c>
      <c r="C23" s="977" t="s">
        <v>385</v>
      </c>
      <c r="D23" s="1101">
        <v>0</v>
      </c>
      <c r="E23" s="1102">
        <v>0</v>
      </c>
      <c r="F23" s="1102">
        <v>0</v>
      </c>
      <c r="G23" s="1106">
        <v>0</v>
      </c>
      <c r="H23" s="1104">
        <v>0</v>
      </c>
    </row>
    <row r="24" spans="1:65" s="639" customFormat="1" ht="24" customHeight="1">
      <c r="A24" s="975" t="s">
        <v>387</v>
      </c>
      <c r="B24" s="978" t="s">
        <v>47</v>
      </c>
      <c r="C24" s="977" t="s">
        <v>83</v>
      </c>
      <c r="D24" s="1101">
        <v>23267786.930000011</v>
      </c>
      <c r="E24" s="1102">
        <v>5298.48</v>
      </c>
      <c r="F24" s="1102">
        <v>457</v>
      </c>
      <c r="G24" s="1106">
        <v>5298.48</v>
      </c>
      <c r="H24" s="1104">
        <v>0</v>
      </c>
      <c r="I24" s="638"/>
      <c r="J24" s="638"/>
      <c r="K24" s="638"/>
      <c r="L24" s="638"/>
      <c r="M24" s="638"/>
      <c r="N24" s="638"/>
      <c r="O24" s="638"/>
      <c r="P24" s="638"/>
      <c r="Q24" s="638"/>
      <c r="R24" s="638"/>
      <c r="S24" s="638"/>
      <c r="T24" s="638"/>
      <c r="U24" s="638"/>
      <c r="V24" s="638"/>
      <c r="W24" s="638"/>
      <c r="X24" s="638"/>
      <c r="Y24" s="638"/>
      <c r="Z24" s="638"/>
      <c r="AA24" s="638"/>
      <c r="AB24" s="638"/>
      <c r="AC24" s="638"/>
      <c r="AD24" s="638"/>
      <c r="AE24" s="638"/>
      <c r="AF24" s="638"/>
      <c r="AG24" s="638"/>
      <c r="AH24" s="638"/>
      <c r="AI24" s="638"/>
      <c r="AJ24" s="638"/>
      <c r="AK24" s="638"/>
      <c r="AL24" s="638"/>
      <c r="AM24" s="638"/>
      <c r="AN24" s="638"/>
      <c r="AO24" s="638"/>
      <c r="AP24" s="638"/>
      <c r="AQ24" s="638"/>
      <c r="AR24" s="638"/>
      <c r="AS24" s="638"/>
      <c r="AT24" s="638"/>
      <c r="AU24" s="638"/>
      <c r="AV24" s="638"/>
      <c r="AW24" s="638"/>
      <c r="AX24" s="638"/>
      <c r="AY24" s="638"/>
      <c r="AZ24" s="638"/>
      <c r="BA24" s="638"/>
      <c r="BB24" s="638"/>
      <c r="BC24" s="638"/>
      <c r="BD24" s="638"/>
      <c r="BE24" s="638"/>
      <c r="BF24" s="638"/>
      <c r="BG24" s="638"/>
      <c r="BH24" s="638"/>
      <c r="BI24" s="638"/>
      <c r="BJ24" s="638"/>
      <c r="BK24" s="638"/>
      <c r="BL24" s="638"/>
      <c r="BM24" s="638"/>
    </row>
    <row r="25" spans="1:65" s="640" customFormat="1" ht="24" customHeight="1">
      <c r="A25" s="975" t="s">
        <v>393</v>
      </c>
      <c r="B25" s="978" t="s">
        <v>47</v>
      </c>
      <c r="C25" s="977" t="s">
        <v>113</v>
      </c>
      <c r="D25" s="1101">
        <v>1030521.59</v>
      </c>
      <c r="E25" s="1102">
        <v>0</v>
      </c>
      <c r="F25" s="1102">
        <v>0</v>
      </c>
      <c r="G25" s="1106">
        <v>0</v>
      </c>
      <c r="H25" s="1104">
        <v>0</v>
      </c>
      <c r="I25" s="638"/>
      <c r="J25" s="638"/>
      <c r="K25" s="638"/>
      <c r="L25" s="638"/>
      <c r="M25" s="638"/>
      <c r="N25" s="638"/>
      <c r="O25" s="638"/>
      <c r="P25" s="638"/>
      <c r="Q25" s="638"/>
      <c r="R25" s="638"/>
      <c r="S25" s="638"/>
      <c r="T25" s="638"/>
      <c r="U25" s="638"/>
      <c r="V25" s="638"/>
      <c r="W25" s="638"/>
      <c r="X25" s="638"/>
      <c r="Y25" s="638"/>
      <c r="Z25" s="638"/>
      <c r="AA25" s="638"/>
      <c r="AB25" s="638"/>
      <c r="AC25" s="638"/>
      <c r="AD25" s="638"/>
      <c r="AE25" s="638"/>
      <c r="AF25" s="638"/>
      <c r="AG25" s="638"/>
      <c r="AH25" s="638"/>
      <c r="AI25" s="638"/>
      <c r="AJ25" s="638"/>
      <c r="AK25" s="638"/>
      <c r="AL25" s="638"/>
      <c r="AM25" s="638"/>
      <c r="AN25" s="638"/>
      <c r="AO25" s="638"/>
      <c r="AP25" s="638"/>
      <c r="AQ25" s="638"/>
      <c r="AR25" s="638"/>
      <c r="AS25" s="638"/>
      <c r="AT25" s="638"/>
      <c r="AU25" s="638"/>
      <c r="AV25" s="638"/>
      <c r="AW25" s="638"/>
      <c r="AX25" s="638"/>
      <c r="AY25" s="638"/>
      <c r="AZ25" s="638"/>
      <c r="BA25" s="638"/>
      <c r="BB25" s="638"/>
      <c r="BC25" s="638"/>
      <c r="BD25" s="638"/>
      <c r="BE25" s="638"/>
      <c r="BF25" s="638"/>
      <c r="BG25" s="638"/>
      <c r="BH25" s="638"/>
      <c r="BI25" s="638"/>
      <c r="BJ25" s="638"/>
      <c r="BK25" s="638"/>
      <c r="BL25" s="638"/>
      <c r="BM25" s="638"/>
    </row>
    <row r="26" spans="1:65" s="641" customFormat="1" ht="24" customHeight="1">
      <c r="A26" s="975" t="s">
        <v>397</v>
      </c>
      <c r="B26" s="978" t="s">
        <v>47</v>
      </c>
      <c r="C26" s="977" t="s">
        <v>602</v>
      </c>
      <c r="D26" s="1101">
        <v>7316181.0599999996</v>
      </c>
      <c r="E26" s="1102">
        <v>0</v>
      </c>
      <c r="F26" s="1102">
        <v>0</v>
      </c>
      <c r="G26" s="1106">
        <v>0</v>
      </c>
      <c r="H26" s="1104">
        <v>0</v>
      </c>
      <c r="I26" s="638"/>
      <c r="J26" s="638"/>
      <c r="K26" s="638"/>
      <c r="L26" s="638"/>
      <c r="M26" s="638"/>
      <c r="N26" s="638"/>
      <c r="O26" s="638"/>
      <c r="P26" s="638"/>
      <c r="Q26" s="638"/>
      <c r="R26" s="638"/>
      <c r="S26" s="638"/>
      <c r="T26" s="638"/>
      <c r="U26" s="638"/>
      <c r="V26" s="638"/>
      <c r="W26" s="638"/>
      <c r="X26" s="638"/>
      <c r="Y26" s="638"/>
      <c r="Z26" s="638"/>
      <c r="AA26" s="638"/>
      <c r="AB26" s="638"/>
      <c r="AC26" s="638"/>
      <c r="AD26" s="638"/>
      <c r="AE26" s="638"/>
      <c r="AF26" s="638"/>
      <c r="AG26" s="638"/>
      <c r="AH26" s="638"/>
      <c r="AI26" s="638"/>
      <c r="AJ26" s="638"/>
      <c r="AK26" s="638"/>
      <c r="AL26" s="638"/>
      <c r="AM26" s="638"/>
      <c r="AN26" s="638"/>
      <c r="AO26" s="638"/>
      <c r="AP26" s="638"/>
      <c r="AQ26" s="638"/>
      <c r="AR26" s="638"/>
      <c r="AS26" s="638"/>
      <c r="AT26" s="638"/>
      <c r="AU26" s="638"/>
      <c r="AV26" s="638"/>
      <c r="AW26" s="638"/>
      <c r="AX26" s="638"/>
      <c r="AY26" s="638"/>
      <c r="AZ26" s="638"/>
      <c r="BA26" s="638"/>
      <c r="BB26" s="638"/>
      <c r="BC26" s="638"/>
      <c r="BD26" s="638"/>
      <c r="BE26" s="638"/>
      <c r="BF26" s="638"/>
      <c r="BG26" s="638"/>
      <c r="BH26" s="638"/>
      <c r="BI26" s="638"/>
      <c r="BJ26" s="638"/>
      <c r="BK26" s="638"/>
      <c r="BL26" s="638"/>
      <c r="BM26" s="638"/>
    </row>
    <row r="27" spans="1:65" s="642" customFormat="1" ht="24" customHeight="1">
      <c r="A27" s="972" t="s">
        <v>410</v>
      </c>
      <c r="B27" s="973" t="s">
        <v>47</v>
      </c>
      <c r="C27" s="974" t="s">
        <v>411</v>
      </c>
      <c r="D27" s="1101">
        <v>0</v>
      </c>
      <c r="E27" s="1102">
        <v>0</v>
      </c>
      <c r="F27" s="1102">
        <v>0</v>
      </c>
      <c r="G27" s="1105">
        <v>0</v>
      </c>
      <c r="H27" s="1104">
        <v>0</v>
      </c>
      <c r="I27" s="597"/>
      <c r="J27" s="597"/>
      <c r="K27" s="597"/>
      <c r="L27" s="597"/>
      <c r="M27" s="597"/>
      <c r="N27" s="597"/>
      <c r="O27" s="597"/>
      <c r="P27" s="597"/>
      <c r="Q27" s="597"/>
      <c r="R27" s="597"/>
      <c r="S27" s="597"/>
      <c r="T27" s="597"/>
      <c r="U27" s="597"/>
      <c r="V27" s="597"/>
      <c r="W27" s="597"/>
      <c r="X27" s="597"/>
      <c r="Y27" s="597"/>
      <c r="Z27" s="597"/>
      <c r="AA27" s="597"/>
      <c r="AB27" s="597"/>
      <c r="AC27" s="597"/>
      <c r="AD27" s="597"/>
      <c r="AE27" s="597"/>
      <c r="AF27" s="597"/>
      <c r="AG27" s="597"/>
      <c r="AH27" s="597"/>
      <c r="AI27" s="597"/>
      <c r="AJ27" s="597"/>
      <c r="AK27" s="597"/>
      <c r="AL27" s="597"/>
      <c r="AM27" s="597"/>
      <c r="AN27" s="597"/>
      <c r="AO27" s="597"/>
      <c r="AP27" s="597"/>
      <c r="AQ27" s="597"/>
      <c r="AR27" s="597"/>
      <c r="AS27" s="597"/>
      <c r="AT27" s="597"/>
      <c r="AU27" s="597"/>
      <c r="AV27" s="597"/>
      <c r="AW27" s="597"/>
      <c r="AX27" s="597"/>
      <c r="AY27" s="597"/>
      <c r="AZ27" s="597"/>
      <c r="BA27" s="597"/>
      <c r="BB27" s="597"/>
      <c r="BC27" s="597"/>
      <c r="BD27" s="597"/>
      <c r="BE27" s="597"/>
      <c r="BF27" s="597"/>
      <c r="BG27" s="597"/>
      <c r="BH27" s="597"/>
      <c r="BI27" s="597"/>
      <c r="BJ27" s="597"/>
      <c r="BK27" s="597"/>
      <c r="BL27" s="597"/>
      <c r="BM27" s="597"/>
    </row>
    <row r="28" spans="1:65" s="642" customFormat="1" ht="24" customHeight="1">
      <c r="A28" s="972" t="s">
        <v>412</v>
      </c>
      <c r="B28" s="973" t="s">
        <v>47</v>
      </c>
      <c r="C28" s="974" t="s">
        <v>115</v>
      </c>
      <c r="D28" s="1101">
        <v>2920415.51</v>
      </c>
      <c r="E28" s="1102">
        <v>0</v>
      </c>
      <c r="F28" s="1102">
        <v>0</v>
      </c>
      <c r="G28" s="1105">
        <v>0</v>
      </c>
      <c r="H28" s="1104">
        <v>0</v>
      </c>
      <c r="I28" s="597"/>
      <c r="J28" s="597"/>
      <c r="K28" s="597"/>
      <c r="L28" s="597"/>
      <c r="M28" s="597"/>
      <c r="N28" s="597"/>
      <c r="O28" s="597"/>
      <c r="P28" s="597"/>
      <c r="Q28" s="597"/>
      <c r="R28" s="597"/>
      <c r="S28" s="597"/>
      <c r="T28" s="597"/>
      <c r="U28" s="597"/>
      <c r="V28" s="597"/>
      <c r="W28" s="597"/>
      <c r="X28" s="597"/>
      <c r="Y28" s="597"/>
      <c r="Z28" s="597"/>
      <c r="AA28" s="597"/>
      <c r="AB28" s="597"/>
      <c r="AC28" s="597"/>
      <c r="AD28" s="597"/>
      <c r="AE28" s="597"/>
      <c r="AF28" s="597"/>
      <c r="AG28" s="597"/>
      <c r="AH28" s="597"/>
      <c r="AI28" s="597"/>
      <c r="AJ28" s="597"/>
      <c r="AK28" s="597"/>
      <c r="AL28" s="597"/>
      <c r="AM28" s="597"/>
      <c r="AN28" s="597"/>
      <c r="AO28" s="597"/>
      <c r="AP28" s="597"/>
      <c r="AQ28" s="597"/>
      <c r="AR28" s="597"/>
      <c r="AS28" s="597"/>
      <c r="AT28" s="597"/>
      <c r="AU28" s="597"/>
      <c r="AV28" s="597"/>
      <c r="AW28" s="597"/>
      <c r="AX28" s="597"/>
      <c r="AY28" s="597"/>
      <c r="AZ28" s="597"/>
      <c r="BA28" s="597"/>
      <c r="BB28" s="597"/>
      <c r="BC28" s="597"/>
      <c r="BD28" s="597"/>
      <c r="BE28" s="597"/>
      <c r="BF28" s="597"/>
      <c r="BG28" s="597"/>
      <c r="BH28" s="597"/>
      <c r="BI28" s="597"/>
      <c r="BJ28" s="597"/>
      <c r="BK28" s="597"/>
      <c r="BL28" s="597"/>
      <c r="BM28" s="597"/>
    </row>
    <row r="29" spans="1:65" s="643" customFormat="1" ht="24" customHeight="1">
      <c r="A29" s="972" t="s">
        <v>414</v>
      </c>
      <c r="B29" s="973" t="s">
        <v>47</v>
      </c>
      <c r="C29" s="974" t="s">
        <v>415</v>
      </c>
      <c r="D29" s="1101">
        <v>13115260.210000003</v>
      </c>
      <c r="E29" s="1102">
        <v>0</v>
      </c>
      <c r="F29" s="1102">
        <v>0</v>
      </c>
      <c r="G29" s="1105">
        <v>0</v>
      </c>
      <c r="H29" s="1104">
        <v>0</v>
      </c>
      <c r="I29" s="597"/>
      <c r="J29" s="597"/>
      <c r="K29" s="597"/>
      <c r="L29" s="597"/>
      <c r="M29" s="597"/>
      <c r="N29" s="597"/>
      <c r="O29" s="597"/>
      <c r="P29" s="597"/>
      <c r="Q29" s="597"/>
      <c r="R29" s="597"/>
      <c r="S29" s="597"/>
      <c r="T29" s="597"/>
      <c r="U29" s="597"/>
      <c r="V29" s="597"/>
      <c r="W29" s="597"/>
      <c r="X29" s="597"/>
      <c r="Y29" s="597"/>
      <c r="Z29" s="597"/>
      <c r="AA29" s="597"/>
      <c r="AB29" s="597"/>
      <c r="AC29" s="597"/>
      <c r="AD29" s="597"/>
      <c r="AE29" s="597"/>
      <c r="AF29" s="597"/>
      <c r="AG29" s="597"/>
      <c r="AH29" s="597"/>
      <c r="AI29" s="597"/>
      <c r="AJ29" s="597"/>
      <c r="AK29" s="597"/>
      <c r="AL29" s="597"/>
      <c r="AM29" s="597"/>
      <c r="AN29" s="597"/>
      <c r="AO29" s="597"/>
      <c r="AP29" s="597"/>
      <c r="AQ29" s="597"/>
      <c r="AR29" s="597"/>
      <c r="AS29" s="597"/>
      <c r="AT29" s="597"/>
      <c r="AU29" s="597"/>
      <c r="AV29" s="597"/>
      <c r="AW29" s="597"/>
      <c r="AX29" s="597"/>
      <c r="AY29" s="597"/>
      <c r="AZ29" s="597"/>
      <c r="BA29" s="597"/>
      <c r="BB29" s="597"/>
      <c r="BC29" s="597"/>
      <c r="BD29" s="597"/>
      <c r="BE29" s="597"/>
      <c r="BF29" s="597"/>
      <c r="BG29" s="597"/>
      <c r="BH29" s="597"/>
      <c r="BI29" s="597"/>
      <c r="BJ29" s="597"/>
      <c r="BK29" s="597"/>
      <c r="BL29" s="597"/>
      <c r="BM29" s="597"/>
    </row>
    <row r="30" spans="1:65" s="642" customFormat="1" ht="24" customHeight="1">
      <c r="A30" s="972" t="s">
        <v>416</v>
      </c>
      <c r="B30" s="973" t="s">
        <v>47</v>
      </c>
      <c r="C30" s="974" t="s">
        <v>417</v>
      </c>
      <c r="D30" s="1101">
        <v>18071.14</v>
      </c>
      <c r="E30" s="1102">
        <v>0</v>
      </c>
      <c r="F30" s="1102">
        <v>0</v>
      </c>
      <c r="G30" s="1105">
        <v>0</v>
      </c>
      <c r="H30" s="1104">
        <v>0</v>
      </c>
      <c r="I30" s="597"/>
      <c r="J30" s="597"/>
      <c r="K30" s="597"/>
      <c r="L30" s="597"/>
      <c r="M30" s="597"/>
      <c r="N30" s="597"/>
      <c r="O30" s="597"/>
      <c r="P30" s="597"/>
      <c r="Q30" s="597"/>
      <c r="R30" s="597"/>
      <c r="S30" s="597"/>
      <c r="T30" s="597"/>
      <c r="U30" s="597"/>
      <c r="V30" s="597"/>
      <c r="W30" s="597"/>
      <c r="X30" s="597"/>
      <c r="Y30" s="597"/>
      <c r="Z30" s="597"/>
      <c r="AA30" s="597"/>
      <c r="AB30" s="597"/>
      <c r="AC30" s="597"/>
      <c r="AD30" s="597"/>
      <c r="AE30" s="597"/>
      <c r="AF30" s="597"/>
      <c r="AG30" s="597"/>
      <c r="AH30" s="597"/>
      <c r="AI30" s="597"/>
      <c r="AJ30" s="597"/>
      <c r="AK30" s="597"/>
      <c r="AL30" s="597"/>
      <c r="AM30" s="597"/>
      <c r="AN30" s="597"/>
      <c r="AO30" s="597"/>
      <c r="AP30" s="597"/>
      <c r="AQ30" s="597"/>
      <c r="AR30" s="597"/>
      <c r="AS30" s="597"/>
      <c r="AT30" s="597"/>
      <c r="AU30" s="597"/>
      <c r="AV30" s="597"/>
      <c r="AW30" s="597"/>
      <c r="AX30" s="597"/>
      <c r="AY30" s="597"/>
      <c r="AZ30" s="597"/>
      <c r="BA30" s="597"/>
      <c r="BB30" s="597"/>
      <c r="BC30" s="597"/>
      <c r="BD30" s="597"/>
      <c r="BE30" s="597"/>
      <c r="BF30" s="597"/>
      <c r="BG30" s="597"/>
      <c r="BH30" s="597"/>
      <c r="BI30" s="597"/>
      <c r="BJ30" s="597"/>
      <c r="BK30" s="597"/>
      <c r="BL30" s="597"/>
      <c r="BM30" s="597"/>
    </row>
    <row r="31" spans="1:65" s="642" customFormat="1" ht="24" customHeight="1">
      <c r="A31" s="972" t="s">
        <v>418</v>
      </c>
      <c r="B31" s="973" t="s">
        <v>47</v>
      </c>
      <c r="C31" s="974" t="s">
        <v>605</v>
      </c>
      <c r="D31" s="1101">
        <v>318835.31000000006</v>
      </c>
      <c r="E31" s="1102">
        <v>0</v>
      </c>
      <c r="F31" s="1102">
        <v>0</v>
      </c>
      <c r="G31" s="1105">
        <v>0</v>
      </c>
      <c r="H31" s="1104">
        <v>0</v>
      </c>
    </row>
    <row r="32" spans="1:65" s="637" customFormat="1" ht="24" customHeight="1">
      <c r="A32" s="972" t="s">
        <v>421</v>
      </c>
      <c r="B32" s="973" t="s">
        <v>47</v>
      </c>
      <c r="C32" s="974" t="s">
        <v>606</v>
      </c>
      <c r="D32" s="1101">
        <v>762477.58</v>
      </c>
      <c r="E32" s="1102">
        <v>0</v>
      </c>
      <c r="F32" s="1102">
        <v>0</v>
      </c>
      <c r="G32" s="1105">
        <v>0</v>
      </c>
      <c r="H32" s="1104">
        <v>0</v>
      </c>
    </row>
    <row r="33" spans="1:8" s="637" customFormat="1" ht="24" customHeight="1">
      <c r="A33" s="972" t="s">
        <v>440</v>
      </c>
      <c r="B33" s="973" t="s">
        <v>47</v>
      </c>
      <c r="C33" s="974" t="s">
        <v>180</v>
      </c>
      <c r="D33" s="1101">
        <v>1236256.6399999994</v>
      </c>
      <c r="E33" s="1102">
        <v>0</v>
      </c>
      <c r="F33" s="1102">
        <v>0</v>
      </c>
      <c r="G33" s="1105">
        <v>0</v>
      </c>
      <c r="H33" s="1104">
        <v>0</v>
      </c>
    </row>
    <row r="34" spans="1:8" s="637" customFormat="1" ht="24" customHeight="1">
      <c r="A34" s="972" t="s">
        <v>424</v>
      </c>
      <c r="B34" s="973" t="s">
        <v>47</v>
      </c>
      <c r="C34" s="974" t="s">
        <v>607</v>
      </c>
      <c r="D34" s="1101">
        <v>2486473.9999999991</v>
      </c>
      <c r="E34" s="1102">
        <v>0</v>
      </c>
      <c r="F34" s="1102">
        <v>0</v>
      </c>
      <c r="G34" s="1105">
        <v>0</v>
      </c>
      <c r="H34" s="1104">
        <v>0</v>
      </c>
    </row>
    <row r="35" spans="1:8" s="637" customFormat="1" ht="24" customHeight="1">
      <c r="A35" s="972" t="s">
        <v>427</v>
      </c>
      <c r="B35" s="644" t="s">
        <v>47</v>
      </c>
      <c r="C35" s="974" t="s">
        <v>608</v>
      </c>
      <c r="D35" s="1101">
        <v>929913.35999999975</v>
      </c>
      <c r="E35" s="1102">
        <v>0</v>
      </c>
      <c r="F35" s="1102">
        <v>0</v>
      </c>
      <c r="G35" s="1105">
        <v>0</v>
      </c>
      <c r="H35" s="1104">
        <v>0</v>
      </c>
    </row>
    <row r="36" spans="1:8" s="637" customFormat="1" ht="36.75" customHeight="1">
      <c r="A36" s="645" t="s">
        <v>430</v>
      </c>
      <c r="B36" s="646" t="s">
        <v>47</v>
      </c>
      <c r="C36" s="979" t="s">
        <v>609</v>
      </c>
      <c r="D36" s="1101">
        <v>0</v>
      </c>
      <c r="E36" s="1102">
        <v>0</v>
      </c>
      <c r="F36" s="1102">
        <v>0</v>
      </c>
      <c r="G36" s="1107">
        <v>0</v>
      </c>
      <c r="H36" s="1104">
        <v>0</v>
      </c>
    </row>
    <row r="37" spans="1:8" s="637" customFormat="1" ht="19.5" customHeight="1">
      <c r="A37" s="647" t="s">
        <v>4</v>
      </c>
      <c r="B37" s="648"/>
      <c r="C37" s="647"/>
      <c r="D37" s="649" t="s">
        <v>4</v>
      </c>
      <c r="E37" s="649" t="s">
        <v>4</v>
      </c>
      <c r="F37" s="649" t="s">
        <v>4</v>
      </c>
      <c r="G37" s="650" t="s">
        <v>4</v>
      </c>
      <c r="H37" s="649" t="s">
        <v>4</v>
      </c>
    </row>
    <row r="38" spans="1:8" s="637" customFormat="1" ht="16.5" customHeight="1">
      <c r="A38" s="651"/>
      <c r="B38" s="644"/>
      <c r="C38" s="652"/>
      <c r="D38" s="653"/>
      <c r="E38" s="654"/>
      <c r="F38" s="654"/>
      <c r="G38" s="655"/>
      <c r="H38" s="656"/>
    </row>
    <row r="39" spans="1:8" s="637" customFormat="1" ht="18.75" customHeight="1"/>
    <row r="40" spans="1:8" ht="16.5" customHeight="1">
      <c r="A40" s="657" t="s">
        <v>4</v>
      </c>
      <c r="B40" s="658"/>
      <c r="C40" s="657"/>
      <c r="D40" s="597" t="s">
        <v>4</v>
      </c>
    </row>
    <row r="41" spans="1:8" ht="22.5" hidden="1" customHeight="1">
      <c r="B41" s="1648" t="s">
        <v>623</v>
      </c>
      <c r="C41" s="1648"/>
      <c r="D41" s="597">
        <v>0</v>
      </c>
    </row>
    <row r="42" spans="1:8">
      <c r="D42" s="597" t="s">
        <v>4</v>
      </c>
    </row>
    <row r="43" spans="1:8">
      <c r="D43" s="597" t="s">
        <v>4</v>
      </c>
    </row>
    <row r="44" spans="1:8">
      <c r="D44" s="597" t="s">
        <v>4</v>
      </c>
    </row>
    <row r="45" spans="1:8">
      <c r="D45" s="597" t="s">
        <v>4</v>
      </c>
    </row>
    <row r="46" spans="1:8">
      <c r="D46" s="597" t="s">
        <v>4</v>
      </c>
    </row>
    <row r="47" spans="1:8">
      <c r="D47" s="659" t="s">
        <v>4</v>
      </c>
    </row>
    <row r="48" spans="1:8">
      <c r="D48" s="597" t="s">
        <v>4</v>
      </c>
    </row>
    <row r="49" spans="4:4">
      <c r="D49" s="597" t="s">
        <v>4</v>
      </c>
    </row>
    <row r="50" spans="4:4">
      <c r="D50" s="597" t="s">
        <v>4</v>
      </c>
    </row>
    <row r="51" spans="4:4">
      <c r="D51" s="597" t="s">
        <v>4</v>
      </c>
    </row>
    <row r="52" spans="4:4">
      <c r="D52" s="597" t="s">
        <v>4</v>
      </c>
    </row>
    <row r="53" spans="4:4">
      <c r="D53" s="597" t="s">
        <v>4</v>
      </c>
    </row>
    <row r="54" spans="4:4">
      <c r="D54" s="597" t="s">
        <v>4</v>
      </c>
    </row>
    <row r="55" spans="4:4">
      <c r="D55" s="660" t="s">
        <v>4</v>
      </c>
    </row>
    <row r="56" spans="4:4">
      <c r="D56" s="660" t="s">
        <v>4</v>
      </c>
    </row>
    <row r="57" spans="4:4">
      <c r="D57" s="660" t="s">
        <v>4</v>
      </c>
    </row>
    <row r="58" spans="4:4">
      <c r="D58" s="660" t="s">
        <v>4</v>
      </c>
    </row>
    <row r="59" spans="4:4">
      <c r="D59" s="660" t="s">
        <v>4</v>
      </c>
    </row>
    <row r="60" spans="4:4">
      <c r="D60" s="660" t="s">
        <v>4</v>
      </c>
    </row>
    <row r="61" spans="4:4">
      <c r="D61" s="660" t="s">
        <v>4</v>
      </c>
    </row>
    <row r="62" spans="4:4">
      <c r="D62" s="660" t="s">
        <v>4</v>
      </c>
    </row>
    <row r="63" spans="4:4">
      <c r="D63" s="660" t="s">
        <v>4</v>
      </c>
    </row>
    <row r="64" spans="4:4">
      <c r="D64" s="660" t="s">
        <v>4</v>
      </c>
    </row>
    <row r="65" spans="4:4">
      <c r="D65" s="660" t="s">
        <v>4</v>
      </c>
    </row>
    <row r="66" spans="4:4">
      <c r="D66" s="660" t="s">
        <v>4</v>
      </c>
    </row>
    <row r="67" spans="4:4">
      <c r="D67" s="660" t="s">
        <v>4</v>
      </c>
    </row>
    <row r="68" spans="4:4">
      <c r="D68" s="660" t="s">
        <v>4</v>
      </c>
    </row>
    <row r="69" spans="4:4">
      <c r="D69" s="660" t="s">
        <v>4</v>
      </c>
    </row>
    <row r="70" spans="4:4">
      <c r="D70" s="660" t="s">
        <v>4</v>
      </c>
    </row>
    <row r="71" spans="4:4">
      <c r="D71" s="660" t="s">
        <v>4</v>
      </c>
    </row>
    <row r="72" spans="4:4">
      <c r="D72" s="660" t="s">
        <v>4</v>
      </c>
    </row>
    <row r="73" spans="4:4">
      <c r="D73" s="660" t="s">
        <v>4</v>
      </c>
    </row>
    <row r="74" spans="4:4">
      <c r="D74" s="660" t="s">
        <v>4</v>
      </c>
    </row>
    <row r="75" spans="4:4">
      <c r="D75" s="660" t="s">
        <v>4</v>
      </c>
    </row>
    <row r="76" spans="4:4">
      <c r="D76" s="660" t="s">
        <v>4</v>
      </c>
    </row>
    <row r="77" spans="4:4">
      <c r="D77" s="660" t="s">
        <v>4</v>
      </c>
    </row>
    <row r="78" spans="4:4">
      <c r="D78" s="660" t="s">
        <v>4</v>
      </c>
    </row>
    <row r="79" spans="4:4">
      <c r="D79" s="660" t="s">
        <v>4</v>
      </c>
    </row>
    <row r="80" spans="4:4">
      <c r="D80" s="660" t="s">
        <v>4</v>
      </c>
    </row>
    <row r="81" spans="4:4">
      <c r="D81" s="660" t="s">
        <v>4</v>
      </c>
    </row>
    <row r="82" spans="4:4">
      <c r="D82" s="660" t="s">
        <v>4</v>
      </c>
    </row>
    <row r="83" spans="4:4">
      <c r="D83" s="660" t="s">
        <v>4</v>
      </c>
    </row>
    <row r="84" spans="4:4">
      <c r="D84" s="660" t="s">
        <v>4</v>
      </c>
    </row>
    <row r="85" spans="4:4">
      <c r="D85" s="660" t="s">
        <v>4</v>
      </c>
    </row>
    <row r="86" spans="4:4">
      <c r="D86" s="660" t="s">
        <v>4</v>
      </c>
    </row>
    <row r="87" spans="4:4">
      <c r="D87" s="660" t="s">
        <v>4</v>
      </c>
    </row>
    <row r="88" spans="4:4">
      <c r="D88" s="660" t="s">
        <v>4</v>
      </c>
    </row>
    <row r="89" spans="4:4">
      <c r="D89" s="660" t="s">
        <v>4</v>
      </c>
    </row>
    <row r="90" spans="4:4">
      <c r="D90" s="660" t="s">
        <v>4</v>
      </c>
    </row>
    <row r="91" spans="4:4">
      <c r="D91" s="660" t="s">
        <v>4</v>
      </c>
    </row>
    <row r="92" spans="4:4">
      <c r="D92" s="660" t="s">
        <v>4</v>
      </c>
    </row>
    <row r="93" spans="4:4">
      <c r="D93" s="660" t="s">
        <v>4</v>
      </c>
    </row>
    <row r="94" spans="4:4">
      <c r="D94" s="660" t="s">
        <v>4</v>
      </c>
    </row>
    <row r="95" spans="4:4">
      <c r="D95" s="660" t="s">
        <v>4</v>
      </c>
    </row>
    <row r="96" spans="4:4">
      <c r="D96" s="660" t="s">
        <v>4</v>
      </c>
    </row>
    <row r="97" spans="4:4">
      <c r="D97" s="660" t="s">
        <v>4</v>
      </c>
    </row>
    <row r="98" spans="4:4">
      <c r="D98" s="660" t="s">
        <v>4</v>
      </c>
    </row>
    <row r="99" spans="4:4">
      <c r="D99" s="660" t="s">
        <v>4</v>
      </c>
    </row>
    <row r="100" spans="4:4">
      <c r="D100" s="660" t="s">
        <v>4</v>
      </c>
    </row>
    <row r="101" spans="4:4">
      <c r="D101" s="660" t="s">
        <v>4</v>
      </c>
    </row>
    <row r="102" spans="4:4">
      <c r="D102" s="660" t="s">
        <v>4</v>
      </c>
    </row>
    <row r="103" spans="4:4">
      <c r="D103" s="660" t="s">
        <v>4</v>
      </c>
    </row>
    <row r="104" spans="4:4">
      <c r="D104" s="660" t="s">
        <v>4</v>
      </c>
    </row>
    <row r="105" spans="4:4">
      <c r="D105" s="660" t="s">
        <v>4</v>
      </c>
    </row>
    <row r="106" spans="4:4">
      <c r="D106" s="660" t="s">
        <v>4</v>
      </c>
    </row>
    <row r="107" spans="4:4">
      <c r="D107" s="660" t="s">
        <v>4</v>
      </c>
    </row>
    <row r="108" spans="4:4">
      <c r="D108" s="660" t="s">
        <v>4</v>
      </c>
    </row>
    <row r="109" spans="4:4">
      <c r="D109" s="660" t="s">
        <v>4</v>
      </c>
    </row>
    <row r="110" spans="4:4">
      <c r="D110" s="660" t="s">
        <v>4</v>
      </c>
    </row>
    <row r="111" spans="4:4">
      <c r="D111" s="660" t="s">
        <v>4</v>
      </c>
    </row>
    <row r="112" spans="4:4">
      <c r="D112" s="660" t="s">
        <v>4</v>
      </c>
    </row>
    <row r="113" spans="4:4">
      <c r="D113" s="660" t="s">
        <v>4</v>
      </c>
    </row>
    <row r="114" spans="4:4">
      <c r="D114" s="660" t="s">
        <v>4</v>
      </c>
    </row>
    <row r="115" spans="4:4">
      <c r="D115" s="660" t="s">
        <v>4</v>
      </c>
    </row>
    <row r="116" spans="4:4">
      <c r="D116" s="660" t="s">
        <v>4</v>
      </c>
    </row>
    <row r="117" spans="4:4">
      <c r="D117" s="660" t="s">
        <v>4</v>
      </c>
    </row>
    <row r="118" spans="4:4">
      <c r="D118" s="660" t="s">
        <v>4</v>
      </c>
    </row>
    <row r="119" spans="4:4">
      <c r="D119" s="660" t="s">
        <v>4</v>
      </c>
    </row>
    <row r="120" spans="4:4">
      <c r="D120" s="660" t="s">
        <v>4</v>
      </c>
    </row>
    <row r="121" spans="4:4">
      <c r="D121" s="660" t="s">
        <v>4</v>
      </c>
    </row>
    <row r="122" spans="4:4">
      <c r="D122" s="660" t="s">
        <v>4</v>
      </c>
    </row>
    <row r="123" spans="4:4">
      <c r="D123" s="660" t="s">
        <v>4</v>
      </c>
    </row>
    <row r="124" spans="4:4">
      <c r="D124" s="660" t="s">
        <v>4</v>
      </c>
    </row>
    <row r="125" spans="4:4">
      <c r="D125" s="660" t="s">
        <v>4</v>
      </c>
    </row>
    <row r="126" spans="4:4">
      <c r="D126" s="660" t="s">
        <v>4</v>
      </c>
    </row>
    <row r="127" spans="4:4">
      <c r="D127" s="660" t="s">
        <v>4</v>
      </c>
    </row>
    <row r="128" spans="4:4">
      <c r="D128" s="660" t="s">
        <v>4</v>
      </c>
    </row>
    <row r="129" spans="4:4">
      <c r="D129" s="660" t="s">
        <v>4</v>
      </c>
    </row>
    <row r="130" spans="4:4">
      <c r="D130" s="660" t="s">
        <v>4</v>
      </c>
    </row>
    <row r="131" spans="4:4">
      <c r="D131" s="660" t="s">
        <v>4</v>
      </c>
    </row>
    <row r="132" spans="4:4">
      <c r="D132" s="660" t="s">
        <v>4</v>
      </c>
    </row>
    <row r="133" spans="4:4">
      <c r="D133" s="660" t="s">
        <v>4</v>
      </c>
    </row>
    <row r="134" spans="4:4">
      <c r="D134" s="660" t="s">
        <v>4</v>
      </c>
    </row>
    <row r="135" spans="4:4">
      <c r="D135" s="660" t="s">
        <v>4</v>
      </c>
    </row>
    <row r="136" spans="4:4">
      <c r="D136" s="660" t="s">
        <v>4</v>
      </c>
    </row>
    <row r="137" spans="4:4">
      <c r="D137" s="660" t="s">
        <v>4</v>
      </c>
    </row>
    <row r="138" spans="4:4">
      <c r="D138" s="660" t="s">
        <v>4</v>
      </c>
    </row>
    <row r="139" spans="4:4">
      <c r="D139" s="660" t="s">
        <v>4</v>
      </c>
    </row>
    <row r="140" spans="4:4">
      <c r="D140" s="660" t="s">
        <v>4</v>
      </c>
    </row>
    <row r="141" spans="4:4">
      <c r="D141" s="660" t="s">
        <v>4</v>
      </c>
    </row>
    <row r="142" spans="4:4">
      <c r="D142" s="660" t="s">
        <v>4</v>
      </c>
    </row>
    <row r="143" spans="4:4">
      <c r="D143" s="660" t="s">
        <v>4</v>
      </c>
    </row>
    <row r="144" spans="4:4">
      <c r="D144" s="660" t="s">
        <v>4</v>
      </c>
    </row>
    <row r="145" spans="4:4">
      <c r="D145" s="660" t="s">
        <v>4</v>
      </c>
    </row>
    <row r="146" spans="4:4">
      <c r="D146" s="660" t="s">
        <v>4</v>
      </c>
    </row>
    <row r="147" spans="4:4">
      <c r="D147" s="660" t="s">
        <v>4</v>
      </c>
    </row>
    <row r="148" spans="4:4">
      <c r="D148" s="660" t="s">
        <v>4</v>
      </c>
    </row>
    <row r="149" spans="4:4">
      <c r="D149" s="660" t="s">
        <v>4</v>
      </c>
    </row>
    <row r="150" spans="4:4">
      <c r="D150" s="660" t="s">
        <v>4</v>
      </c>
    </row>
    <row r="151" spans="4:4">
      <c r="D151" s="660" t="s">
        <v>4</v>
      </c>
    </row>
    <row r="152" spans="4:4">
      <c r="D152" s="660" t="s">
        <v>4</v>
      </c>
    </row>
    <row r="153" spans="4:4">
      <c r="D153" s="660" t="s">
        <v>4</v>
      </c>
    </row>
    <row r="154" spans="4:4">
      <c r="D154" s="660" t="s">
        <v>4</v>
      </c>
    </row>
    <row r="155" spans="4:4">
      <c r="D155" s="660" t="s">
        <v>4</v>
      </c>
    </row>
    <row r="156" spans="4:4">
      <c r="D156" s="660" t="s">
        <v>4</v>
      </c>
    </row>
    <row r="157" spans="4:4">
      <c r="D157" s="660" t="s">
        <v>4</v>
      </c>
    </row>
    <row r="158" spans="4:4">
      <c r="D158" s="660" t="s">
        <v>4</v>
      </c>
    </row>
    <row r="159" spans="4:4">
      <c r="D159" s="660" t="s">
        <v>4</v>
      </c>
    </row>
    <row r="160" spans="4:4">
      <c r="D160" s="660" t="s">
        <v>4</v>
      </c>
    </row>
    <row r="161" spans="4:4">
      <c r="D161" s="660" t="s">
        <v>4</v>
      </c>
    </row>
    <row r="162" spans="4:4">
      <c r="D162" s="660" t="s">
        <v>4</v>
      </c>
    </row>
    <row r="163" spans="4:4">
      <c r="D163" s="660" t="s">
        <v>4</v>
      </c>
    </row>
    <row r="164" spans="4:4">
      <c r="D164" s="660" t="s">
        <v>4</v>
      </c>
    </row>
    <row r="165" spans="4:4">
      <c r="D165" s="660" t="s">
        <v>4</v>
      </c>
    </row>
    <row r="166" spans="4:4">
      <c r="D166" s="660" t="s">
        <v>4</v>
      </c>
    </row>
    <row r="167" spans="4:4">
      <c r="D167" s="660" t="s">
        <v>4</v>
      </c>
    </row>
    <row r="168" spans="4:4">
      <c r="D168" s="660" t="s">
        <v>4</v>
      </c>
    </row>
    <row r="169" spans="4:4">
      <c r="D169" s="660" t="s">
        <v>4</v>
      </c>
    </row>
    <row r="170" spans="4:4">
      <c r="D170" s="660" t="s">
        <v>4</v>
      </c>
    </row>
    <row r="171" spans="4:4">
      <c r="D171" s="660" t="s">
        <v>4</v>
      </c>
    </row>
    <row r="172" spans="4:4">
      <c r="D172" s="660" t="s">
        <v>4</v>
      </c>
    </row>
    <row r="173" spans="4:4">
      <c r="D173" s="660" t="s">
        <v>4</v>
      </c>
    </row>
    <row r="174" spans="4:4">
      <c r="D174" s="660" t="s">
        <v>4</v>
      </c>
    </row>
    <row r="175" spans="4:4">
      <c r="D175" s="660" t="s">
        <v>4</v>
      </c>
    </row>
    <row r="176" spans="4:4">
      <c r="D176" s="660" t="s">
        <v>4</v>
      </c>
    </row>
    <row r="177" spans="4:4">
      <c r="D177" s="660" t="s">
        <v>4</v>
      </c>
    </row>
    <row r="178" spans="4:4">
      <c r="D178" s="660" t="s">
        <v>4</v>
      </c>
    </row>
    <row r="179" spans="4:4">
      <c r="D179" s="660" t="s">
        <v>4</v>
      </c>
    </row>
    <row r="180" spans="4:4">
      <c r="D180" s="660" t="s">
        <v>4</v>
      </c>
    </row>
    <row r="181" spans="4:4">
      <c r="D181" s="660" t="s">
        <v>4</v>
      </c>
    </row>
    <row r="182" spans="4:4">
      <c r="D182" s="660" t="s">
        <v>4</v>
      </c>
    </row>
    <row r="183" spans="4:4">
      <c r="D183" s="660" t="s">
        <v>4</v>
      </c>
    </row>
    <row r="184" spans="4:4">
      <c r="D184" s="660" t="s">
        <v>4</v>
      </c>
    </row>
    <row r="185" spans="4:4">
      <c r="D185" s="660" t="s">
        <v>4</v>
      </c>
    </row>
    <row r="186" spans="4:4">
      <c r="D186" s="660" t="s">
        <v>4</v>
      </c>
    </row>
    <row r="187" spans="4:4">
      <c r="D187" s="660" t="s">
        <v>4</v>
      </c>
    </row>
    <row r="188" spans="4:4">
      <c r="D188" s="660" t="s">
        <v>4</v>
      </c>
    </row>
    <row r="189" spans="4:4">
      <c r="D189" s="660" t="s">
        <v>4</v>
      </c>
    </row>
    <row r="190" spans="4:4">
      <c r="D190" s="660" t="s">
        <v>4</v>
      </c>
    </row>
    <row r="191" spans="4:4">
      <c r="D191" s="660" t="s">
        <v>4</v>
      </c>
    </row>
    <row r="192" spans="4:4">
      <c r="D192" s="660" t="s">
        <v>4</v>
      </c>
    </row>
    <row r="193" spans="4:4">
      <c r="D193" s="660" t="s">
        <v>4</v>
      </c>
    </row>
    <row r="194" spans="4:4">
      <c r="D194" s="660" t="s">
        <v>4</v>
      </c>
    </row>
    <row r="195" spans="4:4">
      <c r="D195" s="660" t="s">
        <v>4</v>
      </c>
    </row>
    <row r="196" spans="4:4">
      <c r="D196" s="660" t="s">
        <v>4</v>
      </c>
    </row>
    <row r="197" spans="4:4">
      <c r="D197" s="660" t="s">
        <v>4</v>
      </c>
    </row>
    <row r="198" spans="4:4">
      <c r="D198" s="660" t="s">
        <v>4</v>
      </c>
    </row>
    <row r="199" spans="4:4">
      <c r="D199" s="660" t="s">
        <v>4</v>
      </c>
    </row>
    <row r="200" spans="4:4">
      <c r="D200" s="660" t="s">
        <v>4</v>
      </c>
    </row>
    <row r="201" spans="4:4">
      <c r="D201" s="660" t="s">
        <v>4</v>
      </c>
    </row>
    <row r="202" spans="4:4">
      <c r="D202" s="660" t="s">
        <v>4</v>
      </c>
    </row>
    <row r="203" spans="4:4">
      <c r="D203" s="660" t="s">
        <v>4</v>
      </c>
    </row>
    <row r="204" spans="4:4">
      <c r="D204" s="660" t="s">
        <v>4</v>
      </c>
    </row>
    <row r="205" spans="4:4">
      <c r="D205" s="660" t="s">
        <v>4</v>
      </c>
    </row>
    <row r="206" spans="4:4">
      <c r="D206" s="660" t="s">
        <v>4</v>
      </c>
    </row>
    <row r="207" spans="4:4">
      <c r="D207" s="660" t="s">
        <v>4</v>
      </c>
    </row>
    <row r="208" spans="4:4">
      <c r="D208" s="660" t="s">
        <v>4</v>
      </c>
    </row>
    <row r="209" spans="4:4">
      <c r="D209" s="660" t="s">
        <v>4</v>
      </c>
    </row>
    <row r="210" spans="4:4">
      <c r="D210" s="660" t="s">
        <v>4</v>
      </c>
    </row>
    <row r="211" spans="4:4">
      <c r="D211" s="660" t="s">
        <v>4</v>
      </c>
    </row>
    <row r="212" spans="4:4">
      <c r="D212" s="660" t="s">
        <v>4</v>
      </c>
    </row>
    <row r="213" spans="4:4">
      <c r="D213" s="660" t="s">
        <v>4</v>
      </c>
    </row>
    <row r="214" spans="4:4">
      <c r="D214" s="660" t="s">
        <v>4</v>
      </c>
    </row>
    <row r="215" spans="4:4">
      <c r="D215" s="660" t="s">
        <v>4</v>
      </c>
    </row>
    <row r="216" spans="4:4">
      <c r="D216" s="660" t="s">
        <v>4</v>
      </c>
    </row>
    <row r="217" spans="4:4">
      <c r="D217" s="660" t="s">
        <v>4</v>
      </c>
    </row>
    <row r="218" spans="4:4">
      <c r="D218" s="660" t="s">
        <v>4</v>
      </c>
    </row>
    <row r="219" spans="4:4">
      <c r="D219" s="660" t="s">
        <v>4</v>
      </c>
    </row>
    <row r="220" spans="4:4">
      <c r="D220" s="660" t="s">
        <v>4</v>
      </c>
    </row>
    <row r="221" spans="4:4">
      <c r="D221" s="660" t="s">
        <v>4</v>
      </c>
    </row>
    <row r="222" spans="4:4">
      <c r="D222" s="660" t="s">
        <v>4</v>
      </c>
    </row>
    <row r="223" spans="4:4">
      <c r="D223" s="660" t="s">
        <v>4</v>
      </c>
    </row>
    <row r="224" spans="4:4">
      <c r="D224" s="660" t="s">
        <v>4</v>
      </c>
    </row>
    <row r="225" spans="4:4">
      <c r="D225" s="660" t="s">
        <v>4</v>
      </c>
    </row>
    <row r="226" spans="4:4">
      <c r="D226" s="660" t="s">
        <v>4</v>
      </c>
    </row>
    <row r="227" spans="4:4">
      <c r="D227" s="660" t="s">
        <v>4</v>
      </c>
    </row>
    <row r="228" spans="4:4">
      <c r="D228" s="660" t="s">
        <v>4</v>
      </c>
    </row>
    <row r="229" spans="4:4">
      <c r="D229" s="660" t="s">
        <v>4</v>
      </c>
    </row>
    <row r="230" spans="4:4">
      <c r="D230" s="660" t="s">
        <v>4</v>
      </c>
    </row>
    <row r="231" spans="4:4">
      <c r="D231" s="660" t="s">
        <v>4</v>
      </c>
    </row>
    <row r="232" spans="4:4">
      <c r="D232" s="660" t="s">
        <v>4</v>
      </c>
    </row>
    <row r="233" spans="4:4">
      <c r="D233" s="660" t="s">
        <v>4</v>
      </c>
    </row>
    <row r="234" spans="4:4">
      <c r="D234" s="660" t="s">
        <v>4</v>
      </c>
    </row>
    <row r="235" spans="4:4">
      <c r="D235" s="660" t="s">
        <v>4</v>
      </c>
    </row>
    <row r="236" spans="4:4">
      <c r="D236" s="660" t="s">
        <v>4</v>
      </c>
    </row>
    <row r="237" spans="4:4">
      <c r="D237" s="660" t="s">
        <v>4</v>
      </c>
    </row>
    <row r="238" spans="4:4">
      <c r="D238" s="660" t="s">
        <v>4</v>
      </c>
    </row>
    <row r="239" spans="4:4">
      <c r="D239" s="660" t="s">
        <v>4</v>
      </c>
    </row>
    <row r="240" spans="4:4">
      <c r="D240" s="660" t="s">
        <v>4</v>
      </c>
    </row>
    <row r="241" spans="4:4">
      <c r="D241" s="660" t="s">
        <v>4</v>
      </c>
    </row>
    <row r="242" spans="4:4">
      <c r="D242" s="660" t="s">
        <v>4</v>
      </c>
    </row>
    <row r="243" spans="4:4">
      <c r="D243" s="660" t="s">
        <v>4</v>
      </c>
    </row>
    <row r="244" spans="4:4">
      <c r="D244" s="660" t="s">
        <v>4</v>
      </c>
    </row>
    <row r="245" spans="4:4">
      <c r="D245" s="660" t="s">
        <v>4</v>
      </c>
    </row>
    <row r="246" spans="4:4">
      <c r="D246" s="660" t="s">
        <v>4</v>
      </c>
    </row>
    <row r="247" spans="4:4">
      <c r="D247" s="660" t="s">
        <v>4</v>
      </c>
    </row>
    <row r="248" spans="4:4">
      <c r="D248" s="660" t="s">
        <v>4</v>
      </c>
    </row>
    <row r="249" spans="4:4">
      <c r="D249" s="660" t="s">
        <v>4</v>
      </c>
    </row>
    <row r="250" spans="4:4">
      <c r="D250" s="660" t="s">
        <v>4</v>
      </c>
    </row>
    <row r="251" spans="4:4">
      <c r="D251" s="660" t="s">
        <v>4</v>
      </c>
    </row>
    <row r="252" spans="4:4">
      <c r="D252" s="660" t="s">
        <v>4</v>
      </c>
    </row>
    <row r="253" spans="4:4">
      <c r="D253" s="660" t="s">
        <v>4</v>
      </c>
    </row>
    <row r="254" spans="4:4">
      <c r="D254" s="660" t="s">
        <v>4</v>
      </c>
    </row>
    <row r="255" spans="4:4">
      <c r="D255" s="660" t="s">
        <v>4</v>
      </c>
    </row>
    <row r="256" spans="4:4">
      <c r="D256" s="660" t="s">
        <v>4</v>
      </c>
    </row>
    <row r="257" spans="4:4">
      <c r="D257" s="660" t="s">
        <v>4</v>
      </c>
    </row>
    <row r="258" spans="4:4">
      <c r="D258" s="660" t="s">
        <v>4</v>
      </c>
    </row>
    <row r="259" spans="4:4">
      <c r="D259" s="660" t="s">
        <v>4</v>
      </c>
    </row>
    <row r="260" spans="4:4">
      <c r="D260" s="660" t="s">
        <v>4</v>
      </c>
    </row>
    <row r="261" spans="4:4">
      <c r="D261" s="660" t="s">
        <v>4</v>
      </c>
    </row>
    <row r="262" spans="4:4">
      <c r="D262" s="660" t="s">
        <v>4</v>
      </c>
    </row>
    <row r="263" spans="4:4">
      <c r="D263" s="660" t="s">
        <v>4</v>
      </c>
    </row>
    <row r="264" spans="4:4">
      <c r="D264" s="660" t="s">
        <v>4</v>
      </c>
    </row>
    <row r="265" spans="4:4">
      <c r="D265" s="660" t="s">
        <v>4</v>
      </c>
    </row>
    <row r="266" spans="4:4">
      <c r="D266" s="660" t="s">
        <v>4</v>
      </c>
    </row>
    <row r="267" spans="4:4">
      <c r="D267" s="660" t="s">
        <v>4</v>
      </c>
    </row>
    <row r="268" spans="4:4">
      <c r="D268" s="660" t="s">
        <v>4</v>
      </c>
    </row>
    <row r="269" spans="4:4">
      <c r="D269" s="660" t="s">
        <v>4</v>
      </c>
    </row>
    <row r="270" spans="4:4">
      <c r="D270" s="660" t="s">
        <v>4</v>
      </c>
    </row>
    <row r="271" spans="4:4">
      <c r="D271" s="660" t="s">
        <v>4</v>
      </c>
    </row>
    <row r="272" spans="4:4">
      <c r="D272" s="660" t="s">
        <v>4</v>
      </c>
    </row>
    <row r="273" spans="4:4">
      <c r="D273" s="660" t="s">
        <v>4</v>
      </c>
    </row>
    <row r="274" spans="4:4">
      <c r="D274" s="660" t="s">
        <v>4</v>
      </c>
    </row>
    <row r="275" spans="4:4">
      <c r="D275" s="660" t="s">
        <v>4</v>
      </c>
    </row>
    <row r="276" spans="4:4">
      <c r="D276" s="660" t="s">
        <v>4</v>
      </c>
    </row>
    <row r="277" spans="4:4">
      <c r="D277" s="660" t="s">
        <v>4</v>
      </c>
    </row>
    <row r="278" spans="4:4">
      <c r="D278" s="660" t="s">
        <v>4</v>
      </c>
    </row>
    <row r="279" spans="4:4">
      <c r="D279" s="660" t="s">
        <v>4</v>
      </c>
    </row>
    <row r="280" spans="4:4">
      <c r="D280" s="660" t="s">
        <v>4</v>
      </c>
    </row>
    <row r="281" spans="4:4">
      <c r="D281" s="660" t="s">
        <v>4</v>
      </c>
    </row>
    <row r="282" spans="4:4">
      <c r="D282" s="660" t="s">
        <v>4</v>
      </c>
    </row>
    <row r="283" spans="4:4">
      <c r="D283" s="660" t="s">
        <v>4</v>
      </c>
    </row>
    <row r="284" spans="4:4">
      <c r="D284" s="660" t="s">
        <v>4</v>
      </c>
    </row>
    <row r="285" spans="4:4">
      <c r="D285" s="660" t="s">
        <v>4</v>
      </c>
    </row>
    <row r="286" spans="4:4">
      <c r="D286" s="660" t="s">
        <v>4</v>
      </c>
    </row>
    <row r="287" spans="4:4">
      <c r="D287" s="660" t="s">
        <v>4</v>
      </c>
    </row>
    <row r="288" spans="4:4">
      <c r="D288" s="660" t="s">
        <v>4</v>
      </c>
    </row>
    <row r="289" spans="4:4">
      <c r="D289" s="660" t="s">
        <v>4</v>
      </c>
    </row>
    <row r="290" spans="4:4">
      <c r="D290" s="660" t="s">
        <v>4</v>
      </c>
    </row>
    <row r="291" spans="4:4">
      <c r="D291" s="660" t="s">
        <v>4</v>
      </c>
    </row>
    <row r="292" spans="4:4">
      <c r="D292" s="660" t="s">
        <v>4</v>
      </c>
    </row>
    <row r="293" spans="4:4">
      <c r="D293" s="660" t="s">
        <v>4</v>
      </c>
    </row>
    <row r="294" spans="4:4">
      <c r="D294" s="660" t="s">
        <v>4</v>
      </c>
    </row>
    <row r="295" spans="4:4">
      <c r="D295" s="660" t="s">
        <v>4</v>
      </c>
    </row>
    <row r="296" spans="4:4">
      <c r="D296" s="660" t="s">
        <v>4</v>
      </c>
    </row>
    <row r="297" spans="4:4">
      <c r="D297" s="660" t="s">
        <v>4</v>
      </c>
    </row>
    <row r="298" spans="4:4">
      <c r="D298" s="660" t="s">
        <v>4</v>
      </c>
    </row>
    <row r="299" spans="4:4">
      <c r="D299" s="660" t="s">
        <v>4</v>
      </c>
    </row>
    <row r="300" spans="4:4">
      <c r="D300" s="660" t="s">
        <v>4</v>
      </c>
    </row>
    <row r="301" spans="4:4">
      <c r="D301" s="660" t="s">
        <v>4</v>
      </c>
    </row>
    <row r="302" spans="4:4">
      <c r="D302" s="660" t="s">
        <v>4</v>
      </c>
    </row>
    <row r="303" spans="4:4">
      <c r="D303" s="660" t="s">
        <v>4</v>
      </c>
    </row>
    <row r="304" spans="4:4">
      <c r="D304" s="660" t="s">
        <v>4</v>
      </c>
    </row>
    <row r="305" spans="4:4">
      <c r="D305" s="660" t="s">
        <v>4</v>
      </c>
    </row>
    <row r="306" spans="4:4">
      <c r="D306" s="660" t="s">
        <v>4</v>
      </c>
    </row>
    <row r="307" spans="4:4">
      <c r="D307" s="660" t="s">
        <v>4</v>
      </c>
    </row>
    <row r="308" spans="4:4">
      <c r="D308" s="660" t="s">
        <v>4</v>
      </c>
    </row>
    <row r="309" spans="4:4">
      <c r="D309" s="660" t="s">
        <v>4</v>
      </c>
    </row>
    <row r="310" spans="4:4">
      <c r="D310" s="660" t="s">
        <v>4</v>
      </c>
    </row>
    <row r="311" spans="4:4">
      <c r="D311" s="660" t="s">
        <v>4</v>
      </c>
    </row>
    <row r="312" spans="4:4">
      <c r="D312" s="660" t="s">
        <v>4</v>
      </c>
    </row>
    <row r="313" spans="4:4">
      <c r="D313" s="660" t="s">
        <v>4</v>
      </c>
    </row>
    <row r="314" spans="4:4">
      <c r="D314" s="660" t="s">
        <v>4</v>
      </c>
    </row>
    <row r="315" spans="4:4">
      <c r="D315" s="660" t="s">
        <v>4</v>
      </c>
    </row>
    <row r="316" spans="4:4">
      <c r="D316" s="660" t="s">
        <v>4</v>
      </c>
    </row>
    <row r="317" spans="4:4">
      <c r="D317" s="660" t="s">
        <v>4</v>
      </c>
    </row>
    <row r="318" spans="4:4">
      <c r="D318" s="660" t="s">
        <v>4</v>
      </c>
    </row>
    <row r="319" spans="4:4">
      <c r="D319" s="660" t="s">
        <v>4</v>
      </c>
    </row>
    <row r="320" spans="4:4">
      <c r="D320" s="660" t="s">
        <v>4</v>
      </c>
    </row>
    <row r="321" spans="4:4">
      <c r="D321" s="660" t="s">
        <v>4</v>
      </c>
    </row>
    <row r="322" spans="4:4">
      <c r="D322" s="660" t="s">
        <v>4</v>
      </c>
    </row>
    <row r="323" spans="4:4">
      <c r="D323" s="660" t="s">
        <v>4</v>
      </c>
    </row>
    <row r="324" spans="4:4">
      <c r="D324" s="660" t="s">
        <v>4</v>
      </c>
    </row>
    <row r="325" spans="4:4">
      <c r="D325" s="660" t="s">
        <v>4</v>
      </c>
    </row>
    <row r="326" spans="4:4">
      <c r="D326" s="660" t="s">
        <v>4</v>
      </c>
    </row>
    <row r="327" spans="4:4">
      <c r="D327" s="660" t="s">
        <v>4</v>
      </c>
    </row>
    <row r="328" spans="4:4">
      <c r="D328" s="660" t="s">
        <v>4</v>
      </c>
    </row>
    <row r="329" spans="4:4">
      <c r="D329" s="660" t="s">
        <v>4</v>
      </c>
    </row>
    <row r="330" spans="4:4">
      <c r="D330" s="660" t="s">
        <v>4</v>
      </c>
    </row>
    <row r="331" spans="4:4">
      <c r="D331" s="660" t="s">
        <v>4</v>
      </c>
    </row>
    <row r="332" spans="4:4">
      <c r="D332" s="660" t="s">
        <v>4</v>
      </c>
    </row>
    <row r="333" spans="4:4">
      <c r="D333" s="660" t="s">
        <v>4</v>
      </c>
    </row>
    <row r="334" spans="4:4">
      <c r="D334" s="660" t="s">
        <v>4</v>
      </c>
    </row>
    <row r="335" spans="4:4">
      <c r="D335" s="660" t="s">
        <v>4</v>
      </c>
    </row>
    <row r="336" spans="4:4">
      <c r="D336" s="660" t="s">
        <v>4</v>
      </c>
    </row>
    <row r="337" spans="4:4">
      <c r="D337" s="660" t="s">
        <v>4</v>
      </c>
    </row>
    <row r="338" spans="4:4">
      <c r="D338" s="660" t="s">
        <v>4</v>
      </c>
    </row>
    <row r="339" spans="4:4">
      <c r="D339" s="660" t="s">
        <v>4</v>
      </c>
    </row>
    <row r="340" spans="4:4">
      <c r="D340" s="660" t="s">
        <v>4</v>
      </c>
    </row>
    <row r="341" spans="4:4">
      <c r="D341" s="660" t="s">
        <v>4</v>
      </c>
    </row>
    <row r="342" spans="4:4">
      <c r="D342" s="660" t="s">
        <v>4</v>
      </c>
    </row>
    <row r="343" spans="4:4">
      <c r="D343" s="660" t="s">
        <v>4</v>
      </c>
    </row>
    <row r="344" spans="4:4">
      <c r="D344" s="660" t="s">
        <v>4</v>
      </c>
    </row>
    <row r="345" spans="4:4">
      <c r="D345" s="660" t="s">
        <v>4</v>
      </c>
    </row>
    <row r="346" spans="4:4">
      <c r="D346" s="660" t="s">
        <v>4</v>
      </c>
    </row>
    <row r="347" spans="4:4">
      <c r="D347" s="660" t="s">
        <v>4</v>
      </c>
    </row>
    <row r="348" spans="4:4">
      <c r="D348" s="660" t="s">
        <v>4</v>
      </c>
    </row>
    <row r="349" spans="4:4">
      <c r="D349" s="660" t="s">
        <v>4</v>
      </c>
    </row>
    <row r="350" spans="4:4">
      <c r="D350" s="660" t="s">
        <v>4</v>
      </c>
    </row>
    <row r="351" spans="4:4">
      <c r="D351" s="660" t="s">
        <v>4</v>
      </c>
    </row>
    <row r="352" spans="4:4">
      <c r="D352" s="660" t="s">
        <v>4</v>
      </c>
    </row>
    <row r="353" spans="4:4">
      <c r="D353" s="660" t="s">
        <v>4</v>
      </c>
    </row>
    <row r="354" spans="4:4">
      <c r="D354" s="660" t="s">
        <v>4</v>
      </c>
    </row>
    <row r="355" spans="4:4">
      <c r="D355" s="660" t="s">
        <v>4</v>
      </c>
    </row>
    <row r="356" spans="4:4">
      <c r="D356" s="660" t="s">
        <v>4</v>
      </c>
    </row>
    <row r="357" spans="4:4">
      <c r="D357" s="660" t="s">
        <v>4</v>
      </c>
    </row>
    <row r="358" spans="4:4">
      <c r="D358" s="660" t="s">
        <v>4</v>
      </c>
    </row>
    <row r="359" spans="4:4">
      <c r="D359" s="660" t="s">
        <v>4</v>
      </c>
    </row>
    <row r="360" spans="4:4">
      <c r="D360" s="660" t="s">
        <v>4</v>
      </c>
    </row>
    <row r="361" spans="4:4">
      <c r="D361" s="660" t="s">
        <v>4</v>
      </c>
    </row>
    <row r="362" spans="4:4">
      <c r="D362" s="660" t="s">
        <v>4</v>
      </c>
    </row>
    <row r="363" spans="4:4">
      <c r="D363" s="660" t="s">
        <v>4</v>
      </c>
    </row>
    <row r="364" spans="4:4">
      <c r="D364" s="660" t="s">
        <v>4</v>
      </c>
    </row>
    <row r="365" spans="4:4">
      <c r="D365" s="660" t="s">
        <v>4</v>
      </c>
    </row>
    <row r="366" spans="4:4">
      <c r="D366" s="660" t="s">
        <v>4</v>
      </c>
    </row>
    <row r="367" spans="4:4">
      <c r="D367" s="660" t="s">
        <v>4</v>
      </c>
    </row>
    <row r="368" spans="4:4">
      <c r="D368" s="660" t="s">
        <v>4</v>
      </c>
    </row>
    <row r="369" spans="4:4">
      <c r="D369" s="660" t="s">
        <v>4</v>
      </c>
    </row>
    <row r="370" spans="4:4">
      <c r="D370" s="660" t="s">
        <v>4</v>
      </c>
    </row>
    <row r="371" spans="4:4">
      <c r="D371" s="660" t="s">
        <v>4</v>
      </c>
    </row>
    <row r="372" spans="4:4">
      <c r="D372" s="660" t="s">
        <v>4</v>
      </c>
    </row>
    <row r="373" spans="4:4">
      <c r="D373" s="660" t="s">
        <v>4</v>
      </c>
    </row>
    <row r="374" spans="4:4">
      <c r="D374" s="660" t="s">
        <v>4</v>
      </c>
    </row>
    <row r="375" spans="4:4">
      <c r="D375" s="660" t="s">
        <v>4</v>
      </c>
    </row>
    <row r="376" spans="4:4">
      <c r="D376" s="660" t="s">
        <v>4</v>
      </c>
    </row>
    <row r="377" spans="4:4">
      <c r="D377" s="660" t="s">
        <v>4</v>
      </c>
    </row>
    <row r="378" spans="4:4">
      <c r="D378" s="660" t="s">
        <v>4</v>
      </c>
    </row>
    <row r="379" spans="4:4">
      <c r="D379" s="660" t="s">
        <v>4</v>
      </c>
    </row>
    <row r="380" spans="4:4">
      <c r="D380" s="660" t="s">
        <v>4</v>
      </c>
    </row>
    <row r="381" spans="4:4">
      <c r="D381" s="660" t="s">
        <v>4</v>
      </c>
    </row>
    <row r="382" spans="4:4">
      <c r="D382" s="660" t="s">
        <v>4</v>
      </c>
    </row>
    <row r="383" spans="4:4">
      <c r="D383" s="660" t="s">
        <v>4</v>
      </c>
    </row>
    <row r="384" spans="4:4">
      <c r="D384" s="660" t="s">
        <v>4</v>
      </c>
    </row>
    <row r="385" spans="4:4">
      <c r="D385" s="660" t="s">
        <v>4</v>
      </c>
    </row>
    <row r="386" spans="4:4">
      <c r="D386" s="660" t="s">
        <v>4</v>
      </c>
    </row>
    <row r="387" spans="4:4">
      <c r="D387" s="660" t="s">
        <v>4</v>
      </c>
    </row>
    <row r="388" spans="4:4">
      <c r="D388" s="660" t="s">
        <v>4</v>
      </c>
    </row>
    <row r="389" spans="4:4">
      <c r="D389" s="660" t="s">
        <v>4</v>
      </c>
    </row>
    <row r="390" spans="4:4">
      <c r="D390" s="660" t="s">
        <v>4</v>
      </c>
    </row>
    <row r="391" spans="4:4">
      <c r="D391" s="660" t="s">
        <v>4</v>
      </c>
    </row>
    <row r="392" spans="4:4">
      <c r="D392" s="660" t="s">
        <v>4</v>
      </c>
    </row>
    <row r="393" spans="4:4">
      <c r="D393" s="660" t="s">
        <v>4</v>
      </c>
    </row>
    <row r="394" spans="4:4">
      <c r="D394" s="660" t="s">
        <v>4</v>
      </c>
    </row>
    <row r="395" spans="4:4">
      <c r="D395" s="660" t="s">
        <v>4</v>
      </c>
    </row>
    <row r="396" spans="4:4">
      <c r="D396" s="660" t="s">
        <v>4</v>
      </c>
    </row>
    <row r="397" spans="4:4">
      <c r="D397" s="660" t="s">
        <v>4</v>
      </c>
    </row>
    <row r="398" spans="4:4">
      <c r="D398" s="660" t="s">
        <v>4</v>
      </c>
    </row>
    <row r="399" spans="4:4">
      <c r="D399" s="660" t="s">
        <v>4</v>
      </c>
    </row>
    <row r="400" spans="4:4">
      <c r="D400" s="660" t="s">
        <v>4</v>
      </c>
    </row>
    <row r="401" spans="4:4">
      <c r="D401" s="660" t="s">
        <v>4</v>
      </c>
    </row>
    <row r="402" spans="4:4">
      <c r="D402" s="660" t="s">
        <v>4</v>
      </c>
    </row>
    <row r="403" spans="4:4">
      <c r="D403" s="660" t="s">
        <v>4</v>
      </c>
    </row>
    <row r="404" spans="4:4">
      <c r="D404" s="660" t="s">
        <v>4</v>
      </c>
    </row>
    <row r="405" spans="4:4">
      <c r="D405" s="660" t="s">
        <v>4</v>
      </c>
    </row>
    <row r="406" spans="4:4">
      <c r="D406" s="660" t="s">
        <v>4</v>
      </c>
    </row>
    <row r="407" spans="4:4">
      <c r="D407" s="660" t="s">
        <v>4</v>
      </c>
    </row>
    <row r="408" spans="4:4">
      <c r="D408" s="660" t="s">
        <v>4</v>
      </c>
    </row>
    <row r="409" spans="4:4">
      <c r="D409" s="660" t="s">
        <v>4</v>
      </c>
    </row>
    <row r="410" spans="4:4">
      <c r="D410" s="660" t="s">
        <v>4</v>
      </c>
    </row>
    <row r="411" spans="4:4">
      <c r="D411" s="660" t="s">
        <v>4</v>
      </c>
    </row>
    <row r="412" spans="4:4">
      <c r="D412" s="660" t="s">
        <v>4</v>
      </c>
    </row>
    <row r="413" spans="4:4">
      <c r="D413" s="660" t="s">
        <v>4</v>
      </c>
    </row>
    <row r="414" spans="4:4">
      <c r="D414" s="660" t="s">
        <v>4</v>
      </c>
    </row>
    <row r="415" spans="4:4">
      <c r="D415" s="660" t="s">
        <v>4</v>
      </c>
    </row>
    <row r="416" spans="4:4">
      <c r="D416" s="660" t="s">
        <v>4</v>
      </c>
    </row>
    <row r="417" spans="4:4">
      <c r="D417" s="660" t="s">
        <v>4</v>
      </c>
    </row>
    <row r="418" spans="4:4">
      <c r="D418" s="660" t="s">
        <v>4</v>
      </c>
    </row>
    <row r="419" spans="4:4">
      <c r="D419" s="660" t="s">
        <v>4</v>
      </c>
    </row>
    <row r="420" spans="4:4">
      <c r="D420" s="660" t="s">
        <v>4</v>
      </c>
    </row>
    <row r="421" spans="4:4">
      <c r="D421" s="660" t="s">
        <v>4</v>
      </c>
    </row>
    <row r="422" spans="4:4">
      <c r="D422" s="660" t="s">
        <v>4</v>
      </c>
    </row>
    <row r="423" spans="4:4">
      <c r="D423" s="660" t="s">
        <v>4</v>
      </c>
    </row>
    <row r="424" spans="4:4">
      <c r="D424" s="660" t="s">
        <v>4</v>
      </c>
    </row>
    <row r="425" spans="4:4">
      <c r="D425" s="660" t="s">
        <v>4</v>
      </c>
    </row>
    <row r="426" spans="4:4">
      <c r="D426" s="660" t="s">
        <v>4</v>
      </c>
    </row>
    <row r="427" spans="4:4">
      <c r="D427" s="660" t="s">
        <v>4</v>
      </c>
    </row>
    <row r="428" spans="4:4">
      <c r="D428" s="660" t="s">
        <v>4</v>
      </c>
    </row>
    <row r="429" spans="4:4">
      <c r="D429" s="660" t="s">
        <v>4</v>
      </c>
    </row>
    <row r="430" spans="4:4">
      <c r="D430" s="660" t="s">
        <v>4</v>
      </c>
    </row>
    <row r="431" spans="4:4">
      <c r="D431" s="660" t="s">
        <v>4</v>
      </c>
    </row>
    <row r="432" spans="4:4">
      <c r="D432" s="660" t="s">
        <v>4</v>
      </c>
    </row>
    <row r="433" spans="4:4">
      <c r="D433" s="660" t="s">
        <v>4</v>
      </c>
    </row>
    <row r="434" spans="4:4">
      <c r="D434" s="660" t="s">
        <v>4</v>
      </c>
    </row>
    <row r="435" spans="4:4">
      <c r="D435" s="660" t="s">
        <v>4</v>
      </c>
    </row>
    <row r="436" spans="4:4">
      <c r="D436" s="660" t="s">
        <v>4</v>
      </c>
    </row>
    <row r="437" spans="4:4">
      <c r="D437" s="660" t="s">
        <v>4</v>
      </c>
    </row>
    <row r="438" spans="4:4">
      <c r="D438" s="660" t="s">
        <v>4</v>
      </c>
    </row>
    <row r="439" spans="4:4">
      <c r="D439" s="660" t="s">
        <v>4</v>
      </c>
    </row>
    <row r="440" spans="4:4">
      <c r="D440" s="660" t="s">
        <v>4</v>
      </c>
    </row>
    <row r="441" spans="4:4">
      <c r="D441" s="660" t="s">
        <v>4</v>
      </c>
    </row>
    <row r="442" spans="4:4">
      <c r="D442" s="660" t="s">
        <v>4</v>
      </c>
    </row>
    <row r="443" spans="4:4">
      <c r="D443" s="660" t="s">
        <v>4</v>
      </c>
    </row>
    <row r="444" spans="4:4">
      <c r="D444" s="660" t="s">
        <v>4</v>
      </c>
    </row>
    <row r="445" spans="4:4">
      <c r="D445" s="660" t="s">
        <v>4</v>
      </c>
    </row>
    <row r="446" spans="4:4">
      <c r="D446" s="660" t="s">
        <v>4</v>
      </c>
    </row>
    <row r="447" spans="4:4">
      <c r="D447" s="660" t="s">
        <v>4</v>
      </c>
    </row>
    <row r="448" spans="4:4">
      <c r="D448" s="660" t="s">
        <v>4</v>
      </c>
    </row>
    <row r="449" spans="4:4">
      <c r="D449" s="660" t="s">
        <v>4</v>
      </c>
    </row>
    <row r="450" spans="4:4">
      <c r="D450" s="660" t="s">
        <v>4</v>
      </c>
    </row>
    <row r="451" spans="4:4">
      <c r="D451" s="660" t="s">
        <v>4</v>
      </c>
    </row>
    <row r="452" spans="4:4">
      <c r="D452" s="660" t="s">
        <v>4</v>
      </c>
    </row>
    <row r="453" spans="4:4">
      <c r="D453" s="660" t="s">
        <v>4</v>
      </c>
    </row>
    <row r="454" spans="4:4">
      <c r="D454" s="660" t="s">
        <v>4</v>
      </c>
    </row>
    <row r="455" spans="4:4">
      <c r="D455" s="660" t="s">
        <v>4</v>
      </c>
    </row>
    <row r="456" spans="4:4">
      <c r="D456" s="660" t="s">
        <v>4</v>
      </c>
    </row>
    <row r="457" spans="4:4">
      <c r="D457" s="660" t="s">
        <v>4</v>
      </c>
    </row>
    <row r="458" spans="4:4">
      <c r="D458" s="660" t="s">
        <v>4</v>
      </c>
    </row>
    <row r="459" spans="4:4">
      <c r="D459" s="660" t="s">
        <v>4</v>
      </c>
    </row>
    <row r="460" spans="4:4">
      <c r="D460" s="660" t="s">
        <v>4</v>
      </c>
    </row>
    <row r="461" spans="4:4">
      <c r="D461" s="660" t="s">
        <v>4</v>
      </c>
    </row>
    <row r="462" spans="4:4">
      <c r="D462" s="660" t="s">
        <v>4</v>
      </c>
    </row>
    <row r="463" spans="4:4">
      <c r="D463" s="660" t="s">
        <v>4</v>
      </c>
    </row>
    <row r="464" spans="4:4">
      <c r="D464" s="660" t="s">
        <v>4</v>
      </c>
    </row>
    <row r="465" spans="4:4">
      <c r="D465" s="660" t="s">
        <v>4</v>
      </c>
    </row>
    <row r="466" spans="4:4">
      <c r="D466" s="660" t="s">
        <v>4</v>
      </c>
    </row>
    <row r="467" spans="4:4">
      <c r="D467" s="660" t="s">
        <v>4</v>
      </c>
    </row>
    <row r="468" spans="4:4">
      <c r="D468" s="660" t="s">
        <v>4</v>
      </c>
    </row>
    <row r="469" spans="4:4">
      <c r="D469" s="660" t="s">
        <v>4</v>
      </c>
    </row>
    <row r="470" spans="4:4">
      <c r="D470" s="660" t="s">
        <v>4</v>
      </c>
    </row>
    <row r="471" spans="4:4">
      <c r="D471" s="660" t="s">
        <v>4</v>
      </c>
    </row>
    <row r="472" spans="4:4">
      <c r="D472" s="660" t="s">
        <v>4</v>
      </c>
    </row>
    <row r="473" spans="4:4">
      <c r="D473" s="660" t="s">
        <v>4</v>
      </c>
    </row>
    <row r="474" spans="4:4">
      <c r="D474" s="660" t="s">
        <v>4</v>
      </c>
    </row>
    <row r="475" spans="4:4">
      <c r="D475" s="660" t="s">
        <v>4</v>
      </c>
    </row>
    <row r="476" spans="4:4">
      <c r="D476" s="660" t="s">
        <v>4</v>
      </c>
    </row>
    <row r="477" spans="4:4">
      <c r="D477" s="660" t="s">
        <v>4</v>
      </c>
    </row>
    <row r="478" spans="4:4">
      <c r="D478" s="660" t="s">
        <v>4</v>
      </c>
    </row>
    <row r="479" spans="4:4">
      <c r="D479" s="660" t="s">
        <v>4</v>
      </c>
    </row>
    <row r="480" spans="4:4">
      <c r="D480" s="660" t="s">
        <v>4</v>
      </c>
    </row>
    <row r="481" spans="4:4">
      <c r="D481" s="660" t="s">
        <v>4</v>
      </c>
    </row>
    <row r="482" spans="4:4">
      <c r="D482" s="660" t="s">
        <v>4</v>
      </c>
    </row>
    <row r="483" spans="4:4">
      <c r="D483" s="660" t="s">
        <v>4</v>
      </c>
    </row>
    <row r="484" spans="4:4">
      <c r="D484" s="660" t="s">
        <v>4</v>
      </c>
    </row>
    <row r="485" spans="4:4">
      <c r="D485" s="660" t="s">
        <v>4</v>
      </c>
    </row>
    <row r="486" spans="4:4">
      <c r="D486" s="660" t="s">
        <v>4</v>
      </c>
    </row>
    <row r="487" spans="4:4">
      <c r="D487" s="660" t="s">
        <v>4</v>
      </c>
    </row>
    <row r="488" spans="4:4">
      <c r="D488" s="660" t="s">
        <v>4</v>
      </c>
    </row>
    <row r="489" spans="4:4">
      <c r="D489" s="660" t="s">
        <v>4</v>
      </c>
    </row>
    <row r="490" spans="4:4">
      <c r="D490" s="660" t="s">
        <v>4</v>
      </c>
    </row>
    <row r="491" spans="4:4">
      <c r="D491" s="660" t="s">
        <v>4</v>
      </c>
    </row>
    <row r="492" spans="4:4">
      <c r="D492" s="660" t="s">
        <v>4</v>
      </c>
    </row>
    <row r="493" spans="4:4">
      <c r="D493" s="660" t="s">
        <v>4</v>
      </c>
    </row>
    <row r="494" spans="4:4">
      <c r="D494" s="660" t="s">
        <v>4</v>
      </c>
    </row>
    <row r="495" spans="4:4">
      <c r="D495" s="660" t="s">
        <v>4</v>
      </c>
    </row>
    <row r="496" spans="4:4">
      <c r="D496" s="660" t="s">
        <v>4</v>
      </c>
    </row>
    <row r="497" spans="4:4">
      <c r="D497" s="660" t="s">
        <v>4</v>
      </c>
    </row>
    <row r="498" spans="4:4">
      <c r="D498" s="660" t="s">
        <v>4</v>
      </c>
    </row>
    <row r="499" spans="4:4">
      <c r="D499" s="660" t="s">
        <v>4</v>
      </c>
    </row>
    <row r="500" spans="4:4">
      <c r="D500" s="660" t="s">
        <v>4</v>
      </c>
    </row>
    <row r="501" spans="4:4">
      <c r="D501" s="660" t="s">
        <v>4</v>
      </c>
    </row>
    <row r="502" spans="4:4">
      <c r="D502" s="660" t="s">
        <v>4</v>
      </c>
    </row>
    <row r="503" spans="4:4">
      <c r="D503" s="660" t="s">
        <v>4</v>
      </c>
    </row>
    <row r="504" spans="4:4">
      <c r="D504" s="660" t="s">
        <v>4</v>
      </c>
    </row>
    <row r="505" spans="4:4">
      <c r="D505" s="660" t="s">
        <v>4</v>
      </c>
    </row>
    <row r="506" spans="4:4">
      <c r="D506" s="660" t="s">
        <v>4</v>
      </c>
    </row>
    <row r="507" spans="4:4">
      <c r="D507" s="660" t="s">
        <v>4</v>
      </c>
    </row>
    <row r="508" spans="4:4">
      <c r="D508" s="660" t="s">
        <v>4</v>
      </c>
    </row>
    <row r="509" spans="4:4">
      <c r="D509" s="660" t="s">
        <v>4</v>
      </c>
    </row>
    <row r="510" spans="4:4">
      <c r="D510" s="660" t="s">
        <v>4</v>
      </c>
    </row>
    <row r="511" spans="4:4">
      <c r="D511" s="660" t="s">
        <v>4</v>
      </c>
    </row>
    <row r="512" spans="4:4">
      <c r="D512" s="660" t="s">
        <v>4</v>
      </c>
    </row>
    <row r="513" spans="4:4">
      <c r="D513" s="660" t="s">
        <v>4</v>
      </c>
    </row>
    <row r="514" spans="4:4">
      <c r="D514" s="660" t="s">
        <v>4</v>
      </c>
    </row>
    <row r="515" spans="4:4">
      <c r="D515" s="660" t="s">
        <v>4</v>
      </c>
    </row>
    <row r="516" spans="4:4">
      <c r="D516" s="660" t="s">
        <v>4</v>
      </c>
    </row>
    <row r="517" spans="4:4">
      <c r="D517" s="660" t="s">
        <v>4</v>
      </c>
    </row>
    <row r="518" spans="4:4">
      <c r="D518" s="660" t="s">
        <v>4</v>
      </c>
    </row>
    <row r="519" spans="4:4">
      <c r="D519" s="660" t="s">
        <v>4</v>
      </c>
    </row>
    <row r="520" spans="4:4">
      <c r="D520" s="660" t="s">
        <v>4</v>
      </c>
    </row>
    <row r="521" spans="4:4">
      <c r="D521" s="660" t="s">
        <v>4</v>
      </c>
    </row>
    <row r="522" spans="4:4">
      <c r="D522" s="660" t="s">
        <v>4</v>
      </c>
    </row>
    <row r="523" spans="4:4">
      <c r="D523" s="660" t="s">
        <v>4</v>
      </c>
    </row>
    <row r="524" spans="4:4">
      <c r="D524" s="660" t="s">
        <v>4</v>
      </c>
    </row>
    <row r="525" spans="4:4">
      <c r="D525" s="660" t="s">
        <v>4</v>
      </c>
    </row>
    <row r="526" spans="4:4">
      <c r="D526" s="660" t="s">
        <v>4</v>
      </c>
    </row>
    <row r="527" spans="4:4">
      <c r="D527" s="660" t="s">
        <v>4</v>
      </c>
    </row>
    <row r="528" spans="4:4">
      <c r="D528" s="660" t="s">
        <v>4</v>
      </c>
    </row>
    <row r="529" spans="4:4">
      <c r="D529" s="660" t="s">
        <v>4</v>
      </c>
    </row>
    <row r="530" spans="4:4">
      <c r="D530" s="660" t="s">
        <v>4</v>
      </c>
    </row>
    <row r="531" spans="4:4">
      <c r="D531" s="660" t="s">
        <v>4</v>
      </c>
    </row>
    <row r="532" spans="4:4">
      <c r="D532" s="660" t="s">
        <v>4</v>
      </c>
    </row>
    <row r="533" spans="4:4">
      <c r="D533" s="660" t="s">
        <v>4</v>
      </c>
    </row>
    <row r="534" spans="4:4">
      <c r="D534" s="660" t="s">
        <v>4</v>
      </c>
    </row>
    <row r="535" spans="4:4">
      <c r="D535" s="660" t="s">
        <v>4</v>
      </c>
    </row>
    <row r="536" spans="4:4">
      <c r="D536" s="660" t="s">
        <v>4</v>
      </c>
    </row>
    <row r="537" spans="4:4">
      <c r="D537" s="660" t="s">
        <v>4</v>
      </c>
    </row>
    <row r="538" spans="4:4">
      <c r="D538" s="660" t="s">
        <v>4</v>
      </c>
    </row>
    <row r="539" spans="4:4">
      <c r="D539" s="660" t="s">
        <v>4</v>
      </c>
    </row>
    <row r="540" spans="4:4">
      <c r="D540" s="660" t="s">
        <v>4</v>
      </c>
    </row>
    <row r="541" spans="4:4">
      <c r="D541" s="660" t="s">
        <v>4</v>
      </c>
    </row>
    <row r="542" spans="4:4">
      <c r="D542" s="660" t="s">
        <v>4</v>
      </c>
    </row>
    <row r="543" spans="4:4">
      <c r="D543" s="660" t="s">
        <v>4</v>
      </c>
    </row>
    <row r="544" spans="4:4">
      <c r="D544" s="660" t="s">
        <v>4</v>
      </c>
    </row>
    <row r="545" spans="4:4">
      <c r="D545" s="660" t="s">
        <v>4</v>
      </c>
    </row>
    <row r="546" spans="4:4">
      <c r="D546" s="660" t="s">
        <v>4</v>
      </c>
    </row>
    <row r="547" spans="4:4">
      <c r="D547" s="660" t="s">
        <v>4</v>
      </c>
    </row>
    <row r="548" spans="4:4">
      <c r="D548" s="660" t="s">
        <v>4</v>
      </c>
    </row>
    <row r="549" spans="4:4">
      <c r="D549" s="660" t="s">
        <v>4</v>
      </c>
    </row>
    <row r="550" spans="4:4">
      <c r="D550" s="660" t="s">
        <v>4</v>
      </c>
    </row>
    <row r="551" spans="4:4">
      <c r="D551" s="660" t="s">
        <v>4</v>
      </c>
    </row>
    <row r="552" spans="4:4">
      <c r="D552" s="660" t="s">
        <v>4</v>
      </c>
    </row>
    <row r="553" spans="4:4">
      <c r="D553" s="660" t="s">
        <v>4</v>
      </c>
    </row>
    <row r="554" spans="4:4">
      <c r="D554" s="660" t="s">
        <v>4</v>
      </c>
    </row>
    <row r="555" spans="4:4">
      <c r="D555" s="660" t="s">
        <v>4</v>
      </c>
    </row>
    <row r="556" spans="4:4">
      <c r="D556" s="660" t="s">
        <v>4</v>
      </c>
    </row>
    <row r="557" spans="4:4">
      <c r="D557" s="660" t="s">
        <v>4</v>
      </c>
    </row>
    <row r="558" spans="4:4">
      <c r="D558" s="660" t="s">
        <v>4</v>
      </c>
    </row>
    <row r="559" spans="4:4">
      <c r="D559" s="660" t="s">
        <v>4</v>
      </c>
    </row>
    <row r="560" spans="4:4">
      <c r="D560" s="660" t="s">
        <v>4</v>
      </c>
    </row>
    <row r="561" spans="4:4">
      <c r="D561" s="660" t="s">
        <v>4</v>
      </c>
    </row>
    <row r="562" spans="4:4">
      <c r="D562" s="660" t="s">
        <v>4</v>
      </c>
    </row>
    <row r="563" spans="4:4">
      <c r="D563" s="660" t="s">
        <v>4</v>
      </c>
    </row>
    <row r="564" spans="4:4">
      <c r="D564" s="660" t="s">
        <v>4</v>
      </c>
    </row>
    <row r="565" spans="4:4">
      <c r="D565" s="660" t="s">
        <v>4</v>
      </c>
    </row>
    <row r="566" spans="4:4">
      <c r="D566" s="660" t="s">
        <v>4</v>
      </c>
    </row>
    <row r="567" spans="4:4">
      <c r="D567" s="660" t="s">
        <v>4</v>
      </c>
    </row>
    <row r="568" spans="4:4">
      <c r="D568" s="660" t="s">
        <v>4</v>
      </c>
    </row>
    <row r="569" spans="4:4">
      <c r="D569" s="660" t="s">
        <v>4</v>
      </c>
    </row>
    <row r="570" spans="4:4">
      <c r="D570" s="660" t="s">
        <v>4</v>
      </c>
    </row>
    <row r="571" spans="4:4">
      <c r="D571" s="660" t="s">
        <v>4</v>
      </c>
    </row>
    <row r="572" spans="4:4">
      <c r="D572" s="660" t="s">
        <v>4</v>
      </c>
    </row>
    <row r="573" spans="4:4">
      <c r="D573" s="660" t="s">
        <v>4</v>
      </c>
    </row>
    <row r="574" spans="4:4">
      <c r="D574" s="660" t="s">
        <v>4</v>
      </c>
    </row>
  </sheetData>
  <mergeCells count="8">
    <mergeCell ref="A13:C13"/>
    <mergeCell ref="B41:C4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67" firstPageNumber="58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5" zoomScaleNormal="75" workbookViewId="0">
      <selection activeCell="Q16" sqref="Q16"/>
    </sheetView>
  </sheetViews>
  <sheetFormatPr defaultColWidth="12.5703125" defaultRowHeight="15"/>
  <cols>
    <col min="1" max="1" width="4.85546875" style="663" customWidth="1"/>
    <col min="2" max="2" width="1.7109375" style="663" customWidth="1"/>
    <col min="3" max="3" width="55" style="663" customWidth="1"/>
    <col min="4" max="4" width="20.140625" style="663" customWidth="1"/>
    <col min="5" max="8" width="21.42578125" style="663" customWidth="1"/>
    <col min="9" max="256" width="12.5703125" style="663"/>
    <col min="257" max="257" width="4.85546875" style="663" customWidth="1"/>
    <col min="258" max="258" width="1.7109375" style="663" customWidth="1"/>
    <col min="259" max="259" width="55" style="663" customWidth="1"/>
    <col min="260" max="260" width="20.140625" style="663" customWidth="1"/>
    <col min="261" max="264" width="21.42578125" style="663" customWidth="1"/>
    <col min="265" max="512" width="12.5703125" style="663"/>
    <col min="513" max="513" width="4.85546875" style="663" customWidth="1"/>
    <col min="514" max="514" width="1.7109375" style="663" customWidth="1"/>
    <col min="515" max="515" width="55" style="663" customWidth="1"/>
    <col min="516" max="516" width="20.140625" style="663" customWidth="1"/>
    <col min="517" max="520" width="21.42578125" style="663" customWidth="1"/>
    <col min="521" max="768" width="12.5703125" style="663"/>
    <col min="769" max="769" width="4.85546875" style="663" customWidth="1"/>
    <col min="770" max="770" width="1.7109375" style="663" customWidth="1"/>
    <col min="771" max="771" width="55" style="663" customWidth="1"/>
    <col min="772" max="772" width="20.140625" style="663" customWidth="1"/>
    <col min="773" max="776" width="21.42578125" style="663" customWidth="1"/>
    <col min="777" max="1024" width="12.5703125" style="663"/>
    <col min="1025" max="1025" width="4.85546875" style="663" customWidth="1"/>
    <col min="1026" max="1026" width="1.7109375" style="663" customWidth="1"/>
    <col min="1027" max="1027" width="55" style="663" customWidth="1"/>
    <col min="1028" max="1028" width="20.140625" style="663" customWidth="1"/>
    <col min="1029" max="1032" width="21.42578125" style="663" customWidth="1"/>
    <col min="1033" max="1280" width="12.5703125" style="663"/>
    <col min="1281" max="1281" width="4.85546875" style="663" customWidth="1"/>
    <col min="1282" max="1282" width="1.7109375" style="663" customWidth="1"/>
    <col min="1283" max="1283" width="55" style="663" customWidth="1"/>
    <col min="1284" max="1284" width="20.140625" style="663" customWidth="1"/>
    <col min="1285" max="1288" width="21.42578125" style="663" customWidth="1"/>
    <col min="1289" max="1536" width="12.5703125" style="663"/>
    <col min="1537" max="1537" width="4.85546875" style="663" customWidth="1"/>
    <col min="1538" max="1538" width="1.7109375" style="663" customWidth="1"/>
    <col min="1539" max="1539" width="55" style="663" customWidth="1"/>
    <col min="1540" max="1540" width="20.140625" style="663" customWidth="1"/>
    <col min="1541" max="1544" width="21.42578125" style="663" customWidth="1"/>
    <col min="1545" max="1792" width="12.5703125" style="663"/>
    <col min="1793" max="1793" width="4.85546875" style="663" customWidth="1"/>
    <col min="1794" max="1794" width="1.7109375" style="663" customWidth="1"/>
    <col min="1795" max="1795" width="55" style="663" customWidth="1"/>
    <col min="1796" max="1796" width="20.140625" style="663" customWidth="1"/>
    <col min="1797" max="1800" width="21.42578125" style="663" customWidth="1"/>
    <col min="1801" max="2048" width="12.5703125" style="663"/>
    <col min="2049" max="2049" width="4.85546875" style="663" customWidth="1"/>
    <col min="2050" max="2050" width="1.7109375" style="663" customWidth="1"/>
    <col min="2051" max="2051" width="55" style="663" customWidth="1"/>
    <col min="2052" max="2052" width="20.140625" style="663" customWidth="1"/>
    <col min="2053" max="2056" width="21.42578125" style="663" customWidth="1"/>
    <col min="2057" max="2304" width="12.5703125" style="663"/>
    <col min="2305" max="2305" width="4.85546875" style="663" customWidth="1"/>
    <col min="2306" max="2306" width="1.7109375" style="663" customWidth="1"/>
    <col min="2307" max="2307" width="55" style="663" customWidth="1"/>
    <col min="2308" max="2308" width="20.140625" style="663" customWidth="1"/>
    <col min="2309" max="2312" width="21.42578125" style="663" customWidth="1"/>
    <col min="2313" max="2560" width="12.5703125" style="663"/>
    <col min="2561" max="2561" width="4.85546875" style="663" customWidth="1"/>
    <col min="2562" max="2562" width="1.7109375" style="663" customWidth="1"/>
    <col min="2563" max="2563" width="55" style="663" customWidth="1"/>
    <col min="2564" max="2564" width="20.140625" style="663" customWidth="1"/>
    <col min="2565" max="2568" width="21.42578125" style="663" customWidth="1"/>
    <col min="2569" max="2816" width="12.5703125" style="663"/>
    <col min="2817" max="2817" width="4.85546875" style="663" customWidth="1"/>
    <col min="2818" max="2818" width="1.7109375" style="663" customWidth="1"/>
    <col min="2819" max="2819" width="55" style="663" customWidth="1"/>
    <col min="2820" max="2820" width="20.140625" style="663" customWidth="1"/>
    <col min="2821" max="2824" width="21.42578125" style="663" customWidth="1"/>
    <col min="2825" max="3072" width="12.5703125" style="663"/>
    <col min="3073" max="3073" width="4.85546875" style="663" customWidth="1"/>
    <col min="3074" max="3074" width="1.7109375" style="663" customWidth="1"/>
    <col min="3075" max="3075" width="55" style="663" customWidth="1"/>
    <col min="3076" max="3076" width="20.140625" style="663" customWidth="1"/>
    <col min="3077" max="3080" width="21.42578125" style="663" customWidth="1"/>
    <col min="3081" max="3328" width="12.5703125" style="663"/>
    <col min="3329" max="3329" width="4.85546875" style="663" customWidth="1"/>
    <col min="3330" max="3330" width="1.7109375" style="663" customWidth="1"/>
    <col min="3331" max="3331" width="55" style="663" customWidth="1"/>
    <col min="3332" max="3332" width="20.140625" style="663" customWidth="1"/>
    <col min="3333" max="3336" width="21.42578125" style="663" customWidth="1"/>
    <col min="3337" max="3584" width="12.5703125" style="663"/>
    <col min="3585" max="3585" width="4.85546875" style="663" customWidth="1"/>
    <col min="3586" max="3586" width="1.7109375" style="663" customWidth="1"/>
    <col min="3587" max="3587" width="55" style="663" customWidth="1"/>
    <col min="3588" max="3588" width="20.140625" style="663" customWidth="1"/>
    <col min="3589" max="3592" width="21.42578125" style="663" customWidth="1"/>
    <col min="3593" max="3840" width="12.5703125" style="663"/>
    <col min="3841" max="3841" width="4.85546875" style="663" customWidth="1"/>
    <col min="3842" max="3842" width="1.7109375" style="663" customWidth="1"/>
    <col min="3843" max="3843" width="55" style="663" customWidth="1"/>
    <col min="3844" max="3844" width="20.140625" style="663" customWidth="1"/>
    <col min="3845" max="3848" width="21.42578125" style="663" customWidth="1"/>
    <col min="3849" max="4096" width="12.5703125" style="663"/>
    <col min="4097" max="4097" width="4.85546875" style="663" customWidth="1"/>
    <col min="4098" max="4098" width="1.7109375" style="663" customWidth="1"/>
    <col min="4099" max="4099" width="55" style="663" customWidth="1"/>
    <col min="4100" max="4100" width="20.140625" style="663" customWidth="1"/>
    <col min="4101" max="4104" width="21.42578125" style="663" customWidth="1"/>
    <col min="4105" max="4352" width="12.5703125" style="663"/>
    <col min="4353" max="4353" width="4.85546875" style="663" customWidth="1"/>
    <col min="4354" max="4354" width="1.7109375" style="663" customWidth="1"/>
    <col min="4355" max="4355" width="55" style="663" customWidth="1"/>
    <col min="4356" max="4356" width="20.140625" style="663" customWidth="1"/>
    <col min="4357" max="4360" width="21.42578125" style="663" customWidth="1"/>
    <col min="4361" max="4608" width="12.5703125" style="663"/>
    <col min="4609" max="4609" width="4.85546875" style="663" customWidth="1"/>
    <col min="4610" max="4610" width="1.7109375" style="663" customWidth="1"/>
    <col min="4611" max="4611" width="55" style="663" customWidth="1"/>
    <col min="4612" max="4612" width="20.140625" style="663" customWidth="1"/>
    <col min="4613" max="4616" width="21.42578125" style="663" customWidth="1"/>
    <col min="4617" max="4864" width="12.5703125" style="663"/>
    <col min="4865" max="4865" width="4.85546875" style="663" customWidth="1"/>
    <col min="4866" max="4866" width="1.7109375" style="663" customWidth="1"/>
    <col min="4867" max="4867" width="55" style="663" customWidth="1"/>
    <col min="4868" max="4868" width="20.140625" style="663" customWidth="1"/>
    <col min="4869" max="4872" width="21.42578125" style="663" customWidth="1"/>
    <col min="4873" max="5120" width="12.5703125" style="663"/>
    <col min="5121" max="5121" width="4.85546875" style="663" customWidth="1"/>
    <col min="5122" max="5122" width="1.7109375" style="663" customWidth="1"/>
    <col min="5123" max="5123" width="55" style="663" customWidth="1"/>
    <col min="5124" max="5124" width="20.140625" style="663" customWidth="1"/>
    <col min="5125" max="5128" width="21.42578125" style="663" customWidth="1"/>
    <col min="5129" max="5376" width="12.5703125" style="663"/>
    <col min="5377" max="5377" width="4.85546875" style="663" customWidth="1"/>
    <col min="5378" max="5378" width="1.7109375" style="663" customWidth="1"/>
    <col min="5379" max="5379" width="55" style="663" customWidth="1"/>
    <col min="5380" max="5380" width="20.140625" style="663" customWidth="1"/>
    <col min="5381" max="5384" width="21.42578125" style="663" customWidth="1"/>
    <col min="5385" max="5632" width="12.5703125" style="663"/>
    <col min="5633" max="5633" width="4.85546875" style="663" customWidth="1"/>
    <col min="5634" max="5634" width="1.7109375" style="663" customWidth="1"/>
    <col min="5635" max="5635" width="55" style="663" customWidth="1"/>
    <col min="5636" max="5636" width="20.140625" style="663" customWidth="1"/>
    <col min="5637" max="5640" width="21.42578125" style="663" customWidth="1"/>
    <col min="5641" max="5888" width="12.5703125" style="663"/>
    <col min="5889" max="5889" width="4.85546875" style="663" customWidth="1"/>
    <col min="5890" max="5890" width="1.7109375" style="663" customWidth="1"/>
    <col min="5891" max="5891" width="55" style="663" customWidth="1"/>
    <col min="5892" max="5892" width="20.140625" style="663" customWidth="1"/>
    <col min="5893" max="5896" width="21.42578125" style="663" customWidth="1"/>
    <col min="5897" max="6144" width="12.5703125" style="663"/>
    <col min="6145" max="6145" width="4.85546875" style="663" customWidth="1"/>
    <col min="6146" max="6146" width="1.7109375" style="663" customWidth="1"/>
    <col min="6147" max="6147" width="55" style="663" customWidth="1"/>
    <col min="6148" max="6148" width="20.140625" style="663" customWidth="1"/>
    <col min="6149" max="6152" width="21.42578125" style="663" customWidth="1"/>
    <col min="6153" max="6400" width="12.5703125" style="663"/>
    <col min="6401" max="6401" width="4.85546875" style="663" customWidth="1"/>
    <col min="6402" max="6402" width="1.7109375" style="663" customWidth="1"/>
    <col min="6403" max="6403" width="55" style="663" customWidth="1"/>
    <col min="6404" max="6404" width="20.140625" style="663" customWidth="1"/>
    <col min="6405" max="6408" width="21.42578125" style="663" customWidth="1"/>
    <col min="6409" max="6656" width="12.5703125" style="663"/>
    <col min="6657" max="6657" width="4.85546875" style="663" customWidth="1"/>
    <col min="6658" max="6658" width="1.7109375" style="663" customWidth="1"/>
    <col min="6659" max="6659" width="55" style="663" customWidth="1"/>
    <col min="6660" max="6660" width="20.140625" style="663" customWidth="1"/>
    <col min="6661" max="6664" width="21.42578125" style="663" customWidth="1"/>
    <col min="6665" max="6912" width="12.5703125" style="663"/>
    <col min="6913" max="6913" width="4.85546875" style="663" customWidth="1"/>
    <col min="6914" max="6914" width="1.7109375" style="663" customWidth="1"/>
    <col min="6915" max="6915" width="55" style="663" customWidth="1"/>
    <col min="6916" max="6916" width="20.140625" style="663" customWidth="1"/>
    <col min="6917" max="6920" width="21.42578125" style="663" customWidth="1"/>
    <col min="6921" max="7168" width="12.5703125" style="663"/>
    <col min="7169" max="7169" width="4.85546875" style="663" customWidth="1"/>
    <col min="7170" max="7170" width="1.7109375" style="663" customWidth="1"/>
    <col min="7171" max="7171" width="55" style="663" customWidth="1"/>
    <col min="7172" max="7172" width="20.140625" style="663" customWidth="1"/>
    <col min="7173" max="7176" width="21.42578125" style="663" customWidth="1"/>
    <col min="7177" max="7424" width="12.5703125" style="663"/>
    <col min="7425" max="7425" width="4.85546875" style="663" customWidth="1"/>
    <col min="7426" max="7426" width="1.7109375" style="663" customWidth="1"/>
    <col min="7427" max="7427" width="55" style="663" customWidth="1"/>
    <col min="7428" max="7428" width="20.140625" style="663" customWidth="1"/>
    <col min="7429" max="7432" width="21.42578125" style="663" customWidth="1"/>
    <col min="7433" max="7680" width="12.5703125" style="663"/>
    <col min="7681" max="7681" width="4.85546875" style="663" customWidth="1"/>
    <col min="7682" max="7682" width="1.7109375" style="663" customWidth="1"/>
    <col min="7683" max="7683" width="55" style="663" customWidth="1"/>
    <col min="7684" max="7684" width="20.140625" style="663" customWidth="1"/>
    <col min="7685" max="7688" width="21.42578125" style="663" customWidth="1"/>
    <col min="7689" max="7936" width="12.5703125" style="663"/>
    <col min="7937" max="7937" width="4.85546875" style="663" customWidth="1"/>
    <col min="7938" max="7938" width="1.7109375" style="663" customWidth="1"/>
    <col min="7939" max="7939" width="55" style="663" customWidth="1"/>
    <col min="7940" max="7940" width="20.140625" style="663" customWidth="1"/>
    <col min="7941" max="7944" width="21.42578125" style="663" customWidth="1"/>
    <col min="7945" max="8192" width="12.5703125" style="663"/>
    <col min="8193" max="8193" width="4.85546875" style="663" customWidth="1"/>
    <col min="8194" max="8194" width="1.7109375" style="663" customWidth="1"/>
    <col min="8195" max="8195" width="55" style="663" customWidth="1"/>
    <col min="8196" max="8196" width="20.140625" style="663" customWidth="1"/>
    <col min="8197" max="8200" width="21.42578125" style="663" customWidth="1"/>
    <col min="8201" max="8448" width="12.5703125" style="663"/>
    <col min="8449" max="8449" width="4.85546875" style="663" customWidth="1"/>
    <col min="8450" max="8450" width="1.7109375" style="663" customWidth="1"/>
    <col min="8451" max="8451" width="55" style="663" customWidth="1"/>
    <col min="8452" max="8452" width="20.140625" style="663" customWidth="1"/>
    <col min="8453" max="8456" width="21.42578125" style="663" customWidth="1"/>
    <col min="8457" max="8704" width="12.5703125" style="663"/>
    <col min="8705" max="8705" width="4.85546875" style="663" customWidth="1"/>
    <col min="8706" max="8706" width="1.7109375" style="663" customWidth="1"/>
    <col min="8707" max="8707" width="55" style="663" customWidth="1"/>
    <col min="8708" max="8708" width="20.140625" style="663" customWidth="1"/>
    <col min="8709" max="8712" width="21.42578125" style="663" customWidth="1"/>
    <col min="8713" max="8960" width="12.5703125" style="663"/>
    <col min="8961" max="8961" width="4.85546875" style="663" customWidth="1"/>
    <col min="8962" max="8962" width="1.7109375" style="663" customWidth="1"/>
    <col min="8963" max="8963" width="55" style="663" customWidth="1"/>
    <col min="8964" max="8964" width="20.140625" style="663" customWidth="1"/>
    <col min="8965" max="8968" width="21.42578125" style="663" customWidth="1"/>
    <col min="8969" max="9216" width="12.5703125" style="663"/>
    <col min="9217" max="9217" width="4.85546875" style="663" customWidth="1"/>
    <col min="9218" max="9218" width="1.7109375" style="663" customWidth="1"/>
    <col min="9219" max="9219" width="55" style="663" customWidth="1"/>
    <col min="9220" max="9220" width="20.140625" style="663" customWidth="1"/>
    <col min="9221" max="9224" width="21.42578125" style="663" customWidth="1"/>
    <col min="9225" max="9472" width="12.5703125" style="663"/>
    <col min="9473" max="9473" width="4.85546875" style="663" customWidth="1"/>
    <col min="9474" max="9474" width="1.7109375" style="663" customWidth="1"/>
    <col min="9475" max="9475" width="55" style="663" customWidth="1"/>
    <col min="9476" max="9476" width="20.140625" style="663" customWidth="1"/>
    <col min="9477" max="9480" width="21.42578125" style="663" customWidth="1"/>
    <col min="9481" max="9728" width="12.5703125" style="663"/>
    <col min="9729" max="9729" width="4.85546875" style="663" customWidth="1"/>
    <col min="9730" max="9730" width="1.7109375" style="663" customWidth="1"/>
    <col min="9731" max="9731" width="55" style="663" customWidth="1"/>
    <col min="9732" max="9732" width="20.140625" style="663" customWidth="1"/>
    <col min="9733" max="9736" width="21.42578125" style="663" customWidth="1"/>
    <col min="9737" max="9984" width="12.5703125" style="663"/>
    <col min="9985" max="9985" width="4.85546875" style="663" customWidth="1"/>
    <col min="9986" max="9986" width="1.7109375" style="663" customWidth="1"/>
    <col min="9987" max="9987" width="55" style="663" customWidth="1"/>
    <col min="9988" max="9988" width="20.140625" style="663" customWidth="1"/>
    <col min="9989" max="9992" width="21.42578125" style="663" customWidth="1"/>
    <col min="9993" max="10240" width="12.5703125" style="663"/>
    <col min="10241" max="10241" width="4.85546875" style="663" customWidth="1"/>
    <col min="10242" max="10242" width="1.7109375" style="663" customWidth="1"/>
    <col min="10243" max="10243" width="55" style="663" customWidth="1"/>
    <col min="10244" max="10244" width="20.140625" style="663" customWidth="1"/>
    <col min="10245" max="10248" width="21.42578125" style="663" customWidth="1"/>
    <col min="10249" max="10496" width="12.5703125" style="663"/>
    <col min="10497" max="10497" width="4.85546875" style="663" customWidth="1"/>
    <col min="10498" max="10498" width="1.7109375" style="663" customWidth="1"/>
    <col min="10499" max="10499" width="55" style="663" customWidth="1"/>
    <col min="10500" max="10500" width="20.140625" style="663" customWidth="1"/>
    <col min="10501" max="10504" width="21.42578125" style="663" customWidth="1"/>
    <col min="10505" max="10752" width="12.5703125" style="663"/>
    <col min="10753" max="10753" width="4.85546875" style="663" customWidth="1"/>
    <col min="10754" max="10754" width="1.7109375" style="663" customWidth="1"/>
    <col min="10755" max="10755" width="55" style="663" customWidth="1"/>
    <col min="10756" max="10756" width="20.140625" style="663" customWidth="1"/>
    <col min="10757" max="10760" width="21.42578125" style="663" customWidth="1"/>
    <col min="10761" max="11008" width="12.5703125" style="663"/>
    <col min="11009" max="11009" width="4.85546875" style="663" customWidth="1"/>
    <col min="11010" max="11010" width="1.7109375" style="663" customWidth="1"/>
    <col min="11011" max="11011" width="55" style="663" customWidth="1"/>
    <col min="11012" max="11012" width="20.140625" style="663" customWidth="1"/>
    <col min="11013" max="11016" width="21.42578125" style="663" customWidth="1"/>
    <col min="11017" max="11264" width="12.5703125" style="663"/>
    <col min="11265" max="11265" width="4.85546875" style="663" customWidth="1"/>
    <col min="11266" max="11266" width="1.7109375" style="663" customWidth="1"/>
    <col min="11267" max="11267" width="55" style="663" customWidth="1"/>
    <col min="11268" max="11268" width="20.140625" style="663" customWidth="1"/>
    <col min="11269" max="11272" width="21.42578125" style="663" customWidth="1"/>
    <col min="11273" max="11520" width="12.5703125" style="663"/>
    <col min="11521" max="11521" width="4.85546875" style="663" customWidth="1"/>
    <col min="11522" max="11522" width="1.7109375" style="663" customWidth="1"/>
    <col min="11523" max="11523" width="55" style="663" customWidth="1"/>
    <col min="11524" max="11524" width="20.140625" style="663" customWidth="1"/>
    <col min="11525" max="11528" width="21.42578125" style="663" customWidth="1"/>
    <col min="11529" max="11776" width="12.5703125" style="663"/>
    <col min="11777" max="11777" width="4.85546875" style="663" customWidth="1"/>
    <col min="11778" max="11778" width="1.7109375" style="663" customWidth="1"/>
    <col min="11779" max="11779" width="55" style="663" customWidth="1"/>
    <col min="11780" max="11780" width="20.140625" style="663" customWidth="1"/>
    <col min="11781" max="11784" width="21.42578125" style="663" customWidth="1"/>
    <col min="11785" max="12032" width="12.5703125" style="663"/>
    <col min="12033" max="12033" width="4.85546875" style="663" customWidth="1"/>
    <col min="12034" max="12034" width="1.7109375" style="663" customWidth="1"/>
    <col min="12035" max="12035" width="55" style="663" customWidth="1"/>
    <col min="12036" max="12036" width="20.140625" style="663" customWidth="1"/>
    <col min="12037" max="12040" width="21.42578125" style="663" customWidth="1"/>
    <col min="12041" max="12288" width="12.5703125" style="663"/>
    <col min="12289" max="12289" width="4.85546875" style="663" customWidth="1"/>
    <col min="12290" max="12290" width="1.7109375" style="663" customWidth="1"/>
    <col min="12291" max="12291" width="55" style="663" customWidth="1"/>
    <col min="12292" max="12292" width="20.140625" style="663" customWidth="1"/>
    <col min="12293" max="12296" width="21.42578125" style="663" customWidth="1"/>
    <col min="12297" max="12544" width="12.5703125" style="663"/>
    <col min="12545" max="12545" width="4.85546875" style="663" customWidth="1"/>
    <col min="12546" max="12546" width="1.7109375" style="663" customWidth="1"/>
    <col min="12547" max="12547" width="55" style="663" customWidth="1"/>
    <col min="12548" max="12548" width="20.140625" style="663" customWidth="1"/>
    <col min="12549" max="12552" width="21.42578125" style="663" customWidth="1"/>
    <col min="12553" max="12800" width="12.5703125" style="663"/>
    <col min="12801" max="12801" width="4.85546875" style="663" customWidth="1"/>
    <col min="12802" max="12802" width="1.7109375" style="663" customWidth="1"/>
    <col min="12803" max="12803" width="55" style="663" customWidth="1"/>
    <col min="12804" max="12804" width="20.140625" style="663" customWidth="1"/>
    <col min="12805" max="12808" width="21.42578125" style="663" customWidth="1"/>
    <col min="12809" max="13056" width="12.5703125" style="663"/>
    <col min="13057" max="13057" width="4.85546875" style="663" customWidth="1"/>
    <col min="13058" max="13058" width="1.7109375" style="663" customWidth="1"/>
    <col min="13059" max="13059" width="55" style="663" customWidth="1"/>
    <col min="13060" max="13060" width="20.140625" style="663" customWidth="1"/>
    <col min="13061" max="13064" width="21.42578125" style="663" customWidth="1"/>
    <col min="13065" max="13312" width="12.5703125" style="663"/>
    <col min="13313" max="13313" width="4.85546875" style="663" customWidth="1"/>
    <col min="13314" max="13314" width="1.7109375" style="663" customWidth="1"/>
    <col min="13315" max="13315" width="55" style="663" customWidth="1"/>
    <col min="13316" max="13316" width="20.140625" style="663" customWidth="1"/>
    <col min="13317" max="13320" width="21.42578125" style="663" customWidth="1"/>
    <col min="13321" max="13568" width="12.5703125" style="663"/>
    <col min="13569" max="13569" width="4.85546875" style="663" customWidth="1"/>
    <col min="13570" max="13570" width="1.7109375" style="663" customWidth="1"/>
    <col min="13571" max="13571" width="55" style="663" customWidth="1"/>
    <col min="13572" max="13572" width="20.140625" style="663" customWidth="1"/>
    <col min="13573" max="13576" width="21.42578125" style="663" customWidth="1"/>
    <col min="13577" max="13824" width="12.5703125" style="663"/>
    <col min="13825" max="13825" width="4.85546875" style="663" customWidth="1"/>
    <col min="13826" max="13826" width="1.7109375" style="663" customWidth="1"/>
    <col min="13827" max="13827" width="55" style="663" customWidth="1"/>
    <col min="13828" max="13828" width="20.140625" style="663" customWidth="1"/>
    <col min="13829" max="13832" width="21.42578125" style="663" customWidth="1"/>
    <col min="13833" max="14080" width="12.5703125" style="663"/>
    <col min="14081" max="14081" width="4.85546875" style="663" customWidth="1"/>
    <col min="14082" max="14082" width="1.7109375" style="663" customWidth="1"/>
    <col min="14083" max="14083" width="55" style="663" customWidth="1"/>
    <col min="14084" max="14084" width="20.140625" style="663" customWidth="1"/>
    <col min="14085" max="14088" width="21.42578125" style="663" customWidth="1"/>
    <col min="14089" max="14336" width="12.5703125" style="663"/>
    <col min="14337" max="14337" width="4.85546875" style="663" customWidth="1"/>
    <col min="14338" max="14338" width="1.7109375" style="663" customWidth="1"/>
    <col min="14339" max="14339" width="55" style="663" customWidth="1"/>
    <col min="14340" max="14340" width="20.140625" style="663" customWidth="1"/>
    <col min="14341" max="14344" width="21.42578125" style="663" customWidth="1"/>
    <col min="14345" max="14592" width="12.5703125" style="663"/>
    <col min="14593" max="14593" width="4.85546875" style="663" customWidth="1"/>
    <col min="14594" max="14594" width="1.7109375" style="663" customWidth="1"/>
    <col min="14595" max="14595" width="55" style="663" customWidth="1"/>
    <col min="14596" max="14596" width="20.140625" style="663" customWidth="1"/>
    <col min="14597" max="14600" width="21.42578125" style="663" customWidth="1"/>
    <col min="14601" max="14848" width="12.5703125" style="663"/>
    <col min="14849" max="14849" width="4.85546875" style="663" customWidth="1"/>
    <col min="14850" max="14850" width="1.7109375" style="663" customWidth="1"/>
    <col min="14851" max="14851" width="55" style="663" customWidth="1"/>
    <col min="14852" max="14852" width="20.140625" style="663" customWidth="1"/>
    <col min="14853" max="14856" width="21.42578125" style="663" customWidth="1"/>
    <col min="14857" max="15104" width="12.5703125" style="663"/>
    <col min="15105" max="15105" width="4.85546875" style="663" customWidth="1"/>
    <col min="15106" max="15106" width="1.7109375" style="663" customWidth="1"/>
    <col min="15107" max="15107" width="55" style="663" customWidth="1"/>
    <col min="15108" max="15108" width="20.140625" style="663" customWidth="1"/>
    <col min="15109" max="15112" width="21.42578125" style="663" customWidth="1"/>
    <col min="15113" max="15360" width="12.5703125" style="663"/>
    <col min="15361" max="15361" width="4.85546875" style="663" customWidth="1"/>
    <col min="15362" max="15362" width="1.7109375" style="663" customWidth="1"/>
    <col min="15363" max="15363" width="55" style="663" customWidth="1"/>
    <col min="15364" max="15364" width="20.140625" style="663" customWidth="1"/>
    <col min="15365" max="15368" width="21.42578125" style="663" customWidth="1"/>
    <col min="15369" max="15616" width="12.5703125" style="663"/>
    <col min="15617" max="15617" width="4.85546875" style="663" customWidth="1"/>
    <col min="15618" max="15618" width="1.7109375" style="663" customWidth="1"/>
    <col min="15619" max="15619" width="55" style="663" customWidth="1"/>
    <col min="15620" max="15620" width="20.140625" style="663" customWidth="1"/>
    <col min="15621" max="15624" width="21.42578125" style="663" customWidth="1"/>
    <col min="15625" max="15872" width="12.5703125" style="663"/>
    <col min="15873" max="15873" width="4.85546875" style="663" customWidth="1"/>
    <col min="15874" max="15874" width="1.7109375" style="663" customWidth="1"/>
    <col min="15875" max="15875" width="55" style="663" customWidth="1"/>
    <col min="15876" max="15876" width="20.140625" style="663" customWidth="1"/>
    <col min="15877" max="15880" width="21.42578125" style="663" customWidth="1"/>
    <col min="15881" max="16128" width="12.5703125" style="663"/>
    <col min="16129" max="16129" width="4.85546875" style="663" customWidth="1"/>
    <col min="16130" max="16130" width="1.7109375" style="663" customWidth="1"/>
    <col min="16131" max="16131" width="55" style="663" customWidth="1"/>
    <col min="16132" max="16132" width="20.140625" style="663" customWidth="1"/>
    <col min="16133" max="16136" width="21.42578125" style="663" customWidth="1"/>
    <col min="16137" max="16384" width="12.5703125" style="663"/>
  </cols>
  <sheetData>
    <row r="1" spans="1:30" ht="16.5" customHeight="1">
      <c r="A1" s="1663" t="s">
        <v>624</v>
      </c>
      <c r="B1" s="1663"/>
      <c r="C1" s="1663"/>
      <c r="D1" s="661"/>
      <c r="E1" s="661"/>
      <c r="F1" s="661"/>
      <c r="G1" s="662"/>
      <c r="H1" s="662"/>
    </row>
    <row r="2" spans="1:30" ht="15.75" customHeight="1">
      <c r="A2" s="1664" t="s">
        <v>625</v>
      </c>
      <c r="B2" s="1664"/>
      <c r="C2" s="1664"/>
      <c r="D2" s="1664"/>
      <c r="E2" s="1664"/>
      <c r="F2" s="1664"/>
      <c r="G2" s="1664"/>
      <c r="H2" s="1664"/>
    </row>
    <row r="3" spans="1:30" ht="12" customHeight="1">
      <c r="A3" s="661"/>
      <c r="B3" s="661"/>
      <c r="C3" s="664"/>
      <c r="D3" s="665"/>
      <c r="E3" s="665"/>
      <c r="F3" s="665"/>
      <c r="G3" s="666"/>
      <c r="H3" s="666"/>
    </row>
    <row r="4" spans="1:30" ht="15" customHeight="1">
      <c r="A4" s="667"/>
      <c r="B4" s="667"/>
      <c r="C4" s="664"/>
      <c r="D4" s="665"/>
      <c r="E4" s="665"/>
      <c r="F4" s="665"/>
      <c r="G4" s="666"/>
      <c r="H4" s="668" t="s">
        <v>2</v>
      </c>
    </row>
    <row r="5" spans="1:30" ht="16.5" customHeight="1">
      <c r="A5" s="669"/>
      <c r="B5" s="662"/>
      <c r="C5" s="670"/>
      <c r="D5" s="1665" t="s">
        <v>585</v>
      </c>
      <c r="E5" s="1666"/>
      <c r="F5" s="1667"/>
      <c r="G5" s="1668" t="s">
        <v>586</v>
      </c>
      <c r="H5" s="1669"/>
    </row>
    <row r="6" spans="1:30" ht="15" customHeight="1">
      <c r="A6" s="671"/>
      <c r="B6" s="662"/>
      <c r="C6" s="672"/>
      <c r="D6" s="1656" t="s">
        <v>788</v>
      </c>
      <c r="E6" s="1657"/>
      <c r="F6" s="1658"/>
      <c r="G6" s="1637" t="s">
        <v>788</v>
      </c>
      <c r="H6" s="1639"/>
      <c r="K6" s="673" t="s">
        <v>4</v>
      </c>
      <c r="L6" s="673" t="s">
        <v>4</v>
      </c>
      <c r="M6" s="673" t="s">
        <v>4</v>
      </c>
      <c r="N6" s="673" t="s">
        <v>4</v>
      </c>
      <c r="W6" s="673" t="s">
        <v>4</v>
      </c>
      <c r="X6" s="673" t="s">
        <v>4</v>
      </c>
      <c r="Y6" s="673" t="s">
        <v>4</v>
      </c>
      <c r="Z6" s="673" t="s">
        <v>4</v>
      </c>
    </row>
    <row r="7" spans="1:30" ht="15.75">
      <c r="A7" s="671"/>
      <c r="B7" s="662"/>
      <c r="C7" s="674" t="s">
        <v>3</v>
      </c>
      <c r="D7" s="675"/>
      <c r="E7" s="676" t="s">
        <v>587</v>
      </c>
      <c r="F7" s="677"/>
      <c r="G7" s="678" t="s">
        <v>4</v>
      </c>
      <c r="H7" s="679" t="s">
        <v>4</v>
      </c>
    </row>
    <row r="8" spans="1:30" ht="14.25" customHeight="1">
      <c r="A8" s="671"/>
      <c r="B8" s="662"/>
      <c r="C8" s="680"/>
      <c r="D8" s="681"/>
      <c r="E8" s="682"/>
      <c r="F8" s="683" t="s">
        <v>587</v>
      </c>
      <c r="G8" s="684" t="s">
        <v>588</v>
      </c>
      <c r="H8" s="679" t="s">
        <v>589</v>
      </c>
      <c r="K8" s="673" t="s">
        <v>4</v>
      </c>
      <c r="L8" s="673" t="s">
        <v>4</v>
      </c>
      <c r="M8" s="673" t="s">
        <v>4</v>
      </c>
      <c r="N8" s="673" t="s">
        <v>4</v>
      </c>
      <c r="W8" s="673" t="s">
        <v>4</v>
      </c>
      <c r="X8" s="673" t="s">
        <v>4</v>
      </c>
      <c r="Y8" s="673" t="s">
        <v>4</v>
      </c>
      <c r="Z8" s="673" t="s">
        <v>4</v>
      </c>
    </row>
    <row r="9" spans="1:30" ht="14.25" customHeight="1">
      <c r="A9" s="671"/>
      <c r="B9" s="662"/>
      <c r="C9" s="685"/>
      <c r="D9" s="686" t="s">
        <v>590</v>
      </c>
      <c r="E9" s="687" t="s">
        <v>591</v>
      </c>
      <c r="F9" s="688" t="s">
        <v>592</v>
      </c>
      <c r="G9" s="684" t="s">
        <v>593</v>
      </c>
      <c r="H9" s="679" t="s">
        <v>594</v>
      </c>
    </row>
    <row r="10" spans="1:30" ht="14.25" customHeight="1">
      <c r="A10" s="689"/>
      <c r="B10" s="667"/>
      <c r="C10" s="690"/>
      <c r="D10" s="691"/>
      <c r="E10" s="692"/>
      <c r="F10" s="688" t="s">
        <v>595</v>
      </c>
      <c r="G10" s="693" t="s">
        <v>596</v>
      </c>
      <c r="H10" s="694"/>
      <c r="K10" s="673" t="s">
        <v>4</v>
      </c>
      <c r="L10" s="673" t="s">
        <v>4</v>
      </c>
      <c r="M10" s="673" t="s">
        <v>4</v>
      </c>
      <c r="N10" s="673" t="s">
        <v>4</v>
      </c>
      <c r="W10" s="673" t="s">
        <v>4</v>
      </c>
      <c r="X10" s="673" t="s">
        <v>4</v>
      </c>
      <c r="Y10" s="673" t="s">
        <v>4</v>
      </c>
      <c r="Z10" s="673" t="s">
        <v>4</v>
      </c>
    </row>
    <row r="11" spans="1:30" ht="9.9499999999999993" customHeight="1">
      <c r="A11" s="695"/>
      <c r="B11" s="696"/>
      <c r="C11" s="697" t="s">
        <v>454</v>
      </c>
      <c r="D11" s="698">
        <v>2</v>
      </c>
      <c r="E11" s="699">
        <v>3</v>
      </c>
      <c r="F11" s="699">
        <v>4</v>
      </c>
      <c r="G11" s="700">
        <v>5</v>
      </c>
      <c r="H11" s="701">
        <v>6</v>
      </c>
    </row>
    <row r="12" spans="1:30" ht="15.75" customHeight="1">
      <c r="A12" s="669"/>
      <c r="B12" s="702"/>
      <c r="C12" s="703" t="s">
        <v>4</v>
      </c>
      <c r="D12" s="704" t="s">
        <v>4</v>
      </c>
      <c r="E12" s="705" t="s">
        <v>124</v>
      </c>
      <c r="F12" s="706"/>
      <c r="G12" s="707" t="s">
        <v>4</v>
      </c>
      <c r="H12" s="708" t="s">
        <v>124</v>
      </c>
      <c r="K12" s="673" t="s">
        <v>4</v>
      </c>
      <c r="L12" s="673" t="s">
        <v>4</v>
      </c>
      <c r="M12" s="673" t="s">
        <v>4</v>
      </c>
      <c r="N12" s="673" t="s">
        <v>4</v>
      </c>
      <c r="W12" s="673" t="s">
        <v>4</v>
      </c>
      <c r="X12" s="673" t="s">
        <v>4</v>
      </c>
      <c r="Y12" s="673" t="s">
        <v>4</v>
      </c>
      <c r="Z12" s="673" t="s">
        <v>4</v>
      </c>
    </row>
    <row r="13" spans="1:30" ht="15.75">
      <c r="A13" s="1659" t="s">
        <v>40</v>
      </c>
      <c r="B13" s="1660"/>
      <c r="C13" s="1661"/>
      <c r="D13" s="1109">
        <v>107464997.99999997</v>
      </c>
      <c r="E13" s="1110">
        <v>13259.33</v>
      </c>
      <c r="F13" s="1110">
        <v>457</v>
      </c>
      <c r="G13" s="1111">
        <v>13259.33</v>
      </c>
      <c r="H13" s="1112">
        <v>0</v>
      </c>
    </row>
    <row r="14" spans="1:30" s="711" customFormat="1" ht="24" customHeight="1">
      <c r="A14" s="1108">
        <v>2</v>
      </c>
      <c r="B14" s="709" t="s">
        <v>47</v>
      </c>
      <c r="C14" s="710" t="s">
        <v>626</v>
      </c>
      <c r="D14" s="1113">
        <v>7063569.7299999977</v>
      </c>
      <c r="E14" s="1114">
        <v>0</v>
      </c>
      <c r="F14" s="1114">
        <v>0</v>
      </c>
      <c r="G14" s="1115">
        <v>0</v>
      </c>
      <c r="H14" s="1116">
        <v>0</v>
      </c>
      <c r="I14" s="663"/>
      <c r="J14" s="663"/>
      <c r="K14" s="673" t="s">
        <v>4</v>
      </c>
      <c r="L14" s="673" t="s">
        <v>4</v>
      </c>
      <c r="M14" s="673" t="s">
        <v>4</v>
      </c>
      <c r="N14" s="673" t="s">
        <v>4</v>
      </c>
      <c r="O14" s="663"/>
      <c r="P14" s="663"/>
      <c r="Q14" s="663"/>
      <c r="R14" s="663"/>
      <c r="S14" s="663"/>
      <c r="T14" s="663"/>
      <c r="U14" s="663"/>
      <c r="V14" s="663"/>
      <c r="W14" s="673" t="s">
        <v>4</v>
      </c>
      <c r="X14" s="673" t="s">
        <v>4</v>
      </c>
      <c r="Y14" s="673" t="s">
        <v>4</v>
      </c>
      <c r="Z14" s="673" t="s">
        <v>4</v>
      </c>
      <c r="AA14" s="663"/>
      <c r="AB14" s="663"/>
      <c r="AC14" s="663"/>
      <c r="AD14" s="663"/>
    </row>
    <row r="15" spans="1:30" s="711" customFormat="1" ht="24" customHeight="1">
      <c r="A15" s="1108">
        <v>4</v>
      </c>
      <c r="B15" s="709" t="s">
        <v>47</v>
      </c>
      <c r="C15" s="710" t="s">
        <v>627</v>
      </c>
      <c r="D15" s="1113">
        <v>8258423.0700000022</v>
      </c>
      <c r="E15" s="1114">
        <v>0</v>
      </c>
      <c r="F15" s="1114">
        <v>0</v>
      </c>
      <c r="G15" s="1115">
        <v>0</v>
      </c>
      <c r="H15" s="1116">
        <v>0</v>
      </c>
      <c r="I15" s="663"/>
      <c r="J15" s="663"/>
      <c r="K15" s="663"/>
      <c r="L15" s="663"/>
      <c r="M15" s="663"/>
      <c r="N15" s="663"/>
      <c r="O15" s="663"/>
      <c r="P15" s="663"/>
      <c r="Q15" s="663"/>
      <c r="R15" s="663"/>
      <c r="S15" s="663"/>
      <c r="T15" s="663"/>
      <c r="U15" s="663"/>
      <c r="V15" s="663"/>
      <c r="W15" s="663"/>
      <c r="X15" s="663"/>
      <c r="Y15" s="663"/>
      <c r="Z15" s="663"/>
      <c r="AA15" s="663"/>
      <c r="AB15" s="663"/>
      <c r="AC15" s="663"/>
      <c r="AD15" s="663"/>
    </row>
    <row r="16" spans="1:30" s="711" customFormat="1" ht="24" customHeight="1">
      <c r="A16" s="1108">
        <v>6</v>
      </c>
      <c r="B16" s="709" t="s">
        <v>47</v>
      </c>
      <c r="C16" s="710" t="s">
        <v>628</v>
      </c>
      <c r="D16" s="1113">
        <v>7266902.7699999996</v>
      </c>
      <c r="E16" s="1114">
        <v>8260.33</v>
      </c>
      <c r="F16" s="1114">
        <v>0</v>
      </c>
      <c r="G16" s="1115">
        <v>8260.33</v>
      </c>
      <c r="H16" s="1116">
        <v>0</v>
      </c>
      <c r="I16" s="663"/>
      <c r="J16" s="663"/>
      <c r="K16" s="673" t="s">
        <v>4</v>
      </c>
      <c r="L16" s="673" t="s">
        <v>4</v>
      </c>
      <c r="M16" s="673" t="s">
        <v>4</v>
      </c>
      <c r="N16" s="673" t="s">
        <v>4</v>
      </c>
      <c r="O16" s="663"/>
      <c r="P16" s="663"/>
      <c r="Q16" s="663"/>
      <c r="R16" s="663"/>
      <c r="S16" s="663"/>
      <c r="T16" s="663"/>
      <c r="U16" s="663"/>
      <c r="V16" s="663"/>
      <c r="W16" s="673" t="s">
        <v>4</v>
      </c>
      <c r="X16" s="673" t="s">
        <v>4</v>
      </c>
      <c r="Y16" s="673" t="s">
        <v>4</v>
      </c>
      <c r="Z16" s="673" t="s">
        <v>4</v>
      </c>
      <c r="AA16" s="663"/>
      <c r="AB16" s="663"/>
      <c r="AC16" s="663"/>
      <c r="AD16" s="663"/>
    </row>
    <row r="17" spans="1:30" s="711" customFormat="1" ht="24" customHeight="1">
      <c r="A17" s="1108">
        <v>8</v>
      </c>
      <c r="B17" s="709" t="s">
        <v>47</v>
      </c>
      <c r="C17" s="710" t="s">
        <v>629</v>
      </c>
      <c r="D17" s="1113">
        <v>1993132.0099999998</v>
      </c>
      <c r="E17" s="1114">
        <v>0</v>
      </c>
      <c r="F17" s="1114">
        <v>0</v>
      </c>
      <c r="G17" s="1115">
        <v>0</v>
      </c>
      <c r="H17" s="1116">
        <v>0</v>
      </c>
      <c r="I17" s="663"/>
      <c r="J17" s="663"/>
      <c r="K17" s="663"/>
      <c r="L17" s="663"/>
      <c r="M17" s="663"/>
      <c r="N17" s="663"/>
      <c r="O17" s="663"/>
      <c r="P17" s="663"/>
      <c r="Q17" s="663"/>
      <c r="R17" s="663"/>
      <c r="S17" s="663"/>
      <c r="T17" s="663"/>
      <c r="U17" s="663"/>
      <c r="V17" s="663"/>
      <c r="W17" s="663"/>
      <c r="X17" s="663"/>
      <c r="Y17" s="663"/>
      <c r="Z17" s="663"/>
      <c r="AA17" s="663"/>
      <c r="AB17" s="663"/>
      <c r="AC17" s="663"/>
      <c r="AD17" s="663"/>
    </row>
    <row r="18" spans="1:30" s="711" customFormat="1" ht="24" customHeight="1">
      <c r="A18" s="1108">
        <v>10</v>
      </c>
      <c r="B18" s="709" t="s">
        <v>47</v>
      </c>
      <c r="C18" s="710" t="s">
        <v>630</v>
      </c>
      <c r="D18" s="1113">
        <v>6078684.8800000018</v>
      </c>
      <c r="E18" s="1114">
        <v>757</v>
      </c>
      <c r="F18" s="1114">
        <v>0</v>
      </c>
      <c r="G18" s="1115">
        <v>757</v>
      </c>
      <c r="H18" s="1116">
        <v>0</v>
      </c>
      <c r="I18" s="663"/>
      <c r="J18" s="663"/>
      <c r="K18" s="673" t="s">
        <v>4</v>
      </c>
      <c r="L18" s="673" t="s">
        <v>4</v>
      </c>
      <c r="M18" s="673" t="s">
        <v>4</v>
      </c>
      <c r="N18" s="673" t="s">
        <v>4</v>
      </c>
      <c r="O18" s="663"/>
      <c r="P18" s="663"/>
      <c r="Q18" s="663"/>
      <c r="R18" s="663"/>
      <c r="S18" s="663"/>
      <c r="T18" s="663"/>
      <c r="U18" s="663"/>
      <c r="V18" s="663"/>
      <c r="W18" s="673" t="s">
        <v>4</v>
      </c>
      <c r="X18" s="673" t="s">
        <v>4</v>
      </c>
      <c r="Y18" s="673" t="s">
        <v>4</v>
      </c>
      <c r="Z18" s="673" t="s">
        <v>4</v>
      </c>
      <c r="AA18" s="663"/>
      <c r="AB18" s="663"/>
      <c r="AC18" s="663"/>
      <c r="AD18" s="663"/>
    </row>
    <row r="19" spans="1:30" s="711" customFormat="1" ht="24" customHeight="1">
      <c r="A19" s="1108">
        <v>12</v>
      </c>
      <c r="B19" s="709" t="s">
        <v>47</v>
      </c>
      <c r="C19" s="710" t="s">
        <v>631</v>
      </c>
      <c r="D19" s="1113">
        <v>10968243.569999993</v>
      </c>
      <c r="E19" s="1114">
        <v>1754</v>
      </c>
      <c r="F19" s="1114">
        <v>457</v>
      </c>
      <c r="G19" s="1115">
        <v>1754</v>
      </c>
      <c r="H19" s="1116">
        <v>0</v>
      </c>
      <c r="I19" s="663"/>
      <c r="J19" s="663"/>
      <c r="K19" s="663"/>
      <c r="L19" s="663"/>
      <c r="M19" s="663"/>
      <c r="N19" s="663"/>
      <c r="O19" s="663"/>
      <c r="P19" s="663"/>
      <c r="Q19" s="663"/>
      <c r="R19" s="663"/>
      <c r="S19" s="663"/>
      <c r="T19" s="663"/>
      <c r="U19" s="663"/>
      <c r="V19" s="663"/>
      <c r="W19" s="663"/>
      <c r="X19" s="663"/>
      <c r="Y19" s="663"/>
      <c r="Z19" s="663"/>
      <c r="AA19" s="663"/>
      <c r="AB19" s="663"/>
      <c r="AC19" s="663"/>
      <c r="AD19" s="663"/>
    </row>
    <row r="20" spans="1:30" s="711" customFormat="1" ht="24" customHeight="1">
      <c r="A20" s="1108">
        <v>14</v>
      </c>
      <c r="B20" s="709" t="s">
        <v>47</v>
      </c>
      <c r="C20" s="710" t="s">
        <v>632</v>
      </c>
      <c r="D20" s="1113">
        <v>12468705.910000006</v>
      </c>
      <c r="E20" s="1114">
        <v>0</v>
      </c>
      <c r="F20" s="1114">
        <v>0</v>
      </c>
      <c r="G20" s="1115">
        <v>0</v>
      </c>
      <c r="H20" s="1116">
        <v>0</v>
      </c>
      <c r="I20" s="663"/>
      <c r="J20" s="663"/>
      <c r="K20" s="673" t="s">
        <v>4</v>
      </c>
      <c r="L20" s="673" t="s">
        <v>4</v>
      </c>
      <c r="M20" s="673" t="s">
        <v>4</v>
      </c>
      <c r="N20" s="673" t="s">
        <v>4</v>
      </c>
      <c r="O20" s="663"/>
      <c r="P20" s="663"/>
      <c r="Q20" s="663"/>
      <c r="R20" s="663"/>
      <c r="S20" s="663"/>
      <c r="T20" s="663"/>
      <c r="U20" s="663"/>
      <c r="V20" s="663"/>
      <c r="W20" s="673" t="s">
        <v>4</v>
      </c>
      <c r="X20" s="673" t="s">
        <v>4</v>
      </c>
      <c r="Y20" s="673" t="s">
        <v>4</v>
      </c>
      <c r="Z20" s="673" t="s">
        <v>4</v>
      </c>
      <c r="AA20" s="663"/>
      <c r="AB20" s="663"/>
      <c r="AC20" s="663"/>
      <c r="AD20" s="663"/>
    </row>
    <row r="21" spans="1:30" s="711" customFormat="1" ht="24" customHeight="1">
      <c r="A21" s="1108">
        <v>16</v>
      </c>
      <c r="B21" s="709" t="s">
        <v>47</v>
      </c>
      <c r="C21" s="710" t="s">
        <v>633</v>
      </c>
      <c r="D21" s="1113">
        <v>3318721.4</v>
      </c>
      <c r="E21" s="1114">
        <v>0</v>
      </c>
      <c r="F21" s="1114">
        <v>0</v>
      </c>
      <c r="G21" s="1115">
        <v>0</v>
      </c>
      <c r="H21" s="1116">
        <v>0</v>
      </c>
      <c r="I21" s="663"/>
      <c r="J21" s="663"/>
      <c r="K21" s="663"/>
      <c r="L21" s="663"/>
      <c r="M21" s="663"/>
      <c r="N21" s="663"/>
      <c r="O21" s="663"/>
      <c r="P21" s="663"/>
      <c r="Q21" s="663"/>
      <c r="R21" s="663"/>
      <c r="S21" s="663"/>
      <c r="T21" s="663"/>
      <c r="U21" s="663"/>
      <c r="V21" s="663"/>
      <c r="W21" s="663"/>
      <c r="X21" s="663"/>
      <c r="Y21" s="663"/>
      <c r="Z21" s="663"/>
      <c r="AA21" s="663"/>
      <c r="AB21" s="663"/>
      <c r="AC21" s="663"/>
      <c r="AD21" s="663"/>
    </row>
    <row r="22" spans="1:30" s="711" customFormat="1" ht="24" customHeight="1">
      <c r="A22" s="1108">
        <v>18</v>
      </c>
      <c r="B22" s="709" t="s">
        <v>47</v>
      </c>
      <c r="C22" s="710" t="s">
        <v>634</v>
      </c>
      <c r="D22" s="1113">
        <v>7702436.5399999991</v>
      </c>
      <c r="E22" s="1114">
        <v>0</v>
      </c>
      <c r="F22" s="1114">
        <v>0</v>
      </c>
      <c r="G22" s="1115">
        <v>0</v>
      </c>
      <c r="H22" s="1116">
        <v>0</v>
      </c>
      <c r="I22" s="663"/>
      <c r="J22" s="663"/>
      <c r="K22" s="673" t="s">
        <v>4</v>
      </c>
      <c r="L22" s="673" t="s">
        <v>4</v>
      </c>
      <c r="M22" s="673" t="s">
        <v>4</v>
      </c>
      <c r="N22" s="673" t="s">
        <v>4</v>
      </c>
      <c r="O22" s="663"/>
      <c r="P22" s="663"/>
      <c r="Q22" s="663"/>
      <c r="R22" s="663"/>
      <c r="S22" s="663"/>
      <c r="T22" s="663"/>
      <c r="U22" s="663"/>
      <c r="V22" s="663"/>
      <c r="W22" s="673" t="s">
        <v>4</v>
      </c>
      <c r="X22" s="673" t="s">
        <v>4</v>
      </c>
      <c r="Y22" s="673" t="s">
        <v>4</v>
      </c>
      <c r="Z22" s="673" t="s">
        <v>4</v>
      </c>
      <c r="AA22" s="663"/>
      <c r="AB22" s="663"/>
      <c r="AC22" s="663"/>
      <c r="AD22" s="663"/>
    </row>
    <row r="23" spans="1:30" s="711" customFormat="1" ht="24" customHeight="1">
      <c r="A23" s="1108">
        <v>20</v>
      </c>
      <c r="B23" s="709" t="s">
        <v>47</v>
      </c>
      <c r="C23" s="710" t="s">
        <v>635</v>
      </c>
      <c r="D23" s="1113">
        <v>4613515.2099999981</v>
      </c>
      <c r="E23" s="1114">
        <v>0</v>
      </c>
      <c r="F23" s="1114">
        <v>0</v>
      </c>
      <c r="G23" s="1115">
        <v>0</v>
      </c>
      <c r="H23" s="1116">
        <v>0</v>
      </c>
      <c r="I23" s="663"/>
      <c r="J23" s="663"/>
      <c r="K23" s="663"/>
      <c r="L23" s="663"/>
      <c r="M23" s="663"/>
      <c r="N23" s="663"/>
      <c r="O23" s="663"/>
      <c r="P23" s="663"/>
      <c r="Q23" s="663"/>
      <c r="R23" s="663"/>
      <c r="S23" s="663"/>
      <c r="T23" s="663"/>
      <c r="U23" s="663"/>
      <c r="V23" s="663"/>
      <c r="W23" s="663"/>
      <c r="X23" s="663"/>
      <c r="Y23" s="663"/>
      <c r="Z23" s="663"/>
      <c r="AA23" s="663"/>
      <c r="AB23" s="663"/>
      <c r="AC23" s="663"/>
      <c r="AD23" s="663"/>
    </row>
    <row r="24" spans="1:30" ht="24" customHeight="1">
      <c r="A24" s="1108">
        <v>22</v>
      </c>
      <c r="B24" s="709" t="s">
        <v>47</v>
      </c>
      <c r="C24" s="710" t="s">
        <v>636</v>
      </c>
      <c r="D24" s="1113">
        <v>5476496.6299999971</v>
      </c>
      <c r="E24" s="1114">
        <v>0</v>
      </c>
      <c r="F24" s="1114">
        <v>0</v>
      </c>
      <c r="G24" s="1115">
        <v>0</v>
      </c>
      <c r="H24" s="1116">
        <v>0</v>
      </c>
      <c r="K24" s="673" t="s">
        <v>4</v>
      </c>
      <c r="L24" s="673" t="s">
        <v>4</v>
      </c>
      <c r="M24" s="673" t="s">
        <v>4</v>
      </c>
      <c r="N24" s="673" t="s">
        <v>4</v>
      </c>
      <c r="W24" s="673" t="s">
        <v>4</v>
      </c>
      <c r="X24" s="673" t="s">
        <v>4</v>
      </c>
      <c r="Y24" s="673" t="s">
        <v>4</v>
      </c>
      <c r="Z24" s="673" t="s">
        <v>4</v>
      </c>
    </row>
    <row r="25" spans="1:30" s="711" customFormat="1" ht="24" customHeight="1">
      <c r="A25" s="1108">
        <v>24</v>
      </c>
      <c r="B25" s="709" t="s">
        <v>47</v>
      </c>
      <c r="C25" s="710" t="s">
        <v>637</v>
      </c>
      <c r="D25" s="1113">
        <v>9023203.709999999</v>
      </c>
      <c r="E25" s="1114">
        <v>2488</v>
      </c>
      <c r="F25" s="1114">
        <v>0</v>
      </c>
      <c r="G25" s="1115">
        <v>2488</v>
      </c>
      <c r="H25" s="1116">
        <v>0</v>
      </c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</row>
    <row r="26" spans="1:30" s="712" customFormat="1" ht="24" customHeight="1">
      <c r="A26" s="1108">
        <v>26</v>
      </c>
      <c r="B26" s="709" t="s">
        <v>47</v>
      </c>
      <c r="C26" s="710" t="s">
        <v>638</v>
      </c>
      <c r="D26" s="1113">
        <v>4668819.07</v>
      </c>
      <c r="E26" s="1114">
        <v>0</v>
      </c>
      <c r="F26" s="1114">
        <v>0</v>
      </c>
      <c r="G26" s="1115">
        <v>0</v>
      </c>
      <c r="H26" s="1116">
        <v>0</v>
      </c>
      <c r="I26" s="663"/>
      <c r="J26" s="663"/>
      <c r="K26" s="673" t="s">
        <v>4</v>
      </c>
      <c r="L26" s="673" t="s">
        <v>4</v>
      </c>
      <c r="M26" s="673" t="s">
        <v>4</v>
      </c>
      <c r="N26" s="673" t="s">
        <v>4</v>
      </c>
      <c r="O26" s="663"/>
      <c r="P26" s="663"/>
      <c r="Q26" s="663"/>
      <c r="R26" s="663"/>
      <c r="S26" s="663"/>
      <c r="T26" s="663"/>
      <c r="U26" s="663"/>
      <c r="V26" s="663"/>
      <c r="W26" s="673" t="s">
        <v>4</v>
      </c>
      <c r="X26" s="673" t="s">
        <v>4</v>
      </c>
      <c r="Y26" s="673" t="s">
        <v>4</v>
      </c>
      <c r="Z26" s="673" t="s">
        <v>4</v>
      </c>
      <c r="AA26" s="663"/>
      <c r="AB26" s="663"/>
      <c r="AC26" s="663"/>
      <c r="AD26" s="663"/>
    </row>
    <row r="27" spans="1:30" s="713" customFormat="1" ht="24" customHeight="1">
      <c r="A27" s="1108">
        <v>28</v>
      </c>
      <c r="B27" s="709" t="s">
        <v>47</v>
      </c>
      <c r="C27" s="710" t="s">
        <v>639</v>
      </c>
      <c r="D27" s="1113">
        <v>5736638.6900000032</v>
      </c>
      <c r="E27" s="1114">
        <v>0</v>
      </c>
      <c r="F27" s="1114">
        <v>0</v>
      </c>
      <c r="G27" s="1115">
        <v>0</v>
      </c>
      <c r="H27" s="1116">
        <v>0</v>
      </c>
      <c r="I27" s="663"/>
      <c r="J27" s="663"/>
      <c r="K27" s="663"/>
      <c r="L27" s="663"/>
      <c r="M27" s="663"/>
      <c r="N27" s="663"/>
      <c r="O27" s="663"/>
      <c r="P27" s="663"/>
      <c r="Q27" s="663"/>
      <c r="R27" s="663"/>
      <c r="S27" s="663"/>
      <c r="T27" s="663"/>
      <c r="U27" s="663"/>
      <c r="V27" s="663"/>
      <c r="W27" s="663"/>
      <c r="X27" s="663"/>
      <c r="Y27" s="663"/>
      <c r="Z27" s="663"/>
      <c r="AA27" s="663"/>
      <c r="AB27" s="663"/>
      <c r="AC27" s="663"/>
      <c r="AD27" s="663"/>
    </row>
    <row r="28" spans="1:30" s="713" customFormat="1" ht="24" customHeight="1">
      <c r="A28" s="1108">
        <v>30</v>
      </c>
      <c r="B28" s="709" t="s">
        <v>47</v>
      </c>
      <c r="C28" s="710" t="s">
        <v>640</v>
      </c>
      <c r="D28" s="1113">
        <v>11818252.969999997</v>
      </c>
      <c r="E28" s="1114">
        <v>0</v>
      </c>
      <c r="F28" s="1114">
        <v>0</v>
      </c>
      <c r="G28" s="1115">
        <v>0</v>
      </c>
      <c r="H28" s="1116">
        <v>0</v>
      </c>
      <c r="I28" s="663"/>
      <c r="J28" s="663"/>
      <c r="K28" s="673" t="s">
        <v>4</v>
      </c>
      <c r="L28" s="673" t="s">
        <v>4</v>
      </c>
      <c r="M28" s="673" t="s">
        <v>4</v>
      </c>
      <c r="N28" s="673" t="s">
        <v>4</v>
      </c>
      <c r="O28" s="663"/>
      <c r="P28" s="663"/>
      <c r="Q28" s="663"/>
      <c r="R28" s="663"/>
      <c r="S28" s="663"/>
      <c r="T28" s="663"/>
      <c r="U28" s="663"/>
      <c r="V28" s="663"/>
      <c r="W28" s="673" t="s">
        <v>4</v>
      </c>
      <c r="X28" s="673" t="s">
        <v>4</v>
      </c>
      <c r="Y28" s="673" t="s">
        <v>4</v>
      </c>
      <c r="Z28" s="673" t="s">
        <v>4</v>
      </c>
      <c r="AA28" s="663"/>
      <c r="AB28" s="663"/>
      <c r="AC28" s="663"/>
      <c r="AD28" s="663"/>
    </row>
    <row r="29" spans="1:30" s="713" customFormat="1" ht="24" customHeight="1">
      <c r="A29" s="1108">
        <v>32</v>
      </c>
      <c r="B29" s="709" t="s">
        <v>47</v>
      </c>
      <c r="C29" s="710" t="s">
        <v>641</v>
      </c>
      <c r="D29" s="1113">
        <v>1009251.8399999999</v>
      </c>
      <c r="E29" s="1114">
        <v>0</v>
      </c>
      <c r="F29" s="1114">
        <v>0</v>
      </c>
      <c r="G29" s="1115">
        <v>0</v>
      </c>
      <c r="H29" s="1116">
        <v>0</v>
      </c>
      <c r="I29" s="663"/>
      <c r="J29" s="663"/>
      <c r="K29" s="663"/>
      <c r="L29" s="663"/>
      <c r="M29" s="663"/>
      <c r="N29" s="663"/>
      <c r="O29" s="663"/>
      <c r="P29" s="663"/>
      <c r="Q29" s="663"/>
      <c r="R29" s="663"/>
      <c r="S29" s="663"/>
      <c r="T29" s="663"/>
      <c r="U29" s="663"/>
      <c r="V29" s="663"/>
      <c r="W29" s="663"/>
      <c r="X29" s="663"/>
      <c r="Y29" s="663"/>
      <c r="Z29" s="663"/>
      <c r="AA29" s="663"/>
      <c r="AB29" s="663"/>
      <c r="AC29" s="663"/>
      <c r="AD29" s="663"/>
    </row>
    <row r="30" spans="1:30" s="711" customFormat="1" ht="19.5" customHeight="1">
      <c r="A30" s="714" t="s">
        <v>4</v>
      </c>
      <c r="B30" s="715"/>
      <c r="C30" s="714"/>
      <c r="D30" s="716" t="s">
        <v>4</v>
      </c>
      <c r="E30" s="716" t="s">
        <v>4</v>
      </c>
      <c r="F30" s="716" t="s">
        <v>4</v>
      </c>
      <c r="G30" s="717" t="s">
        <v>4</v>
      </c>
      <c r="H30" s="716" t="s">
        <v>4</v>
      </c>
      <c r="I30" s="663"/>
      <c r="J30" s="663"/>
      <c r="K30" s="673" t="s">
        <v>4</v>
      </c>
      <c r="L30" s="673" t="s">
        <v>4</v>
      </c>
      <c r="M30" s="673" t="s">
        <v>4</v>
      </c>
      <c r="N30" s="673" t="s">
        <v>4</v>
      </c>
      <c r="O30" s="663"/>
      <c r="P30" s="663"/>
      <c r="Q30" s="663"/>
      <c r="R30" s="663"/>
      <c r="S30" s="663"/>
      <c r="T30" s="663"/>
      <c r="U30" s="663"/>
      <c r="V30" s="663"/>
      <c r="W30" s="673" t="s">
        <v>4</v>
      </c>
      <c r="X30" s="673" t="s">
        <v>4</v>
      </c>
      <c r="Y30" s="673" t="s">
        <v>4</v>
      </c>
      <c r="Z30" s="673" t="s">
        <v>4</v>
      </c>
      <c r="AA30" s="663"/>
      <c r="AB30" s="663"/>
      <c r="AC30" s="663"/>
      <c r="AD30" s="663"/>
    </row>
    <row r="31" spans="1:30" ht="27" customHeight="1">
      <c r="A31" s="661"/>
      <c r="B31" s="1662" t="s">
        <v>4</v>
      </c>
      <c r="C31" s="1662"/>
      <c r="D31" s="661"/>
      <c r="E31" s="661"/>
      <c r="F31" s="661"/>
      <c r="G31" s="661"/>
      <c r="H31" s="661"/>
    </row>
    <row r="32" spans="1:30">
      <c r="A32" s="661"/>
      <c r="B32" s="661"/>
      <c r="C32" s="661"/>
      <c r="D32" s="661"/>
      <c r="E32" s="661"/>
      <c r="F32" s="661"/>
      <c r="G32" s="661"/>
      <c r="H32" s="661"/>
    </row>
    <row r="33" spans="1:8">
      <c r="A33" s="661"/>
      <c r="B33" s="661"/>
      <c r="C33" s="661"/>
      <c r="D33" s="661"/>
      <c r="E33" s="661"/>
      <c r="F33" s="661"/>
      <c r="G33" s="661"/>
      <c r="H33" s="661"/>
    </row>
    <row r="34" spans="1:8">
      <c r="A34" s="661"/>
      <c r="B34" s="661"/>
      <c r="C34" s="661"/>
      <c r="D34" s="661"/>
      <c r="E34" s="661"/>
      <c r="F34" s="661"/>
      <c r="G34" s="661"/>
      <c r="H34" s="661"/>
    </row>
    <row r="37" spans="1:8">
      <c r="D37" s="718" t="s">
        <v>4</v>
      </c>
    </row>
    <row r="45" spans="1:8">
      <c r="D45" s="719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9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J36"/>
  <sheetViews>
    <sheetView showGridLines="0" showZeros="0" zoomScale="75" zoomScaleNormal="75" zoomScaleSheetLayoutView="75" workbookViewId="0">
      <selection activeCell="K12" sqref="K12"/>
    </sheetView>
  </sheetViews>
  <sheetFormatPr defaultColWidth="27.140625" defaultRowHeight="14.25"/>
  <cols>
    <col min="1" max="1" width="5.85546875" style="390" customWidth="1"/>
    <col min="2" max="2" width="53" style="390" customWidth="1"/>
    <col min="3" max="3" width="22.5703125" style="390" customWidth="1"/>
    <col min="4" max="5" width="22.7109375" style="390" customWidth="1"/>
    <col min="6" max="7" width="23.140625" style="390" customWidth="1"/>
    <col min="8" max="16384" width="27.140625" style="390"/>
  </cols>
  <sheetData>
    <row r="1" spans="1:7" ht="15.75">
      <c r="A1" s="1670" t="s">
        <v>531</v>
      </c>
      <c r="B1" s="1670"/>
      <c r="C1" s="1670"/>
      <c r="D1" s="389"/>
    </row>
    <row r="4" spans="1:7" ht="15.75">
      <c r="A4" s="1671" t="s">
        <v>532</v>
      </c>
      <c r="B4" s="1671"/>
      <c r="C4" s="1671"/>
      <c r="D4" s="1671"/>
      <c r="E4" s="1671"/>
      <c r="F4" s="1671"/>
      <c r="G4" s="1040"/>
    </row>
    <row r="5" spans="1:7" ht="15">
      <c r="B5" s="391"/>
      <c r="C5" s="392"/>
      <c r="D5" s="392"/>
      <c r="E5" s="392"/>
      <c r="F5" s="392"/>
      <c r="G5" s="392"/>
    </row>
    <row r="6" spans="1:7" ht="15">
      <c r="F6" s="430" t="s">
        <v>2</v>
      </c>
      <c r="G6" s="430"/>
    </row>
    <row r="7" spans="1:7" ht="15">
      <c r="A7" s="393"/>
      <c r="B7" s="394"/>
      <c r="C7" s="395" t="s">
        <v>233</v>
      </c>
      <c r="D7" s="429" t="s">
        <v>533</v>
      </c>
      <c r="E7" s="426" t="s">
        <v>534</v>
      </c>
      <c r="F7" s="396" t="s">
        <v>535</v>
      </c>
      <c r="G7" s="1117"/>
    </row>
    <row r="8" spans="1:7" ht="15">
      <c r="A8" s="397"/>
      <c r="B8" s="398" t="s">
        <v>3</v>
      </c>
      <c r="C8" s="399" t="s">
        <v>234</v>
      </c>
      <c r="D8" s="425" t="s">
        <v>536</v>
      </c>
      <c r="E8" s="427" t="s">
        <v>537</v>
      </c>
      <c r="F8" s="399" t="s">
        <v>536</v>
      </c>
      <c r="G8" s="1117"/>
    </row>
    <row r="9" spans="1:7" ht="15">
      <c r="A9" s="400"/>
      <c r="B9" s="401"/>
      <c r="C9" s="399" t="s">
        <v>725</v>
      </c>
      <c r="D9" s="425"/>
      <c r="E9" s="427" t="s">
        <v>780</v>
      </c>
      <c r="F9" s="399" t="s">
        <v>538</v>
      </c>
      <c r="G9" s="425"/>
    </row>
    <row r="10" spans="1:7" s="404" customFormat="1" ht="11.25">
      <c r="A10" s="1672" t="s">
        <v>454</v>
      </c>
      <c r="B10" s="1673"/>
      <c r="C10" s="402">
        <v>2</v>
      </c>
      <c r="D10" s="424">
        <v>3</v>
      </c>
      <c r="E10" s="402">
        <v>4</v>
      </c>
      <c r="F10" s="403">
        <v>5</v>
      </c>
      <c r="G10" s="1118"/>
    </row>
    <row r="11" spans="1:7" ht="24" customHeight="1">
      <c r="A11" s="1674" t="s">
        <v>539</v>
      </c>
      <c r="B11" s="1675"/>
      <c r="C11" s="896">
        <v>237500000</v>
      </c>
      <c r="D11" s="897">
        <v>237500000</v>
      </c>
      <c r="E11" s="898">
        <v>152897101</v>
      </c>
      <c r="F11" s="898">
        <v>84602899</v>
      </c>
      <c r="G11" s="1119"/>
    </row>
    <row r="12" spans="1:7" ht="24" customHeight="1">
      <c r="A12" s="1676" t="s">
        <v>540</v>
      </c>
      <c r="B12" s="1677"/>
      <c r="C12" s="896">
        <v>29961892000</v>
      </c>
      <c r="D12" s="897">
        <v>29961892000</v>
      </c>
      <c r="E12" s="898">
        <v>18893236723</v>
      </c>
      <c r="F12" s="898">
        <v>11068655277</v>
      </c>
      <c r="G12" s="897"/>
    </row>
    <row r="13" spans="1:7" ht="18" customHeight="1">
      <c r="A13" s="1680" t="s">
        <v>541</v>
      </c>
      <c r="B13" s="1681"/>
      <c r="C13" s="899" t="s">
        <v>4</v>
      </c>
      <c r="D13" s="900" t="s">
        <v>4</v>
      </c>
      <c r="E13" s="901" t="s">
        <v>4</v>
      </c>
      <c r="F13" s="898" t="s">
        <v>4</v>
      </c>
      <c r="G13" s="1119"/>
    </row>
    <row r="14" spans="1:7" ht="15.75" customHeight="1">
      <c r="A14" s="1680" t="s">
        <v>542</v>
      </c>
      <c r="B14" s="1681"/>
      <c r="C14" s="899">
        <v>11766410000</v>
      </c>
      <c r="D14" s="900">
        <v>11766410000</v>
      </c>
      <c r="E14" s="901">
        <v>8304496144</v>
      </c>
      <c r="F14" s="901">
        <v>3461913856</v>
      </c>
      <c r="G14" s="900"/>
    </row>
    <row r="15" spans="1:7" ht="15.75" customHeight="1">
      <c r="A15" s="1680" t="s">
        <v>543</v>
      </c>
      <c r="B15" s="1681"/>
      <c r="C15" s="899">
        <v>1192933000</v>
      </c>
      <c r="D15" s="900">
        <v>1192933000</v>
      </c>
      <c r="E15" s="901">
        <v>580457528</v>
      </c>
      <c r="F15" s="901">
        <v>612475472</v>
      </c>
      <c r="G15" s="1120"/>
    </row>
    <row r="16" spans="1:7" ht="15.75" customHeight="1">
      <c r="A16" s="1680" t="s">
        <v>544</v>
      </c>
      <c r="B16" s="1681"/>
      <c r="C16" s="899">
        <v>4721905000</v>
      </c>
      <c r="D16" s="900">
        <v>4721905000</v>
      </c>
      <c r="E16" s="901">
        <v>3147556383</v>
      </c>
      <c r="F16" s="901">
        <v>1574348617</v>
      </c>
      <c r="G16" s="900"/>
    </row>
    <row r="17" spans="1:10" ht="15.75" customHeight="1">
      <c r="A17" s="1680" t="s">
        <v>545</v>
      </c>
      <c r="B17" s="1681"/>
      <c r="C17" s="899">
        <v>3785470000</v>
      </c>
      <c r="D17" s="900">
        <v>3785470000</v>
      </c>
      <c r="E17" s="901">
        <v>2793461397</v>
      </c>
      <c r="F17" s="901">
        <v>992008603</v>
      </c>
      <c r="G17" s="900"/>
    </row>
    <row r="18" spans="1:10" ht="15.75" customHeight="1">
      <c r="A18" s="1680" t="s">
        <v>734</v>
      </c>
      <c r="B18" s="1681"/>
      <c r="C18" s="899">
        <v>3050000000</v>
      </c>
      <c r="D18" s="900">
        <v>3050000000</v>
      </c>
      <c r="E18" s="901">
        <v>2000000000</v>
      </c>
      <c r="F18" s="901">
        <v>1050000000</v>
      </c>
      <c r="G18" s="1120"/>
    </row>
    <row r="19" spans="1:10" ht="15.75" customHeight="1">
      <c r="A19" s="1680" t="s">
        <v>546</v>
      </c>
      <c r="B19" s="1681"/>
      <c r="C19" s="899"/>
      <c r="D19" s="900">
        <v>0</v>
      </c>
      <c r="E19" s="901"/>
      <c r="F19" s="901"/>
      <c r="G19" s="1120"/>
    </row>
    <row r="20" spans="1:10" ht="15.75" customHeight="1">
      <c r="A20" s="405" t="s">
        <v>547</v>
      </c>
      <c r="B20" s="406"/>
      <c r="C20" s="899">
        <v>5445174000</v>
      </c>
      <c r="D20" s="900">
        <v>5445174000</v>
      </c>
      <c r="E20" s="901">
        <v>2067265271</v>
      </c>
      <c r="F20" s="901">
        <v>3377908729</v>
      </c>
      <c r="G20" s="900"/>
    </row>
    <row r="21" spans="1:10" ht="12.75" customHeight="1">
      <c r="A21" s="1678" t="s">
        <v>4</v>
      </c>
      <c r="B21" s="1679"/>
      <c r="C21" s="407"/>
      <c r="D21" s="408"/>
      <c r="E21" s="428"/>
      <c r="F21" s="409" t="s">
        <v>4</v>
      </c>
      <c r="G21" s="1121"/>
    </row>
    <row r="22" spans="1:10" s="423" customFormat="1" ht="22.5" customHeight="1">
      <c r="A22" s="829"/>
      <c r="B22" s="821"/>
      <c r="C22" s="821"/>
      <c r="D22" s="821"/>
      <c r="E22" s="821"/>
      <c r="F22" s="821"/>
      <c r="G22" s="821"/>
      <c r="H22" s="422"/>
      <c r="I22" s="422"/>
      <c r="J22" s="422"/>
    </row>
    <row r="23" spans="1:10" ht="16.5" customHeight="1">
      <c r="A23" s="829"/>
    </row>
    <row r="24" spans="1:10" ht="15.75" customHeight="1">
      <c r="A24" s="413"/>
      <c r="B24" s="410"/>
      <c r="C24" s="411"/>
      <c r="D24" s="411"/>
      <c r="E24" s="412"/>
      <c r="F24" s="411"/>
      <c r="G24" s="411"/>
    </row>
    <row r="25" spans="1:10" ht="15.75" customHeight="1">
      <c r="A25" s="413"/>
      <c r="B25" s="410"/>
      <c r="C25" s="411"/>
      <c r="D25" s="411"/>
      <c r="E25" s="412"/>
      <c r="F25" s="411"/>
      <c r="G25" s="411"/>
    </row>
    <row r="26" spans="1:10" ht="17.25" customHeight="1"/>
    <row r="30" spans="1:10" ht="15">
      <c r="D30" s="374"/>
      <c r="E30" s="375"/>
    </row>
    <row r="36" spans="3:7" ht="15">
      <c r="C36" s="73"/>
      <c r="D36" s="73"/>
      <c r="E36" s="73"/>
      <c r="F36" s="73"/>
      <c r="G36" s="73"/>
    </row>
  </sheetData>
  <mergeCells count="13">
    <mergeCell ref="A21:B21"/>
    <mergeCell ref="A13:B13"/>
    <mergeCell ref="A14:B14"/>
    <mergeCell ref="A15:B15"/>
    <mergeCell ref="A16:B16"/>
    <mergeCell ref="A17:B17"/>
    <mergeCell ref="A19:B19"/>
    <mergeCell ref="A18:B18"/>
    <mergeCell ref="A1:C1"/>
    <mergeCell ref="A4:F4"/>
    <mergeCell ref="A10:B10"/>
    <mergeCell ref="A11:B11"/>
    <mergeCell ref="A12:B12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0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P36"/>
  <sheetViews>
    <sheetView showGridLines="0" showZeros="0" showOutlineSymbols="0" zoomScale="75" zoomScaleNormal="75" workbookViewId="0">
      <selection activeCell="J4" sqref="J4"/>
    </sheetView>
  </sheetViews>
  <sheetFormatPr defaultRowHeight="12.75"/>
  <cols>
    <col min="1" max="1" width="4.5703125" style="266" customWidth="1"/>
    <col min="2" max="2" width="87.28515625" style="266" customWidth="1"/>
    <col min="3" max="4" width="20.7109375" style="266" customWidth="1"/>
    <col min="5" max="5" width="16.7109375" style="266" customWidth="1"/>
    <col min="6" max="6" width="3.85546875" style="266" customWidth="1"/>
    <col min="7" max="8" width="9.140625" style="266"/>
    <col min="9" max="10" width="13.85546875" style="266" bestFit="1" customWidth="1"/>
    <col min="11" max="11" width="9.140625" style="266"/>
    <col min="12" max="12" width="16.85546875" style="266" bestFit="1" customWidth="1"/>
    <col min="13" max="13" width="9.140625" style="266"/>
    <col min="14" max="14" width="19.28515625" style="266" customWidth="1"/>
    <col min="15" max="15" width="9.140625" style="266"/>
    <col min="16" max="16" width="25.42578125" style="266" customWidth="1"/>
    <col min="17" max="256" width="9.140625" style="266"/>
    <col min="257" max="257" width="4.5703125" style="266" customWidth="1"/>
    <col min="258" max="258" width="87.28515625" style="266" customWidth="1"/>
    <col min="259" max="260" width="20.7109375" style="266" customWidth="1"/>
    <col min="261" max="261" width="16.7109375" style="266" customWidth="1"/>
    <col min="262" max="262" width="3.85546875" style="266" customWidth="1"/>
    <col min="263" max="269" width="9.140625" style="266"/>
    <col min="270" max="270" width="19.28515625" style="266" customWidth="1"/>
    <col min="271" max="271" width="9.140625" style="266"/>
    <col min="272" max="272" width="25.42578125" style="266" customWidth="1"/>
    <col min="273" max="512" width="9.140625" style="266"/>
    <col min="513" max="513" width="4.5703125" style="266" customWidth="1"/>
    <col min="514" max="514" width="87.28515625" style="266" customWidth="1"/>
    <col min="515" max="516" width="20.7109375" style="266" customWidth="1"/>
    <col min="517" max="517" width="16.7109375" style="266" customWidth="1"/>
    <col min="518" max="518" width="3.85546875" style="266" customWidth="1"/>
    <col min="519" max="525" width="9.140625" style="266"/>
    <col min="526" max="526" width="19.28515625" style="266" customWidth="1"/>
    <col min="527" max="527" width="9.140625" style="266"/>
    <col min="528" max="528" width="25.42578125" style="266" customWidth="1"/>
    <col min="529" max="768" width="9.140625" style="266"/>
    <col min="769" max="769" width="4.5703125" style="266" customWidth="1"/>
    <col min="770" max="770" width="87.28515625" style="266" customWidth="1"/>
    <col min="771" max="772" width="20.7109375" style="266" customWidth="1"/>
    <col min="773" max="773" width="16.7109375" style="266" customWidth="1"/>
    <col min="774" max="774" width="3.85546875" style="266" customWidth="1"/>
    <col min="775" max="781" width="9.140625" style="266"/>
    <col min="782" max="782" width="19.28515625" style="266" customWidth="1"/>
    <col min="783" max="783" width="9.140625" style="266"/>
    <col min="784" max="784" width="25.42578125" style="266" customWidth="1"/>
    <col min="785" max="1024" width="9.140625" style="266"/>
    <col min="1025" max="1025" width="4.5703125" style="266" customWidth="1"/>
    <col min="1026" max="1026" width="87.28515625" style="266" customWidth="1"/>
    <col min="1027" max="1028" width="20.7109375" style="266" customWidth="1"/>
    <col min="1029" max="1029" width="16.7109375" style="266" customWidth="1"/>
    <col min="1030" max="1030" width="3.85546875" style="266" customWidth="1"/>
    <col min="1031" max="1037" width="9.140625" style="266"/>
    <col min="1038" max="1038" width="19.28515625" style="266" customWidth="1"/>
    <col min="1039" max="1039" width="9.140625" style="266"/>
    <col min="1040" max="1040" width="25.42578125" style="266" customWidth="1"/>
    <col min="1041" max="1280" width="9.140625" style="266"/>
    <col min="1281" max="1281" width="4.5703125" style="266" customWidth="1"/>
    <col min="1282" max="1282" width="87.28515625" style="266" customWidth="1"/>
    <col min="1283" max="1284" width="20.7109375" style="266" customWidth="1"/>
    <col min="1285" max="1285" width="16.7109375" style="266" customWidth="1"/>
    <col min="1286" max="1286" width="3.85546875" style="266" customWidth="1"/>
    <col min="1287" max="1293" width="9.140625" style="266"/>
    <col min="1294" max="1294" width="19.28515625" style="266" customWidth="1"/>
    <col min="1295" max="1295" width="9.140625" style="266"/>
    <col min="1296" max="1296" width="25.42578125" style="266" customWidth="1"/>
    <col min="1297" max="1536" width="9.140625" style="266"/>
    <col min="1537" max="1537" width="4.5703125" style="266" customWidth="1"/>
    <col min="1538" max="1538" width="87.28515625" style="266" customWidth="1"/>
    <col min="1539" max="1540" width="20.7109375" style="266" customWidth="1"/>
    <col min="1541" max="1541" width="16.7109375" style="266" customWidth="1"/>
    <col min="1542" max="1542" width="3.85546875" style="266" customWidth="1"/>
    <col min="1543" max="1549" width="9.140625" style="266"/>
    <col min="1550" max="1550" width="19.28515625" style="266" customWidth="1"/>
    <col min="1551" max="1551" width="9.140625" style="266"/>
    <col min="1552" max="1552" width="25.42578125" style="266" customWidth="1"/>
    <col min="1553" max="1792" width="9.140625" style="266"/>
    <col min="1793" max="1793" width="4.5703125" style="266" customWidth="1"/>
    <col min="1794" max="1794" width="87.28515625" style="266" customWidth="1"/>
    <col min="1795" max="1796" width="20.7109375" style="266" customWidth="1"/>
    <col min="1797" max="1797" width="16.7109375" style="266" customWidth="1"/>
    <col min="1798" max="1798" width="3.85546875" style="266" customWidth="1"/>
    <col min="1799" max="1805" width="9.140625" style="266"/>
    <col min="1806" max="1806" width="19.28515625" style="266" customWidth="1"/>
    <col min="1807" max="1807" width="9.140625" style="266"/>
    <col min="1808" max="1808" width="25.42578125" style="266" customWidth="1"/>
    <col min="1809" max="2048" width="9.140625" style="266"/>
    <col min="2049" max="2049" width="4.5703125" style="266" customWidth="1"/>
    <col min="2050" max="2050" width="87.28515625" style="266" customWidth="1"/>
    <col min="2051" max="2052" width="20.7109375" style="266" customWidth="1"/>
    <col min="2053" max="2053" width="16.7109375" style="266" customWidth="1"/>
    <col min="2054" max="2054" width="3.85546875" style="266" customWidth="1"/>
    <col min="2055" max="2061" width="9.140625" style="266"/>
    <col min="2062" max="2062" width="19.28515625" style="266" customWidth="1"/>
    <col min="2063" max="2063" width="9.140625" style="266"/>
    <col min="2064" max="2064" width="25.42578125" style="266" customWidth="1"/>
    <col min="2065" max="2304" width="9.140625" style="266"/>
    <col min="2305" max="2305" width="4.5703125" style="266" customWidth="1"/>
    <col min="2306" max="2306" width="87.28515625" style="266" customWidth="1"/>
    <col min="2307" max="2308" width="20.7109375" style="266" customWidth="1"/>
    <col min="2309" max="2309" width="16.7109375" style="266" customWidth="1"/>
    <col min="2310" max="2310" width="3.85546875" style="266" customWidth="1"/>
    <col min="2311" max="2317" width="9.140625" style="266"/>
    <col min="2318" max="2318" width="19.28515625" style="266" customWidth="1"/>
    <col min="2319" max="2319" width="9.140625" style="266"/>
    <col min="2320" max="2320" width="25.42578125" style="266" customWidth="1"/>
    <col min="2321" max="2560" width="9.140625" style="266"/>
    <col min="2561" max="2561" width="4.5703125" style="266" customWidth="1"/>
    <col min="2562" max="2562" width="87.28515625" style="266" customWidth="1"/>
    <col min="2563" max="2564" width="20.7109375" style="266" customWidth="1"/>
    <col min="2565" max="2565" width="16.7109375" style="266" customWidth="1"/>
    <col min="2566" max="2566" width="3.85546875" style="266" customWidth="1"/>
    <col min="2567" max="2573" width="9.140625" style="266"/>
    <col min="2574" max="2574" width="19.28515625" style="266" customWidth="1"/>
    <col min="2575" max="2575" width="9.140625" style="266"/>
    <col min="2576" max="2576" width="25.42578125" style="266" customWidth="1"/>
    <col min="2577" max="2816" width="9.140625" style="266"/>
    <col min="2817" max="2817" width="4.5703125" style="266" customWidth="1"/>
    <col min="2818" max="2818" width="87.28515625" style="266" customWidth="1"/>
    <col min="2819" max="2820" width="20.7109375" style="266" customWidth="1"/>
    <col min="2821" max="2821" width="16.7109375" style="266" customWidth="1"/>
    <col min="2822" max="2822" width="3.85546875" style="266" customWidth="1"/>
    <col min="2823" max="2829" width="9.140625" style="266"/>
    <col min="2830" max="2830" width="19.28515625" style="266" customWidth="1"/>
    <col min="2831" max="2831" width="9.140625" style="266"/>
    <col min="2832" max="2832" width="25.42578125" style="266" customWidth="1"/>
    <col min="2833" max="3072" width="9.140625" style="266"/>
    <col min="3073" max="3073" width="4.5703125" style="266" customWidth="1"/>
    <col min="3074" max="3074" width="87.28515625" style="266" customWidth="1"/>
    <col min="3075" max="3076" width="20.7109375" style="266" customWidth="1"/>
    <col min="3077" max="3077" width="16.7109375" style="266" customWidth="1"/>
    <col min="3078" max="3078" width="3.85546875" style="266" customWidth="1"/>
    <col min="3079" max="3085" width="9.140625" style="266"/>
    <col min="3086" max="3086" width="19.28515625" style="266" customWidth="1"/>
    <col min="3087" max="3087" width="9.140625" style="266"/>
    <col min="3088" max="3088" width="25.42578125" style="266" customWidth="1"/>
    <col min="3089" max="3328" width="9.140625" style="266"/>
    <col min="3329" max="3329" width="4.5703125" style="266" customWidth="1"/>
    <col min="3330" max="3330" width="87.28515625" style="266" customWidth="1"/>
    <col min="3331" max="3332" width="20.7109375" style="266" customWidth="1"/>
    <col min="3333" max="3333" width="16.7109375" style="266" customWidth="1"/>
    <col min="3334" max="3334" width="3.85546875" style="266" customWidth="1"/>
    <col min="3335" max="3341" width="9.140625" style="266"/>
    <col min="3342" max="3342" width="19.28515625" style="266" customWidth="1"/>
    <col min="3343" max="3343" width="9.140625" style="266"/>
    <col min="3344" max="3344" width="25.42578125" style="266" customWidth="1"/>
    <col min="3345" max="3584" width="9.140625" style="266"/>
    <col min="3585" max="3585" width="4.5703125" style="266" customWidth="1"/>
    <col min="3586" max="3586" width="87.28515625" style="266" customWidth="1"/>
    <col min="3587" max="3588" width="20.7109375" style="266" customWidth="1"/>
    <col min="3589" max="3589" width="16.7109375" style="266" customWidth="1"/>
    <col min="3590" max="3590" width="3.85546875" style="266" customWidth="1"/>
    <col min="3591" max="3597" width="9.140625" style="266"/>
    <col min="3598" max="3598" width="19.28515625" style="266" customWidth="1"/>
    <col min="3599" max="3599" width="9.140625" style="266"/>
    <col min="3600" max="3600" width="25.42578125" style="266" customWidth="1"/>
    <col min="3601" max="3840" width="9.140625" style="266"/>
    <col min="3841" max="3841" width="4.5703125" style="266" customWidth="1"/>
    <col min="3842" max="3842" width="87.28515625" style="266" customWidth="1"/>
    <col min="3843" max="3844" width="20.7109375" style="266" customWidth="1"/>
    <col min="3845" max="3845" width="16.7109375" style="266" customWidth="1"/>
    <col min="3846" max="3846" width="3.85546875" style="266" customWidth="1"/>
    <col min="3847" max="3853" width="9.140625" style="266"/>
    <col min="3854" max="3854" width="19.28515625" style="266" customWidth="1"/>
    <col min="3855" max="3855" width="9.140625" style="266"/>
    <col min="3856" max="3856" width="25.42578125" style="266" customWidth="1"/>
    <col min="3857" max="4096" width="9.140625" style="266"/>
    <col min="4097" max="4097" width="4.5703125" style="266" customWidth="1"/>
    <col min="4098" max="4098" width="87.28515625" style="266" customWidth="1"/>
    <col min="4099" max="4100" width="20.7109375" style="266" customWidth="1"/>
    <col min="4101" max="4101" width="16.7109375" style="266" customWidth="1"/>
    <col min="4102" max="4102" width="3.85546875" style="266" customWidth="1"/>
    <col min="4103" max="4109" width="9.140625" style="266"/>
    <col min="4110" max="4110" width="19.28515625" style="266" customWidth="1"/>
    <col min="4111" max="4111" width="9.140625" style="266"/>
    <col min="4112" max="4112" width="25.42578125" style="266" customWidth="1"/>
    <col min="4113" max="4352" width="9.140625" style="266"/>
    <col min="4353" max="4353" width="4.5703125" style="266" customWidth="1"/>
    <col min="4354" max="4354" width="87.28515625" style="266" customWidth="1"/>
    <col min="4355" max="4356" width="20.7109375" style="266" customWidth="1"/>
    <col min="4357" max="4357" width="16.7109375" style="266" customWidth="1"/>
    <col min="4358" max="4358" width="3.85546875" style="266" customWidth="1"/>
    <col min="4359" max="4365" width="9.140625" style="266"/>
    <col min="4366" max="4366" width="19.28515625" style="266" customWidth="1"/>
    <col min="4367" max="4367" width="9.140625" style="266"/>
    <col min="4368" max="4368" width="25.42578125" style="266" customWidth="1"/>
    <col min="4369" max="4608" width="9.140625" style="266"/>
    <col min="4609" max="4609" width="4.5703125" style="266" customWidth="1"/>
    <col min="4610" max="4610" width="87.28515625" style="266" customWidth="1"/>
    <col min="4611" max="4612" width="20.7109375" style="266" customWidth="1"/>
    <col min="4613" max="4613" width="16.7109375" style="266" customWidth="1"/>
    <col min="4614" max="4614" width="3.85546875" style="266" customWidth="1"/>
    <col min="4615" max="4621" width="9.140625" style="266"/>
    <col min="4622" max="4622" width="19.28515625" style="266" customWidth="1"/>
    <col min="4623" max="4623" width="9.140625" style="266"/>
    <col min="4624" max="4624" width="25.42578125" style="266" customWidth="1"/>
    <col min="4625" max="4864" width="9.140625" style="266"/>
    <col min="4865" max="4865" width="4.5703125" style="266" customWidth="1"/>
    <col min="4866" max="4866" width="87.28515625" style="266" customWidth="1"/>
    <col min="4867" max="4868" width="20.7109375" style="266" customWidth="1"/>
    <col min="4869" max="4869" width="16.7109375" style="266" customWidth="1"/>
    <col min="4870" max="4870" width="3.85546875" style="266" customWidth="1"/>
    <col min="4871" max="4877" width="9.140625" style="266"/>
    <col min="4878" max="4878" width="19.28515625" style="266" customWidth="1"/>
    <col min="4879" max="4879" width="9.140625" style="266"/>
    <col min="4880" max="4880" width="25.42578125" style="266" customWidth="1"/>
    <col min="4881" max="5120" width="9.140625" style="266"/>
    <col min="5121" max="5121" width="4.5703125" style="266" customWidth="1"/>
    <col min="5122" max="5122" width="87.28515625" style="266" customWidth="1"/>
    <col min="5123" max="5124" width="20.7109375" style="266" customWidth="1"/>
    <col min="5125" max="5125" width="16.7109375" style="266" customWidth="1"/>
    <col min="5126" max="5126" width="3.85546875" style="266" customWidth="1"/>
    <col min="5127" max="5133" width="9.140625" style="266"/>
    <col min="5134" max="5134" width="19.28515625" style="266" customWidth="1"/>
    <col min="5135" max="5135" width="9.140625" style="266"/>
    <col min="5136" max="5136" width="25.42578125" style="266" customWidth="1"/>
    <col min="5137" max="5376" width="9.140625" style="266"/>
    <col min="5377" max="5377" width="4.5703125" style="266" customWidth="1"/>
    <col min="5378" max="5378" width="87.28515625" style="266" customWidth="1"/>
    <col min="5379" max="5380" width="20.7109375" style="266" customWidth="1"/>
    <col min="5381" max="5381" width="16.7109375" style="266" customWidth="1"/>
    <col min="5382" max="5382" width="3.85546875" style="266" customWidth="1"/>
    <col min="5383" max="5389" width="9.140625" style="266"/>
    <col min="5390" max="5390" width="19.28515625" style="266" customWidth="1"/>
    <col min="5391" max="5391" width="9.140625" style="266"/>
    <col min="5392" max="5392" width="25.42578125" style="266" customWidth="1"/>
    <col min="5393" max="5632" width="9.140625" style="266"/>
    <col min="5633" max="5633" width="4.5703125" style="266" customWidth="1"/>
    <col min="5634" max="5634" width="87.28515625" style="266" customWidth="1"/>
    <col min="5635" max="5636" width="20.7109375" style="266" customWidth="1"/>
    <col min="5637" max="5637" width="16.7109375" style="266" customWidth="1"/>
    <col min="5638" max="5638" width="3.85546875" style="266" customWidth="1"/>
    <col min="5639" max="5645" width="9.140625" style="266"/>
    <col min="5646" max="5646" width="19.28515625" style="266" customWidth="1"/>
    <col min="5647" max="5647" width="9.140625" style="266"/>
    <col min="5648" max="5648" width="25.42578125" style="266" customWidth="1"/>
    <col min="5649" max="5888" width="9.140625" style="266"/>
    <col min="5889" max="5889" width="4.5703125" style="266" customWidth="1"/>
    <col min="5890" max="5890" width="87.28515625" style="266" customWidth="1"/>
    <col min="5891" max="5892" width="20.7109375" style="266" customWidth="1"/>
    <col min="5893" max="5893" width="16.7109375" style="266" customWidth="1"/>
    <col min="5894" max="5894" width="3.85546875" style="266" customWidth="1"/>
    <col min="5895" max="5901" width="9.140625" style="266"/>
    <col min="5902" max="5902" width="19.28515625" style="266" customWidth="1"/>
    <col min="5903" max="5903" width="9.140625" style="266"/>
    <col min="5904" max="5904" width="25.42578125" style="266" customWidth="1"/>
    <col min="5905" max="6144" width="9.140625" style="266"/>
    <col min="6145" max="6145" width="4.5703125" style="266" customWidth="1"/>
    <col min="6146" max="6146" width="87.28515625" style="266" customWidth="1"/>
    <col min="6147" max="6148" width="20.7109375" style="266" customWidth="1"/>
    <col min="6149" max="6149" width="16.7109375" style="266" customWidth="1"/>
    <col min="6150" max="6150" width="3.85546875" style="266" customWidth="1"/>
    <col min="6151" max="6157" width="9.140625" style="266"/>
    <col min="6158" max="6158" width="19.28515625" style="266" customWidth="1"/>
    <col min="6159" max="6159" width="9.140625" style="266"/>
    <col min="6160" max="6160" width="25.42578125" style="266" customWidth="1"/>
    <col min="6161" max="6400" width="9.140625" style="266"/>
    <col min="6401" max="6401" width="4.5703125" style="266" customWidth="1"/>
    <col min="6402" max="6402" width="87.28515625" style="266" customWidth="1"/>
    <col min="6403" max="6404" width="20.7109375" style="266" customWidth="1"/>
    <col min="6405" max="6405" width="16.7109375" style="266" customWidth="1"/>
    <col min="6406" max="6406" width="3.85546875" style="266" customWidth="1"/>
    <col min="6407" max="6413" width="9.140625" style="266"/>
    <col min="6414" max="6414" width="19.28515625" style="266" customWidth="1"/>
    <col min="6415" max="6415" width="9.140625" style="266"/>
    <col min="6416" max="6416" width="25.42578125" style="266" customWidth="1"/>
    <col min="6417" max="6656" width="9.140625" style="266"/>
    <col min="6657" max="6657" width="4.5703125" style="266" customWidth="1"/>
    <col min="6658" max="6658" width="87.28515625" style="266" customWidth="1"/>
    <col min="6659" max="6660" width="20.7109375" style="266" customWidth="1"/>
    <col min="6661" max="6661" width="16.7109375" style="266" customWidth="1"/>
    <col min="6662" max="6662" width="3.85546875" style="266" customWidth="1"/>
    <col min="6663" max="6669" width="9.140625" style="266"/>
    <col min="6670" max="6670" width="19.28515625" style="266" customWidth="1"/>
    <col min="6671" max="6671" width="9.140625" style="266"/>
    <col min="6672" max="6672" width="25.42578125" style="266" customWidth="1"/>
    <col min="6673" max="6912" width="9.140625" style="266"/>
    <col min="6913" max="6913" width="4.5703125" style="266" customWidth="1"/>
    <col min="6914" max="6914" width="87.28515625" style="266" customWidth="1"/>
    <col min="6915" max="6916" width="20.7109375" style="266" customWidth="1"/>
    <col min="6917" max="6917" width="16.7109375" style="266" customWidth="1"/>
    <col min="6918" max="6918" width="3.85546875" style="266" customWidth="1"/>
    <col min="6919" max="6925" width="9.140625" style="266"/>
    <col min="6926" max="6926" width="19.28515625" style="266" customWidth="1"/>
    <col min="6927" max="6927" width="9.140625" style="266"/>
    <col min="6928" max="6928" width="25.42578125" style="266" customWidth="1"/>
    <col min="6929" max="7168" width="9.140625" style="266"/>
    <col min="7169" max="7169" width="4.5703125" style="266" customWidth="1"/>
    <col min="7170" max="7170" width="87.28515625" style="266" customWidth="1"/>
    <col min="7171" max="7172" width="20.7109375" style="266" customWidth="1"/>
    <col min="7173" max="7173" width="16.7109375" style="266" customWidth="1"/>
    <col min="7174" max="7174" width="3.85546875" style="266" customWidth="1"/>
    <col min="7175" max="7181" width="9.140625" style="266"/>
    <col min="7182" max="7182" width="19.28515625" style="266" customWidth="1"/>
    <col min="7183" max="7183" width="9.140625" style="266"/>
    <col min="7184" max="7184" width="25.42578125" style="266" customWidth="1"/>
    <col min="7185" max="7424" width="9.140625" style="266"/>
    <col min="7425" max="7425" width="4.5703125" style="266" customWidth="1"/>
    <col min="7426" max="7426" width="87.28515625" style="266" customWidth="1"/>
    <col min="7427" max="7428" width="20.7109375" style="266" customWidth="1"/>
    <col min="7429" max="7429" width="16.7109375" style="266" customWidth="1"/>
    <col min="7430" max="7430" width="3.85546875" style="266" customWidth="1"/>
    <col min="7431" max="7437" width="9.140625" style="266"/>
    <col min="7438" max="7438" width="19.28515625" style="266" customWidth="1"/>
    <col min="7439" max="7439" width="9.140625" style="266"/>
    <col min="7440" max="7440" width="25.42578125" style="266" customWidth="1"/>
    <col min="7441" max="7680" width="9.140625" style="266"/>
    <col min="7681" max="7681" width="4.5703125" style="266" customWidth="1"/>
    <col min="7682" max="7682" width="87.28515625" style="266" customWidth="1"/>
    <col min="7683" max="7684" width="20.7109375" style="266" customWidth="1"/>
    <col min="7685" max="7685" width="16.7109375" style="266" customWidth="1"/>
    <col min="7686" max="7686" width="3.85546875" style="266" customWidth="1"/>
    <col min="7687" max="7693" width="9.140625" style="266"/>
    <col min="7694" max="7694" width="19.28515625" style="266" customWidth="1"/>
    <col min="7695" max="7695" width="9.140625" style="266"/>
    <col min="7696" max="7696" width="25.42578125" style="266" customWidth="1"/>
    <col min="7697" max="7936" width="9.140625" style="266"/>
    <col min="7937" max="7937" width="4.5703125" style="266" customWidth="1"/>
    <col min="7938" max="7938" width="87.28515625" style="266" customWidth="1"/>
    <col min="7939" max="7940" width="20.7109375" style="266" customWidth="1"/>
    <col min="7941" max="7941" width="16.7109375" style="266" customWidth="1"/>
    <col min="7942" max="7942" width="3.85546875" style="266" customWidth="1"/>
    <col min="7943" max="7949" width="9.140625" style="266"/>
    <col min="7950" max="7950" width="19.28515625" style="266" customWidth="1"/>
    <col min="7951" max="7951" width="9.140625" style="266"/>
    <col min="7952" max="7952" width="25.42578125" style="266" customWidth="1"/>
    <col min="7953" max="8192" width="9.140625" style="266"/>
    <col min="8193" max="8193" width="4.5703125" style="266" customWidth="1"/>
    <col min="8194" max="8194" width="87.28515625" style="266" customWidth="1"/>
    <col min="8195" max="8196" width="20.7109375" style="266" customWidth="1"/>
    <col min="8197" max="8197" width="16.7109375" style="266" customWidth="1"/>
    <col min="8198" max="8198" width="3.85546875" style="266" customWidth="1"/>
    <col min="8199" max="8205" width="9.140625" style="266"/>
    <col min="8206" max="8206" width="19.28515625" style="266" customWidth="1"/>
    <col min="8207" max="8207" width="9.140625" style="266"/>
    <col min="8208" max="8208" width="25.42578125" style="266" customWidth="1"/>
    <col min="8209" max="8448" width="9.140625" style="266"/>
    <col min="8449" max="8449" width="4.5703125" style="266" customWidth="1"/>
    <col min="8450" max="8450" width="87.28515625" style="266" customWidth="1"/>
    <col min="8451" max="8452" width="20.7109375" style="266" customWidth="1"/>
    <col min="8453" max="8453" width="16.7109375" style="266" customWidth="1"/>
    <col min="8454" max="8454" width="3.85546875" style="266" customWidth="1"/>
    <col min="8455" max="8461" width="9.140625" style="266"/>
    <col min="8462" max="8462" width="19.28515625" style="266" customWidth="1"/>
    <col min="8463" max="8463" width="9.140625" style="266"/>
    <col min="8464" max="8464" width="25.42578125" style="266" customWidth="1"/>
    <col min="8465" max="8704" width="9.140625" style="266"/>
    <col min="8705" max="8705" width="4.5703125" style="266" customWidth="1"/>
    <col min="8706" max="8706" width="87.28515625" style="266" customWidth="1"/>
    <col min="8707" max="8708" width="20.7109375" style="266" customWidth="1"/>
    <col min="8709" max="8709" width="16.7109375" style="266" customWidth="1"/>
    <col min="8710" max="8710" width="3.85546875" style="266" customWidth="1"/>
    <col min="8711" max="8717" width="9.140625" style="266"/>
    <col min="8718" max="8718" width="19.28515625" style="266" customWidth="1"/>
    <col min="8719" max="8719" width="9.140625" style="266"/>
    <col min="8720" max="8720" width="25.42578125" style="266" customWidth="1"/>
    <col min="8721" max="8960" width="9.140625" style="266"/>
    <col min="8961" max="8961" width="4.5703125" style="266" customWidth="1"/>
    <col min="8962" max="8962" width="87.28515625" style="266" customWidth="1"/>
    <col min="8963" max="8964" width="20.7109375" style="266" customWidth="1"/>
    <col min="8965" max="8965" width="16.7109375" style="266" customWidth="1"/>
    <col min="8966" max="8966" width="3.85546875" style="266" customWidth="1"/>
    <col min="8967" max="8973" width="9.140625" style="266"/>
    <col min="8974" max="8974" width="19.28515625" style="266" customWidth="1"/>
    <col min="8975" max="8975" width="9.140625" style="266"/>
    <col min="8976" max="8976" width="25.42578125" style="266" customWidth="1"/>
    <col min="8977" max="9216" width="9.140625" style="266"/>
    <col min="9217" max="9217" width="4.5703125" style="266" customWidth="1"/>
    <col min="9218" max="9218" width="87.28515625" style="266" customWidth="1"/>
    <col min="9219" max="9220" width="20.7109375" style="266" customWidth="1"/>
    <col min="9221" max="9221" width="16.7109375" style="266" customWidth="1"/>
    <col min="9222" max="9222" width="3.85546875" style="266" customWidth="1"/>
    <col min="9223" max="9229" width="9.140625" style="266"/>
    <col min="9230" max="9230" width="19.28515625" style="266" customWidth="1"/>
    <col min="9231" max="9231" width="9.140625" style="266"/>
    <col min="9232" max="9232" width="25.42578125" style="266" customWidth="1"/>
    <col min="9233" max="9472" width="9.140625" style="266"/>
    <col min="9473" max="9473" width="4.5703125" style="266" customWidth="1"/>
    <col min="9474" max="9474" width="87.28515625" style="266" customWidth="1"/>
    <col min="9475" max="9476" width="20.7109375" style="266" customWidth="1"/>
    <col min="9477" max="9477" width="16.7109375" style="266" customWidth="1"/>
    <col min="9478" max="9478" width="3.85546875" style="266" customWidth="1"/>
    <col min="9479" max="9485" width="9.140625" style="266"/>
    <col min="9486" max="9486" width="19.28515625" style="266" customWidth="1"/>
    <col min="9487" max="9487" width="9.140625" style="266"/>
    <col min="9488" max="9488" width="25.42578125" style="266" customWidth="1"/>
    <col min="9489" max="9728" width="9.140625" style="266"/>
    <col min="9729" max="9729" width="4.5703125" style="266" customWidth="1"/>
    <col min="9730" max="9730" width="87.28515625" style="266" customWidth="1"/>
    <col min="9731" max="9732" width="20.7109375" style="266" customWidth="1"/>
    <col min="9733" max="9733" width="16.7109375" style="266" customWidth="1"/>
    <col min="9734" max="9734" width="3.85546875" style="266" customWidth="1"/>
    <col min="9735" max="9741" width="9.140625" style="266"/>
    <col min="9742" max="9742" width="19.28515625" style="266" customWidth="1"/>
    <col min="9743" max="9743" width="9.140625" style="266"/>
    <col min="9744" max="9744" width="25.42578125" style="266" customWidth="1"/>
    <col min="9745" max="9984" width="9.140625" style="266"/>
    <col min="9985" max="9985" width="4.5703125" style="266" customWidth="1"/>
    <col min="9986" max="9986" width="87.28515625" style="266" customWidth="1"/>
    <col min="9987" max="9988" width="20.7109375" style="266" customWidth="1"/>
    <col min="9989" max="9989" width="16.7109375" style="266" customWidth="1"/>
    <col min="9990" max="9990" width="3.85546875" style="266" customWidth="1"/>
    <col min="9991" max="9997" width="9.140625" style="266"/>
    <col min="9998" max="9998" width="19.28515625" style="266" customWidth="1"/>
    <col min="9999" max="9999" width="9.140625" style="266"/>
    <col min="10000" max="10000" width="25.42578125" style="266" customWidth="1"/>
    <col min="10001" max="10240" width="9.140625" style="266"/>
    <col min="10241" max="10241" width="4.5703125" style="266" customWidth="1"/>
    <col min="10242" max="10242" width="87.28515625" style="266" customWidth="1"/>
    <col min="10243" max="10244" width="20.7109375" style="266" customWidth="1"/>
    <col min="10245" max="10245" width="16.7109375" style="266" customWidth="1"/>
    <col min="10246" max="10246" width="3.85546875" style="266" customWidth="1"/>
    <col min="10247" max="10253" width="9.140625" style="266"/>
    <col min="10254" max="10254" width="19.28515625" style="266" customWidth="1"/>
    <col min="10255" max="10255" width="9.140625" style="266"/>
    <col min="10256" max="10256" width="25.42578125" style="266" customWidth="1"/>
    <col min="10257" max="10496" width="9.140625" style="266"/>
    <col min="10497" max="10497" width="4.5703125" style="266" customWidth="1"/>
    <col min="10498" max="10498" width="87.28515625" style="266" customWidth="1"/>
    <col min="10499" max="10500" width="20.7109375" style="266" customWidth="1"/>
    <col min="10501" max="10501" width="16.7109375" style="266" customWidth="1"/>
    <col min="10502" max="10502" width="3.85546875" style="266" customWidth="1"/>
    <col min="10503" max="10509" width="9.140625" style="266"/>
    <col min="10510" max="10510" width="19.28515625" style="266" customWidth="1"/>
    <col min="10511" max="10511" width="9.140625" style="266"/>
    <col min="10512" max="10512" width="25.42578125" style="266" customWidth="1"/>
    <col min="10513" max="10752" width="9.140625" style="266"/>
    <col min="10753" max="10753" width="4.5703125" style="266" customWidth="1"/>
    <col min="10754" max="10754" width="87.28515625" style="266" customWidth="1"/>
    <col min="10755" max="10756" width="20.7109375" style="266" customWidth="1"/>
    <col min="10757" max="10757" width="16.7109375" style="266" customWidth="1"/>
    <col min="10758" max="10758" width="3.85546875" style="266" customWidth="1"/>
    <col min="10759" max="10765" width="9.140625" style="266"/>
    <col min="10766" max="10766" width="19.28515625" style="266" customWidth="1"/>
    <col min="10767" max="10767" width="9.140625" style="266"/>
    <col min="10768" max="10768" width="25.42578125" style="266" customWidth="1"/>
    <col min="10769" max="11008" width="9.140625" style="266"/>
    <col min="11009" max="11009" width="4.5703125" style="266" customWidth="1"/>
    <col min="11010" max="11010" width="87.28515625" style="266" customWidth="1"/>
    <col min="11011" max="11012" width="20.7109375" style="266" customWidth="1"/>
    <col min="11013" max="11013" width="16.7109375" style="266" customWidth="1"/>
    <col min="11014" max="11014" width="3.85546875" style="266" customWidth="1"/>
    <col min="11015" max="11021" width="9.140625" style="266"/>
    <col min="11022" max="11022" width="19.28515625" style="266" customWidth="1"/>
    <col min="11023" max="11023" width="9.140625" style="266"/>
    <col min="11024" max="11024" width="25.42578125" style="266" customWidth="1"/>
    <col min="11025" max="11264" width="9.140625" style="266"/>
    <col min="11265" max="11265" width="4.5703125" style="266" customWidth="1"/>
    <col min="11266" max="11266" width="87.28515625" style="266" customWidth="1"/>
    <col min="11267" max="11268" width="20.7109375" style="266" customWidth="1"/>
    <col min="11269" max="11269" width="16.7109375" style="266" customWidth="1"/>
    <col min="11270" max="11270" width="3.85546875" style="266" customWidth="1"/>
    <col min="11271" max="11277" width="9.140625" style="266"/>
    <col min="11278" max="11278" width="19.28515625" style="266" customWidth="1"/>
    <col min="11279" max="11279" width="9.140625" style="266"/>
    <col min="11280" max="11280" width="25.42578125" style="266" customWidth="1"/>
    <col min="11281" max="11520" width="9.140625" style="266"/>
    <col min="11521" max="11521" width="4.5703125" style="266" customWidth="1"/>
    <col min="11522" max="11522" width="87.28515625" style="266" customWidth="1"/>
    <col min="11523" max="11524" width="20.7109375" style="266" customWidth="1"/>
    <col min="11525" max="11525" width="16.7109375" style="266" customWidth="1"/>
    <col min="11526" max="11526" width="3.85546875" style="266" customWidth="1"/>
    <col min="11527" max="11533" width="9.140625" style="266"/>
    <col min="11534" max="11534" width="19.28515625" style="266" customWidth="1"/>
    <col min="11535" max="11535" width="9.140625" style="266"/>
    <col min="11536" max="11536" width="25.42578125" style="266" customWidth="1"/>
    <col min="11537" max="11776" width="9.140625" style="266"/>
    <col min="11777" max="11777" width="4.5703125" style="266" customWidth="1"/>
    <col min="11778" max="11778" width="87.28515625" style="266" customWidth="1"/>
    <col min="11779" max="11780" width="20.7109375" style="266" customWidth="1"/>
    <col min="11781" max="11781" width="16.7109375" style="266" customWidth="1"/>
    <col min="11782" max="11782" width="3.85546875" style="266" customWidth="1"/>
    <col min="11783" max="11789" width="9.140625" style="266"/>
    <col min="11790" max="11790" width="19.28515625" style="266" customWidth="1"/>
    <col min="11791" max="11791" width="9.140625" style="266"/>
    <col min="11792" max="11792" width="25.42578125" style="266" customWidth="1"/>
    <col min="11793" max="12032" width="9.140625" style="266"/>
    <col min="12033" max="12033" width="4.5703125" style="266" customWidth="1"/>
    <col min="12034" max="12034" width="87.28515625" style="266" customWidth="1"/>
    <col min="12035" max="12036" width="20.7109375" style="266" customWidth="1"/>
    <col min="12037" max="12037" width="16.7109375" style="266" customWidth="1"/>
    <col min="12038" max="12038" width="3.85546875" style="266" customWidth="1"/>
    <col min="12039" max="12045" width="9.140625" style="266"/>
    <col min="12046" max="12046" width="19.28515625" style="266" customWidth="1"/>
    <col min="12047" max="12047" width="9.140625" style="266"/>
    <col min="12048" max="12048" width="25.42578125" style="266" customWidth="1"/>
    <col min="12049" max="12288" width="9.140625" style="266"/>
    <col min="12289" max="12289" width="4.5703125" style="266" customWidth="1"/>
    <col min="12290" max="12290" width="87.28515625" style="266" customWidth="1"/>
    <col min="12291" max="12292" width="20.7109375" style="266" customWidth="1"/>
    <col min="12293" max="12293" width="16.7109375" style="266" customWidth="1"/>
    <col min="12294" max="12294" width="3.85546875" style="266" customWidth="1"/>
    <col min="12295" max="12301" width="9.140625" style="266"/>
    <col min="12302" max="12302" width="19.28515625" style="266" customWidth="1"/>
    <col min="12303" max="12303" width="9.140625" style="266"/>
    <col min="12304" max="12304" width="25.42578125" style="266" customWidth="1"/>
    <col min="12305" max="12544" width="9.140625" style="266"/>
    <col min="12545" max="12545" width="4.5703125" style="266" customWidth="1"/>
    <col min="12546" max="12546" width="87.28515625" style="266" customWidth="1"/>
    <col min="12547" max="12548" width="20.7109375" style="266" customWidth="1"/>
    <col min="12549" max="12549" width="16.7109375" style="266" customWidth="1"/>
    <col min="12550" max="12550" width="3.85546875" style="266" customWidth="1"/>
    <col min="12551" max="12557" width="9.140625" style="266"/>
    <col min="12558" max="12558" width="19.28515625" style="266" customWidth="1"/>
    <col min="12559" max="12559" width="9.140625" style="266"/>
    <col min="12560" max="12560" width="25.42578125" style="266" customWidth="1"/>
    <col min="12561" max="12800" width="9.140625" style="266"/>
    <col min="12801" max="12801" width="4.5703125" style="266" customWidth="1"/>
    <col min="12802" max="12802" width="87.28515625" style="266" customWidth="1"/>
    <col min="12803" max="12804" width="20.7109375" style="266" customWidth="1"/>
    <col min="12805" max="12805" width="16.7109375" style="266" customWidth="1"/>
    <col min="12806" max="12806" width="3.85546875" style="266" customWidth="1"/>
    <col min="12807" max="12813" width="9.140625" style="266"/>
    <col min="12814" max="12814" width="19.28515625" style="266" customWidth="1"/>
    <col min="12815" max="12815" width="9.140625" style="266"/>
    <col min="12816" max="12816" width="25.42578125" style="266" customWidth="1"/>
    <col min="12817" max="13056" width="9.140625" style="266"/>
    <col min="13057" max="13057" width="4.5703125" style="266" customWidth="1"/>
    <col min="13058" max="13058" width="87.28515625" style="266" customWidth="1"/>
    <col min="13059" max="13060" width="20.7109375" style="266" customWidth="1"/>
    <col min="13061" max="13061" width="16.7109375" style="266" customWidth="1"/>
    <col min="13062" max="13062" width="3.85546875" style="266" customWidth="1"/>
    <col min="13063" max="13069" width="9.140625" style="266"/>
    <col min="13070" max="13070" width="19.28515625" style="266" customWidth="1"/>
    <col min="13071" max="13071" width="9.140625" style="266"/>
    <col min="13072" max="13072" width="25.42578125" style="266" customWidth="1"/>
    <col min="13073" max="13312" width="9.140625" style="266"/>
    <col min="13313" max="13313" width="4.5703125" style="266" customWidth="1"/>
    <col min="13314" max="13314" width="87.28515625" style="266" customWidth="1"/>
    <col min="13315" max="13316" width="20.7109375" style="266" customWidth="1"/>
    <col min="13317" max="13317" width="16.7109375" style="266" customWidth="1"/>
    <col min="13318" max="13318" width="3.85546875" style="266" customWidth="1"/>
    <col min="13319" max="13325" width="9.140625" style="266"/>
    <col min="13326" max="13326" width="19.28515625" style="266" customWidth="1"/>
    <col min="13327" max="13327" width="9.140625" style="266"/>
    <col min="13328" max="13328" width="25.42578125" style="266" customWidth="1"/>
    <col min="13329" max="13568" width="9.140625" style="266"/>
    <col min="13569" max="13569" width="4.5703125" style="266" customWidth="1"/>
    <col min="13570" max="13570" width="87.28515625" style="266" customWidth="1"/>
    <col min="13571" max="13572" width="20.7109375" style="266" customWidth="1"/>
    <col min="13573" max="13573" width="16.7109375" style="266" customWidth="1"/>
    <col min="13574" max="13574" width="3.85546875" style="266" customWidth="1"/>
    <col min="13575" max="13581" width="9.140625" style="266"/>
    <col min="13582" max="13582" width="19.28515625" style="266" customWidth="1"/>
    <col min="13583" max="13583" width="9.140625" style="266"/>
    <col min="13584" max="13584" width="25.42578125" style="266" customWidth="1"/>
    <col min="13585" max="13824" width="9.140625" style="266"/>
    <col min="13825" max="13825" width="4.5703125" style="266" customWidth="1"/>
    <col min="13826" max="13826" width="87.28515625" style="266" customWidth="1"/>
    <col min="13827" max="13828" width="20.7109375" style="266" customWidth="1"/>
    <col min="13829" max="13829" width="16.7109375" style="266" customWidth="1"/>
    <col min="13830" max="13830" width="3.85546875" style="266" customWidth="1"/>
    <col min="13831" max="13837" width="9.140625" style="266"/>
    <col min="13838" max="13838" width="19.28515625" style="266" customWidth="1"/>
    <col min="13839" max="13839" width="9.140625" style="266"/>
    <col min="13840" max="13840" width="25.42578125" style="266" customWidth="1"/>
    <col min="13841" max="14080" width="9.140625" style="266"/>
    <col min="14081" max="14081" width="4.5703125" style="266" customWidth="1"/>
    <col min="14082" max="14082" width="87.28515625" style="266" customWidth="1"/>
    <col min="14083" max="14084" width="20.7109375" style="266" customWidth="1"/>
    <col min="14085" max="14085" width="16.7109375" style="266" customWidth="1"/>
    <col min="14086" max="14086" width="3.85546875" style="266" customWidth="1"/>
    <col min="14087" max="14093" width="9.140625" style="266"/>
    <col min="14094" max="14094" width="19.28515625" style="266" customWidth="1"/>
    <col min="14095" max="14095" width="9.140625" style="266"/>
    <col min="14096" max="14096" width="25.42578125" style="266" customWidth="1"/>
    <col min="14097" max="14336" width="9.140625" style="266"/>
    <col min="14337" max="14337" width="4.5703125" style="266" customWidth="1"/>
    <col min="14338" max="14338" width="87.28515625" style="266" customWidth="1"/>
    <col min="14339" max="14340" width="20.7109375" style="266" customWidth="1"/>
    <col min="14341" max="14341" width="16.7109375" style="266" customWidth="1"/>
    <col min="14342" max="14342" width="3.85546875" style="266" customWidth="1"/>
    <col min="14343" max="14349" width="9.140625" style="266"/>
    <col min="14350" max="14350" width="19.28515625" style="266" customWidth="1"/>
    <col min="14351" max="14351" width="9.140625" style="266"/>
    <col min="14352" max="14352" width="25.42578125" style="266" customWidth="1"/>
    <col min="14353" max="14592" width="9.140625" style="266"/>
    <col min="14593" max="14593" width="4.5703125" style="266" customWidth="1"/>
    <col min="14594" max="14594" width="87.28515625" style="266" customWidth="1"/>
    <col min="14595" max="14596" width="20.7109375" style="266" customWidth="1"/>
    <col min="14597" max="14597" width="16.7109375" style="266" customWidth="1"/>
    <col min="14598" max="14598" width="3.85546875" style="266" customWidth="1"/>
    <col min="14599" max="14605" width="9.140625" style="266"/>
    <col min="14606" max="14606" width="19.28515625" style="266" customWidth="1"/>
    <col min="14607" max="14607" width="9.140625" style="266"/>
    <col min="14608" max="14608" width="25.42578125" style="266" customWidth="1"/>
    <col min="14609" max="14848" width="9.140625" style="266"/>
    <col min="14849" max="14849" width="4.5703125" style="266" customWidth="1"/>
    <col min="14850" max="14850" width="87.28515625" style="266" customWidth="1"/>
    <col min="14851" max="14852" width="20.7109375" style="266" customWidth="1"/>
    <col min="14853" max="14853" width="16.7109375" style="266" customWidth="1"/>
    <col min="14854" max="14854" width="3.85546875" style="266" customWidth="1"/>
    <col min="14855" max="14861" width="9.140625" style="266"/>
    <col min="14862" max="14862" width="19.28515625" style="266" customWidth="1"/>
    <col min="14863" max="14863" width="9.140625" style="266"/>
    <col min="14864" max="14864" width="25.42578125" style="266" customWidth="1"/>
    <col min="14865" max="15104" width="9.140625" style="266"/>
    <col min="15105" max="15105" width="4.5703125" style="266" customWidth="1"/>
    <col min="15106" max="15106" width="87.28515625" style="266" customWidth="1"/>
    <col min="15107" max="15108" width="20.7109375" style="266" customWidth="1"/>
    <col min="15109" max="15109" width="16.7109375" style="266" customWidth="1"/>
    <col min="15110" max="15110" width="3.85546875" style="266" customWidth="1"/>
    <col min="15111" max="15117" width="9.140625" style="266"/>
    <col min="15118" max="15118" width="19.28515625" style="266" customWidth="1"/>
    <col min="15119" max="15119" width="9.140625" style="266"/>
    <col min="15120" max="15120" width="25.42578125" style="266" customWidth="1"/>
    <col min="15121" max="15360" width="9.140625" style="266"/>
    <col min="15361" max="15361" width="4.5703125" style="266" customWidth="1"/>
    <col min="15362" max="15362" width="87.28515625" style="266" customWidth="1"/>
    <col min="15363" max="15364" width="20.7109375" style="266" customWidth="1"/>
    <col min="15365" max="15365" width="16.7109375" style="266" customWidth="1"/>
    <col min="15366" max="15366" width="3.85546875" style="266" customWidth="1"/>
    <col min="15367" max="15373" width="9.140625" style="266"/>
    <col min="15374" max="15374" width="19.28515625" style="266" customWidth="1"/>
    <col min="15375" max="15375" width="9.140625" style="266"/>
    <col min="15376" max="15376" width="25.42578125" style="266" customWidth="1"/>
    <col min="15377" max="15616" width="9.140625" style="266"/>
    <col min="15617" max="15617" width="4.5703125" style="266" customWidth="1"/>
    <col min="15618" max="15618" width="87.28515625" style="266" customWidth="1"/>
    <col min="15619" max="15620" width="20.7109375" style="266" customWidth="1"/>
    <col min="15621" max="15621" width="16.7109375" style="266" customWidth="1"/>
    <col min="15622" max="15622" width="3.85546875" style="266" customWidth="1"/>
    <col min="15623" max="15629" width="9.140625" style="266"/>
    <col min="15630" max="15630" width="19.28515625" style="266" customWidth="1"/>
    <col min="15631" max="15631" width="9.140625" style="266"/>
    <col min="15632" max="15632" width="25.42578125" style="266" customWidth="1"/>
    <col min="15633" max="15872" width="9.140625" style="266"/>
    <col min="15873" max="15873" width="4.5703125" style="266" customWidth="1"/>
    <col min="15874" max="15874" width="87.28515625" style="266" customWidth="1"/>
    <col min="15875" max="15876" width="20.7109375" style="266" customWidth="1"/>
    <col min="15877" max="15877" width="16.7109375" style="266" customWidth="1"/>
    <col min="15878" max="15878" width="3.85546875" style="266" customWidth="1"/>
    <col min="15879" max="15885" width="9.140625" style="266"/>
    <col min="15886" max="15886" width="19.28515625" style="266" customWidth="1"/>
    <col min="15887" max="15887" width="9.140625" style="266"/>
    <col min="15888" max="15888" width="25.42578125" style="266" customWidth="1"/>
    <col min="15889" max="16128" width="9.140625" style="266"/>
    <col min="16129" max="16129" width="4.5703125" style="266" customWidth="1"/>
    <col min="16130" max="16130" width="87.28515625" style="266" customWidth="1"/>
    <col min="16131" max="16132" width="20.7109375" style="266" customWidth="1"/>
    <col min="16133" max="16133" width="16.7109375" style="266" customWidth="1"/>
    <col min="16134" max="16134" width="3.85546875" style="266" customWidth="1"/>
    <col min="16135" max="16141" width="9.140625" style="266"/>
    <col min="16142" max="16142" width="19.28515625" style="266" customWidth="1"/>
    <col min="16143" max="16143" width="9.140625" style="266"/>
    <col min="16144" max="16144" width="25.42578125" style="266" customWidth="1"/>
    <col min="16145" max="16384" width="9.140625" style="266"/>
  </cols>
  <sheetData>
    <row r="1" spans="1:16" ht="15.75">
      <c r="A1" s="263" t="s">
        <v>514</v>
      </c>
      <c r="B1" s="720"/>
    </row>
    <row r="2" spans="1:16" ht="17.25" customHeight="1">
      <c r="A2" s="1682" t="s">
        <v>4</v>
      </c>
      <c r="B2" s="1682"/>
      <c r="C2" s="1682"/>
      <c r="D2" s="1682"/>
      <c r="E2" s="1682"/>
    </row>
    <row r="3" spans="1:16" ht="17.25" customHeight="1">
      <c r="A3" s="1682" t="s">
        <v>642</v>
      </c>
      <c r="B3" s="1682"/>
      <c r="C3" s="1682"/>
      <c r="D3" s="1682"/>
      <c r="E3" s="1682"/>
    </row>
    <row r="4" spans="1:16" ht="17.25" customHeight="1">
      <c r="B4" s="271"/>
      <c r="C4" s="271"/>
      <c r="D4" s="265"/>
      <c r="E4" s="265"/>
    </row>
    <row r="5" spans="1:16" ht="20.25" customHeight="1">
      <c r="B5" s="271"/>
      <c r="C5" s="271"/>
      <c r="D5" s="272"/>
      <c r="E5" s="721" t="s">
        <v>643</v>
      </c>
    </row>
    <row r="6" spans="1:16" ht="17.25" customHeight="1">
      <c r="A6" s="722"/>
      <c r="B6" s="723"/>
      <c r="C6" s="724" t="s">
        <v>233</v>
      </c>
      <c r="D6" s="1683" t="s">
        <v>235</v>
      </c>
      <c r="E6" s="725"/>
    </row>
    <row r="7" spans="1:16" ht="12.75" customHeight="1">
      <c r="A7" s="297" t="s">
        <v>644</v>
      </c>
      <c r="B7" s="726" t="s">
        <v>3</v>
      </c>
      <c r="C7" s="727" t="s">
        <v>795</v>
      </c>
      <c r="D7" s="1684"/>
      <c r="E7" s="728" t="s">
        <v>236</v>
      </c>
    </row>
    <row r="8" spans="1:16" ht="12.75" customHeight="1">
      <c r="A8" s="297"/>
      <c r="B8" s="726"/>
      <c r="C8" s="727" t="s">
        <v>796</v>
      </c>
      <c r="D8" s="1684"/>
      <c r="E8" s="1230" t="s">
        <v>548</v>
      </c>
    </row>
    <row r="9" spans="1:16" ht="14.25" customHeight="1">
      <c r="A9" s="729"/>
      <c r="B9" s="730"/>
      <c r="C9" s="731" t="s">
        <v>732</v>
      </c>
      <c r="D9" s="1685"/>
      <c r="E9" s="732"/>
      <c r="F9" s="287"/>
    </row>
    <row r="10" spans="1:16" s="291" customFormat="1" ht="9.75" customHeight="1">
      <c r="A10" s="289" t="s">
        <v>454</v>
      </c>
      <c r="B10" s="289">
        <v>2</v>
      </c>
      <c r="C10" s="733">
        <v>3</v>
      </c>
      <c r="D10" s="980">
        <v>4</v>
      </c>
      <c r="E10" s="290">
        <v>5</v>
      </c>
    </row>
    <row r="11" spans="1:16" ht="30" customHeight="1">
      <c r="A11" s="734" t="s">
        <v>645</v>
      </c>
      <c r="B11" s="735" t="s">
        <v>646</v>
      </c>
      <c r="C11" s="1126">
        <v>387734520000</v>
      </c>
      <c r="D11" s="1127">
        <v>296027883826.20044</v>
      </c>
      <c r="E11" s="1123">
        <v>0.76348085753675077</v>
      </c>
      <c r="P11" s="834"/>
    </row>
    <row r="12" spans="1:16" ht="12.75" customHeight="1">
      <c r="A12" s="736"/>
      <c r="B12" s="737" t="s">
        <v>647</v>
      </c>
      <c r="C12" s="1126">
        <v>0</v>
      </c>
      <c r="D12" s="1128"/>
      <c r="E12" s="1124"/>
      <c r="P12" s="834"/>
    </row>
    <row r="13" spans="1:16" s="287" customFormat="1" ht="24" customHeight="1">
      <c r="A13" s="738"/>
      <c r="B13" s="739" t="s">
        <v>648</v>
      </c>
      <c r="C13" s="1126">
        <v>359731300000</v>
      </c>
      <c r="D13" s="1128">
        <v>270267915705.75998</v>
      </c>
      <c r="E13" s="1124">
        <v>0.75130497598001611</v>
      </c>
      <c r="I13" s="1122"/>
      <c r="P13" s="835"/>
    </row>
    <row r="14" spans="1:16" s="287" customFormat="1" ht="12.75" customHeight="1">
      <c r="A14" s="738"/>
      <c r="B14" s="737" t="s">
        <v>649</v>
      </c>
      <c r="C14" s="1129">
        <v>0</v>
      </c>
      <c r="D14" s="1128"/>
      <c r="E14" s="1124"/>
      <c r="P14" s="835"/>
    </row>
    <row r="15" spans="1:16" ht="16.5" customHeight="1">
      <c r="A15" s="736"/>
      <c r="B15" s="298" t="s">
        <v>650</v>
      </c>
      <c r="C15" s="1129">
        <v>254680000000</v>
      </c>
      <c r="D15" s="1130">
        <v>187266604872.40002</v>
      </c>
      <c r="E15" s="1125">
        <v>0.73530157402387319</v>
      </c>
      <c r="J15" s="1150"/>
      <c r="P15" s="834"/>
    </row>
    <row r="16" spans="1:16" ht="17.100000000000001" customHeight="1">
      <c r="A16" s="736"/>
      <c r="B16" s="740" t="s">
        <v>651</v>
      </c>
      <c r="C16" s="1129">
        <v>73000000000</v>
      </c>
      <c r="D16" s="1130">
        <v>52861984030.76001</v>
      </c>
      <c r="E16" s="1125">
        <v>0.72413676754465772</v>
      </c>
      <c r="I16" s="1150"/>
      <c r="J16" s="1150"/>
      <c r="P16" s="834"/>
    </row>
    <row r="17" spans="1:16" ht="16.5" customHeight="1">
      <c r="A17" s="736"/>
      <c r="B17" s="298" t="s">
        <v>652</v>
      </c>
      <c r="C17" s="1129">
        <v>34800000000</v>
      </c>
      <c r="D17" s="1130">
        <v>30445630233.240002</v>
      </c>
      <c r="E17" s="1125">
        <v>0.8748744319896552</v>
      </c>
      <c r="P17" s="981"/>
    </row>
    <row r="18" spans="1:16" ht="16.5" customHeight="1">
      <c r="A18" s="736"/>
      <c r="B18" s="741" t="s">
        <v>653</v>
      </c>
      <c r="C18" s="1129">
        <v>64300000000</v>
      </c>
      <c r="D18" s="1130">
        <v>47873577507.639961</v>
      </c>
      <c r="E18" s="1125">
        <v>0.74453464242052814</v>
      </c>
      <c r="P18" s="982"/>
    </row>
    <row r="19" spans="1:16" ht="16.5" customHeight="1">
      <c r="A19" s="736"/>
      <c r="B19" s="741" t="s">
        <v>654</v>
      </c>
      <c r="C19" s="1129">
        <v>4551300000</v>
      </c>
      <c r="D19" s="1130">
        <v>3494893198.46</v>
      </c>
      <c r="E19" s="1125">
        <v>0.76788899840924574</v>
      </c>
      <c r="P19" s="982"/>
    </row>
    <row r="20" spans="1:16" s="287" customFormat="1" ht="16.5" customHeight="1">
      <c r="A20" s="738"/>
      <c r="B20" s="739" t="s">
        <v>655</v>
      </c>
      <c r="C20" s="1126">
        <v>25806040000</v>
      </c>
      <c r="D20" s="1128">
        <v>24893185831.960461</v>
      </c>
      <c r="E20" s="1124">
        <v>0.96462633677853948</v>
      </c>
      <c r="L20" s="1207"/>
    </row>
    <row r="21" spans="1:16" ht="17.100000000000001" customHeight="1">
      <c r="A21" s="736"/>
      <c r="B21" s="741" t="s">
        <v>656</v>
      </c>
      <c r="C21" s="1129">
        <v>4184000000</v>
      </c>
      <c r="D21" s="1130">
        <v>3286379732.27</v>
      </c>
      <c r="E21" s="1125">
        <v>0.78546360713910135</v>
      </c>
      <c r="N21" s="983"/>
      <c r="P21" s="983"/>
    </row>
    <row r="22" spans="1:16" ht="24" customHeight="1">
      <c r="A22" s="736"/>
      <c r="B22" s="739" t="s">
        <v>657</v>
      </c>
      <c r="C22" s="1126">
        <v>2197180000</v>
      </c>
      <c r="D22" s="1128">
        <v>866782288.48000002</v>
      </c>
      <c r="E22" s="1124">
        <v>0.39449762353562295</v>
      </c>
      <c r="P22" s="983"/>
    </row>
    <row r="23" spans="1:16" ht="17.100000000000001" customHeight="1">
      <c r="A23" s="742" t="s">
        <v>4</v>
      </c>
      <c r="B23" s="741" t="s">
        <v>658</v>
      </c>
      <c r="C23" s="1129">
        <v>180731000</v>
      </c>
      <c r="D23" s="1130">
        <v>71522899.889999986</v>
      </c>
      <c r="E23" s="1125">
        <v>0.39574229042056974</v>
      </c>
      <c r="F23" s="294"/>
      <c r="N23" s="983"/>
    </row>
    <row r="24" spans="1:16" ht="17.100000000000001" customHeight="1">
      <c r="A24" s="297"/>
      <c r="B24" s="741" t="s">
        <v>659</v>
      </c>
      <c r="C24" s="1129">
        <v>2016449000</v>
      </c>
      <c r="D24" s="1130">
        <v>795259388.59000003</v>
      </c>
      <c r="E24" s="1125">
        <v>0.39438606609440657</v>
      </c>
      <c r="F24" s="294"/>
    </row>
    <row r="25" spans="1:16" ht="24" customHeight="1">
      <c r="A25" s="742" t="s">
        <v>660</v>
      </c>
      <c r="B25" s="743" t="s">
        <v>661</v>
      </c>
      <c r="C25" s="1126">
        <v>416234519999.99994</v>
      </c>
      <c r="D25" s="1128">
        <v>297814202620.23029</v>
      </c>
      <c r="E25" s="1124">
        <v>0.71549616456662535</v>
      </c>
      <c r="F25" s="294"/>
    </row>
    <row r="26" spans="1:16" ht="12.75" customHeight="1">
      <c r="A26" s="736"/>
      <c r="B26" s="737" t="s">
        <v>649</v>
      </c>
      <c r="C26" s="1129"/>
      <c r="D26" s="1128"/>
      <c r="E26" s="1124"/>
      <c r="F26" s="294"/>
    </row>
    <row r="27" spans="1:16" ht="17.100000000000001" customHeight="1">
      <c r="A27" s="736"/>
      <c r="B27" s="298" t="s">
        <v>662</v>
      </c>
      <c r="C27" s="1129">
        <v>29200000000</v>
      </c>
      <c r="D27" s="1130">
        <v>21815392827.780003</v>
      </c>
      <c r="E27" s="1125">
        <v>0.74710249410205487</v>
      </c>
      <c r="F27" s="294"/>
    </row>
    <row r="28" spans="1:16" ht="17.100000000000001" customHeight="1">
      <c r="A28" s="736"/>
      <c r="B28" s="298" t="s">
        <v>663</v>
      </c>
      <c r="C28" s="1129">
        <v>21157223000</v>
      </c>
      <c r="D28" s="1130">
        <v>17894877799.139999</v>
      </c>
      <c r="E28" s="1125">
        <v>0.8458046596729637</v>
      </c>
      <c r="F28" s="294"/>
    </row>
    <row r="29" spans="1:16" ht="17.100000000000001" customHeight="1">
      <c r="A29" s="736"/>
      <c r="B29" s="744" t="s">
        <v>664</v>
      </c>
      <c r="C29" s="1129">
        <v>17368778000</v>
      </c>
      <c r="D29" s="1130">
        <v>14029662281.65</v>
      </c>
      <c r="E29" s="1125">
        <v>0.80775183387397775</v>
      </c>
      <c r="F29" s="294"/>
    </row>
    <row r="30" spans="1:16" ht="17.100000000000001" customHeight="1">
      <c r="A30" s="736"/>
      <c r="B30" s="745" t="s">
        <v>665</v>
      </c>
      <c r="C30" s="1129">
        <v>49390438000</v>
      </c>
      <c r="D30" s="1130">
        <v>34886944378.720001</v>
      </c>
      <c r="E30" s="1125">
        <v>0.70635017204585226</v>
      </c>
      <c r="F30" s="294"/>
    </row>
    <row r="31" spans="1:16" ht="17.100000000000001" customHeight="1">
      <c r="A31" s="746"/>
      <c r="B31" s="747" t="s">
        <v>666</v>
      </c>
      <c r="C31" s="1131">
        <v>61762707000</v>
      </c>
      <c r="D31" s="1132">
        <v>50123235432</v>
      </c>
      <c r="E31" s="1231">
        <v>0.81154531377648331</v>
      </c>
    </row>
    <row r="32" spans="1:16">
      <c r="C32" s="1133"/>
      <c r="D32" s="1133"/>
    </row>
    <row r="35" spans="1:6">
      <c r="A35" s="61"/>
      <c r="B35" s="61"/>
      <c r="C35" s="61"/>
      <c r="D35" s="61"/>
      <c r="E35" s="61"/>
      <c r="F35" s="748"/>
    </row>
    <row r="36" spans="1:6">
      <c r="A36" s="61"/>
      <c r="B36" s="61"/>
      <c r="C36" s="61"/>
      <c r="D36" s="61"/>
      <c r="E36" s="61"/>
      <c r="F36" s="748"/>
    </row>
  </sheetData>
  <mergeCells count="3">
    <mergeCell ref="A2:E2"/>
    <mergeCell ref="A3:E3"/>
    <mergeCell ref="D6:D9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62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85" zoomScaleNormal="85" workbookViewId="0">
      <selection activeCell="O26" sqref="O26"/>
    </sheetView>
  </sheetViews>
  <sheetFormatPr defaultColWidth="11.42578125" defaultRowHeight="15"/>
  <cols>
    <col min="1" max="1" width="17.5703125" style="338" customWidth="1"/>
    <col min="2" max="2" width="70.42578125" style="338" customWidth="1"/>
    <col min="3" max="3" width="16.28515625" style="338" customWidth="1"/>
    <col min="4" max="4" width="35.28515625" style="338" customWidth="1"/>
    <col min="5" max="5" width="16.5703125" style="338" customWidth="1"/>
    <col min="6" max="253" width="12.5703125" style="338" customWidth="1"/>
    <col min="254" max="256" width="11.42578125" style="338"/>
    <col min="257" max="257" width="17.5703125" style="338" customWidth="1"/>
    <col min="258" max="258" width="70.42578125" style="338" customWidth="1"/>
    <col min="259" max="259" width="16.28515625" style="338" customWidth="1"/>
    <col min="260" max="260" width="35.28515625" style="338" customWidth="1"/>
    <col min="261" max="261" width="16.5703125" style="338" customWidth="1"/>
    <col min="262" max="509" width="12.5703125" style="338" customWidth="1"/>
    <col min="510" max="512" width="11.42578125" style="338"/>
    <col min="513" max="513" width="17.5703125" style="338" customWidth="1"/>
    <col min="514" max="514" width="70.42578125" style="338" customWidth="1"/>
    <col min="515" max="515" width="16.28515625" style="338" customWidth="1"/>
    <col min="516" max="516" width="35.28515625" style="338" customWidth="1"/>
    <col min="517" max="517" width="16.5703125" style="338" customWidth="1"/>
    <col min="518" max="765" width="12.5703125" style="338" customWidth="1"/>
    <col min="766" max="768" width="11.42578125" style="338"/>
    <col min="769" max="769" width="17.5703125" style="338" customWidth="1"/>
    <col min="770" max="770" width="70.42578125" style="338" customWidth="1"/>
    <col min="771" max="771" width="16.28515625" style="338" customWidth="1"/>
    <col min="772" max="772" width="35.28515625" style="338" customWidth="1"/>
    <col min="773" max="773" width="16.5703125" style="338" customWidth="1"/>
    <col min="774" max="1021" width="12.5703125" style="338" customWidth="1"/>
    <col min="1022" max="1024" width="11.42578125" style="338"/>
    <col min="1025" max="1025" width="17.5703125" style="338" customWidth="1"/>
    <col min="1026" max="1026" width="70.42578125" style="338" customWidth="1"/>
    <col min="1027" max="1027" width="16.28515625" style="338" customWidth="1"/>
    <col min="1028" max="1028" width="35.28515625" style="338" customWidth="1"/>
    <col min="1029" max="1029" width="16.5703125" style="338" customWidth="1"/>
    <col min="1030" max="1277" width="12.5703125" style="338" customWidth="1"/>
    <col min="1278" max="1280" width="11.42578125" style="338"/>
    <col min="1281" max="1281" width="17.5703125" style="338" customWidth="1"/>
    <col min="1282" max="1282" width="70.42578125" style="338" customWidth="1"/>
    <col min="1283" max="1283" width="16.28515625" style="338" customWidth="1"/>
    <col min="1284" max="1284" width="35.28515625" style="338" customWidth="1"/>
    <col min="1285" max="1285" width="16.5703125" style="338" customWidth="1"/>
    <col min="1286" max="1533" width="12.5703125" style="338" customWidth="1"/>
    <col min="1534" max="1536" width="11.42578125" style="338"/>
    <col min="1537" max="1537" width="17.5703125" style="338" customWidth="1"/>
    <col min="1538" max="1538" width="70.42578125" style="338" customWidth="1"/>
    <col min="1539" max="1539" width="16.28515625" style="338" customWidth="1"/>
    <col min="1540" max="1540" width="35.28515625" style="338" customWidth="1"/>
    <col min="1541" max="1541" width="16.5703125" style="338" customWidth="1"/>
    <col min="1542" max="1789" width="12.5703125" style="338" customWidth="1"/>
    <col min="1790" max="1792" width="11.42578125" style="338"/>
    <col min="1793" max="1793" width="17.5703125" style="338" customWidth="1"/>
    <col min="1794" max="1794" width="70.42578125" style="338" customWidth="1"/>
    <col min="1795" max="1795" width="16.28515625" style="338" customWidth="1"/>
    <col min="1796" max="1796" width="35.28515625" style="338" customWidth="1"/>
    <col min="1797" max="1797" width="16.5703125" style="338" customWidth="1"/>
    <col min="1798" max="2045" width="12.5703125" style="338" customWidth="1"/>
    <col min="2046" max="2048" width="11.42578125" style="338"/>
    <col min="2049" max="2049" width="17.5703125" style="338" customWidth="1"/>
    <col min="2050" max="2050" width="70.42578125" style="338" customWidth="1"/>
    <col min="2051" max="2051" width="16.28515625" style="338" customWidth="1"/>
    <col min="2052" max="2052" width="35.28515625" style="338" customWidth="1"/>
    <col min="2053" max="2053" width="16.5703125" style="338" customWidth="1"/>
    <col min="2054" max="2301" width="12.5703125" style="338" customWidth="1"/>
    <col min="2302" max="2304" width="11.42578125" style="338"/>
    <col min="2305" max="2305" width="17.5703125" style="338" customWidth="1"/>
    <col min="2306" max="2306" width="70.42578125" style="338" customWidth="1"/>
    <col min="2307" max="2307" width="16.28515625" style="338" customWidth="1"/>
    <col min="2308" max="2308" width="35.28515625" style="338" customWidth="1"/>
    <col min="2309" max="2309" width="16.5703125" style="338" customWidth="1"/>
    <col min="2310" max="2557" width="12.5703125" style="338" customWidth="1"/>
    <col min="2558" max="2560" width="11.42578125" style="338"/>
    <col min="2561" max="2561" width="17.5703125" style="338" customWidth="1"/>
    <col min="2562" max="2562" width="70.42578125" style="338" customWidth="1"/>
    <col min="2563" max="2563" width="16.28515625" style="338" customWidth="1"/>
    <col min="2564" max="2564" width="35.28515625" style="338" customWidth="1"/>
    <col min="2565" max="2565" width="16.5703125" style="338" customWidth="1"/>
    <col min="2566" max="2813" width="12.5703125" style="338" customWidth="1"/>
    <col min="2814" max="2816" width="11.42578125" style="338"/>
    <col min="2817" max="2817" width="17.5703125" style="338" customWidth="1"/>
    <col min="2818" max="2818" width="70.42578125" style="338" customWidth="1"/>
    <col min="2819" max="2819" width="16.28515625" style="338" customWidth="1"/>
    <col min="2820" max="2820" width="35.28515625" style="338" customWidth="1"/>
    <col min="2821" max="2821" width="16.5703125" style="338" customWidth="1"/>
    <col min="2822" max="3069" width="12.5703125" style="338" customWidth="1"/>
    <col min="3070" max="3072" width="11.42578125" style="338"/>
    <col min="3073" max="3073" width="17.5703125" style="338" customWidth="1"/>
    <col min="3074" max="3074" width="70.42578125" style="338" customWidth="1"/>
    <col min="3075" max="3075" width="16.28515625" style="338" customWidth="1"/>
    <col min="3076" max="3076" width="35.28515625" style="338" customWidth="1"/>
    <col min="3077" max="3077" width="16.5703125" style="338" customWidth="1"/>
    <col min="3078" max="3325" width="12.5703125" style="338" customWidth="1"/>
    <col min="3326" max="3328" width="11.42578125" style="338"/>
    <col min="3329" max="3329" width="17.5703125" style="338" customWidth="1"/>
    <col min="3330" max="3330" width="70.42578125" style="338" customWidth="1"/>
    <col min="3331" max="3331" width="16.28515625" style="338" customWidth="1"/>
    <col min="3332" max="3332" width="35.28515625" style="338" customWidth="1"/>
    <col min="3333" max="3333" width="16.5703125" style="338" customWidth="1"/>
    <col min="3334" max="3581" width="12.5703125" style="338" customWidth="1"/>
    <col min="3582" max="3584" width="11.42578125" style="338"/>
    <col min="3585" max="3585" width="17.5703125" style="338" customWidth="1"/>
    <col min="3586" max="3586" width="70.42578125" style="338" customWidth="1"/>
    <col min="3587" max="3587" width="16.28515625" style="338" customWidth="1"/>
    <col min="3588" max="3588" width="35.28515625" style="338" customWidth="1"/>
    <col min="3589" max="3589" width="16.5703125" style="338" customWidth="1"/>
    <col min="3590" max="3837" width="12.5703125" style="338" customWidth="1"/>
    <col min="3838" max="3840" width="11.42578125" style="338"/>
    <col min="3841" max="3841" width="17.5703125" style="338" customWidth="1"/>
    <col min="3842" max="3842" width="70.42578125" style="338" customWidth="1"/>
    <col min="3843" max="3843" width="16.28515625" style="338" customWidth="1"/>
    <col min="3844" max="3844" width="35.28515625" style="338" customWidth="1"/>
    <col min="3845" max="3845" width="16.5703125" style="338" customWidth="1"/>
    <col min="3846" max="4093" width="12.5703125" style="338" customWidth="1"/>
    <col min="4094" max="4096" width="11.42578125" style="338"/>
    <col min="4097" max="4097" width="17.5703125" style="338" customWidth="1"/>
    <col min="4098" max="4098" width="70.42578125" style="338" customWidth="1"/>
    <col min="4099" max="4099" width="16.28515625" style="338" customWidth="1"/>
    <col min="4100" max="4100" width="35.28515625" style="338" customWidth="1"/>
    <col min="4101" max="4101" width="16.5703125" style="338" customWidth="1"/>
    <col min="4102" max="4349" width="12.5703125" style="338" customWidth="1"/>
    <col min="4350" max="4352" width="11.42578125" style="338"/>
    <col min="4353" max="4353" width="17.5703125" style="338" customWidth="1"/>
    <col min="4354" max="4354" width="70.42578125" style="338" customWidth="1"/>
    <col min="4355" max="4355" width="16.28515625" style="338" customWidth="1"/>
    <col min="4356" max="4356" width="35.28515625" style="338" customWidth="1"/>
    <col min="4357" max="4357" width="16.5703125" style="338" customWidth="1"/>
    <col min="4358" max="4605" width="12.5703125" style="338" customWidth="1"/>
    <col min="4606" max="4608" width="11.42578125" style="338"/>
    <col min="4609" max="4609" width="17.5703125" style="338" customWidth="1"/>
    <col min="4610" max="4610" width="70.42578125" style="338" customWidth="1"/>
    <col min="4611" max="4611" width="16.28515625" style="338" customWidth="1"/>
    <col min="4612" max="4612" width="35.28515625" style="338" customWidth="1"/>
    <col min="4613" max="4613" width="16.5703125" style="338" customWidth="1"/>
    <col min="4614" max="4861" width="12.5703125" style="338" customWidth="1"/>
    <col min="4862" max="4864" width="11.42578125" style="338"/>
    <col min="4865" max="4865" width="17.5703125" style="338" customWidth="1"/>
    <col min="4866" max="4866" width="70.42578125" style="338" customWidth="1"/>
    <col min="4867" max="4867" width="16.28515625" style="338" customWidth="1"/>
    <col min="4868" max="4868" width="35.28515625" style="338" customWidth="1"/>
    <col min="4869" max="4869" width="16.5703125" style="338" customWidth="1"/>
    <col min="4870" max="5117" width="12.5703125" style="338" customWidth="1"/>
    <col min="5118" max="5120" width="11.42578125" style="338"/>
    <col min="5121" max="5121" width="17.5703125" style="338" customWidth="1"/>
    <col min="5122" max="5122" width="70.42578125" style="338" customWidth="1"/>
    <col min="5123" max="5123" width="16.28515625" style="338" customWidth="1"/>
    <col min="5124" max="5124" width="35.28515625" style="338" customWidth="1"/>
    <col min="5125" max="5125" width="16.5703125" style="338" customWidth="1"/>
    <col min="5126" max="5373" width="12.5703125" style="338" customWidth="1"/>
    <col min="5374" max="5376" width="11.42578125" style="338"/>
    <col min="5377" max="5377" width="17.5703125" style="338" customWidth="1"/>
    <col min="5378" max="5378" width="70.42578125" style="338" customWidth="1"/>
    <col min="5379" max="5379" width="16.28515625" style="338" customWidth="1"/>
    <col min="5380" max="5380" width="35.28515625" style="338" customWidth="1"/>
    <col min="5381" max="5381" width="16.5703125" style="338" customWidth="1"/>
    <col min="5382" max="5629" width="12.5703125" style="338" customWidth="1"/>
    <col min="5630" max="5632" width="11.42578125" style="338"/>
    <col min="5633" max="5633" width="17.5703125" style="338" customWidth="1"/>
    <col min="5634" max="5634" width="70.42578125" style="338" customWidth="1"/>
    <col min="5635" max="5635" width="16.28515625" style="338" customWidth="1"/>
    <col min="5636" max="5636" width="35.28515625" style="338" customWidth="1"/>
    <col min="5637" max="5637" width="16.5703125" style="338" customWidth="1"/>
    <col min="5638" max="5885" width="12.5703125" style="338" customWidth="1"/>
    <col min="5886" max="5888" width="11.42578125" style="338"/>
    <col min="5889" max="5889" width="17.5703125" style="338" customWidth="1"/>
    <col min="5890" max="5890" width="70.42578125" style="338" customWidth="1"/>
    <col min="5891" max="5891" width="16.28515625" style="338" customWidth="1"/>
    <col min="5892" max="5892" width="35.28515625" style="338" customWidth="1"/>
    <col min="5893" max="5893" width="16.5703125" style="338" customWidth="1"/>
    <col min="5894" max="6141" width="12.5703125" style="338" customWidth="1"/>
    <col min="6142" max="6144" width="11.42578125" style="338"/>
    <col min="6145" max="6145" width="17.5703125" style="338" customWidth="1"/>
    <col min="6146" max="6146" width="70.42578125" style="338" customWidth="1"/>
    <col min="6147" max="6147" width="16.28515625" style="338" customWidth="1"/>
    <col min="6148" max="6148" width="35.28515625" style="338" customWidth="1"/>
    <col min="6149" max="6149" width="16.5703125" style="338" customWidth="1"/>
    <col min="6150" max="6397" width="12.5703125" style="338" customWidth="1"/>
    <col min="6398" max="6400" width="11.42578125" style="338"/>
    <col min="6401" max="6401" width="17.5703125" style="338" customWidth="1"/>
    <col min="6402" max="6402" width="70.42578125" style="338" customWidth="1"/>
    <col min="6403" max="6403" width="16.28515625" style="338" customWidth="1"/>
    <col min="6404" max="6404" width="35.28515625" style="338" customWidth="1"/>
    <col min="6405" max="6405" width="16.5703125" style="338" customWidth="1"/>
    <col min="6406" max="6653" width="12.5703125" style="338" customWidth="1"/>
    <col min="6654" max="6656" width="11.42578125" style="338"/>
    <col min="6657" max="6657" width="17.5703125" style="338" customWidth="1"/>
    <col min="6658" max="6658" width="70.42578125" style="338" customWidth="1"/>
    <col min="6659" max="6659" width="16.28515625" style="338" customWidth="1"/>
    <col min="6660" max="6660" width="35.28515625" style="338" customWidth="1"/>
    <col min="6661" max="6661" width="16.5703125" style="338" customWidth="1"/>
    <col min="6662" max="6909" width="12.5703125" style="338" customWidth="1"/>
    <col min="6910" max="6912" width="11.42578125" style="338"/>
    <col min="6913" max="6913" width="17.5703125" style="338" customWidth="1"/>
    <col min="6914" max="6914" width="70.42578125" style="338" customWidth="1"/>
    <col min="6915" max="6915" width="16.28515625" style="338" customWidth="1"/>
    <col min="6916" max="6916" width="35.28515625" style="338" customWidth="1"/>
    <col min="6917" max="6917" width="16.5703125" style="338" customWidth="1"/>
    <col min="6918" max="7165" width="12.5703125" style="338" customWidth="1"/>
    <col min="7166" max="7168" width="11.42578125" style="338"/>
    <col min="7169" max="7169" width="17.5703125" style="338" customWidth="1"/>
    <col min="7170" max="7170" width="70.42578125" style="338" customWidth="1"/>
    <col min="7171" max="7171" width="16.28515625" style="338" customWidth="1"/>
    <col min="7172" max="7172" width="35.28515625" style="338" customWidth="1"/>
    <col min="7173" max="7173" width="16.5703125" style="338" customWidth="1"/>
    <col min="7174" max="7421" width="12.5703125" style="338" customWidth="1"/>
    <col min="7422" max="7424" width="11.42578125" style="338"/>
    <col min="7425" max="7425" width="17.5703125" style="338" customWidth="1"/>
    <col min="7426" max="7426" width="70.42578125" style="338" customWidth="1"/>
    <col min="7427" max="7427" width="16.28515625" style="338" customWidth="1"/>
    <col min="7428" max="7428" width="35.28515625" style="338" customWidth="1"/>
    <col min="7429" max="7429" width="16.5703125" style="338" customWidth="1"/>
    <col min="7430" max="7677" width="12.5703125" style="338" customWidth="1"/>
    <col min="7678" max="7680" width="11.42578125" style="338"/>
    <col min="7681" max="7681" width="17.5703125" style="338" customWidth="1"/>
    <col min="7682" max="7682" width="70.42578125" style="338" customWidth="1"/>
    <col min="7683" max="7683" width="16.28515625" style="338" customWidth="1"/>
    <col min="7684" max="7684" width="35.28515625" style="338" customWidth="1"/>
    <col min="7685" max="7685" width="16.5703125" style="338" customWidth="1"/>
    <col min="7686" max="7933" width="12.5703125" style="338" customWidth="1"/>
    <col min="7934" max="7936" width="11.42578125" style="338"/>
    <col min="7937" max="7937" width="17.5703125" style="338" customWidth="1"/>
    <col min="7938" max="7938" width="70.42578125" style="338" customWidth="1"/>
    <col min="7939" max="7939" width="16.28515625" style="338" customWidth="1"/>
    <col min="7940" max="7940" width="35.28515625" style="338" customWidth="1"/>
    <col min="7941" max="7941" width="16.5703125" style="338" customWidth="1"/>
    <col min="7942" max="8189" width="12.5703125" style="338" customWidth="1"/>
    <col min="8190" max="8192" width="11.42578125" style="338"/>
    <col min="8193" max="8193" width="17.5703125" style="338" customWidth="1"/>
    <col min="8194" max="8194" width="70.42578125" style="338" customWidth="1"/>
    <col min="8195" max="8195" width="16.28515625" style="338" customWidth="1"/>
    <col min="8196" max="8196" width="35.28515625" style="338" customWidth="1"/>
    <col min="8197" max="8197" width="16.5703125" style="338" customWidth="1"/>
    <col min="8198" max="8445" width="12.5703125" style="338" customWidth="1"/>
    <col min="8446" max="8448" width="11.42578125" style="338"/>
    <col min="8449" max="8449" width="17.5703125" style="338" customWidth="1"/>
    <col min="8450" max="8450" width="70.42578125" style="338" customWidth="1"/>
    <col min="8451" max="8451" width="16.28515625" style="338" customWidth="1"/>
    <col min="8452" max="8452" width="35.28515625" style="338" customWidth="1"/>
    <col min="8453" max="8453" width="16.5703125" style="338" customWidth="1"/>
    <col min="8454" max="8701" width="12.5703125" style="338" customWidth="1"/>
    <col min="8702" max="8704" width="11.42578125" style="338"/>
    <col min="8705" max="8705" width="17.5703125" style="338" customWidth="1"/>
    <col min="8706" max="8706" width="70.42578125" style="338" customWidth="1"/>
    <col min="8707" max="8707" width="16.28515625" style="338" customWidth="1"/>
    <col min="8708" max="8708" width="35.28515625" style="338" customWidth="1"/>
    <col min="8709" max="8709" width="16.5703125" style="338" customWidth="1"/>
    <col min="8710" max="8957" width="12.5703125" style="338" customWidth="1"/>
    <col min="8958" max="8960" width="11.42578125" style="338"/>
    <col min="8961" max="8961" width="17.5703125" style="338" customWidth="1"/>
    <col min="8962" max="8962" width="70.42578125" style="338" customWidth="1"/>
    <col min="8963" max="8963" width="16.28515625" style="338" customWidth="1"/>
    <col min="8964" max="8964" width="35.28515625" style="338" customWidth="1"/>
    <col min="8965" max="8965" width="16.5703125" style="338" customWidth="1"/>
    <col min="8966" max="9213" width="12.5703125" style="338" customWidth="1"/>
    <col min="9214" max="9216" width="11.42578125" style="338"/>
    <col min="9217" max="9217" width="17.5703125" style="338" customWidth="1"/>
    <col min="9218" max="9218" width="70.42578125" style="338" customWidth="1"/>
    <col min="9219" max="9219" width="16.28515625" style="338" customWidth="1"/>
    <col min="9220" max="9220" width="35.28515625" style="338" customWidth="1"/>
    <col min="9221" max="9221" width="16.5703125" style="338" customWidth="1"/>
    <col min="9222" max="9469" width="12.5703125" style="338" customWidth="1"/>
    <col min="9470" max="9472" width="11.42578125" style="338"/>
    <col min="9473" max="9473" width="17.5703125" style="338" customWidth="1"/>
    <col min="9474" max="9474" width="70.42578125" style="338" customWidth="1"/>
    <col min="9475" max="9475" width="16.28515625" style="338" customWidth="1"/>
    <col min="9476" max="9476" width="35.28515625" style="338" customWidth="1"/>
    <col min="9477" max="9477" width="16.5703125" style="338" customWidth="1"/>
    <col min="9478" max="9725" width="12.5703125" style="338" customWidth="1"/>
    <col min="9726" max="9728" width="11.42578125" style="338"/>
    <col min="9729" max="9729" width="17.5703125" style="338" customWidth="1"/>
    <col min="9730" max="9730" width="70.42578125" style="338" customWidth="1"/>
    <col min="9731" max="9731" width="16.28515625" style="338" customWidth="1"/>
    <col min="9732" max="9732" width="35.28515625" style="338" customWidth="1"/>
    <col min="9733" max="9733" width="16.5703125" style="338" customWidth="1"/>
    <col min="9734" max="9981" width="12.5703125" style="338" customWidth="1"/>
    <col min="9982" max="9984" width="11.42578125" style="338"/>
    <col min="9985" max="9985" width="17.5703125" style="338" customWidth="1"/>
    <col min="9986" max="9986" width="70.42578125" style="338" customWidth="1"/>
    <col min="9987" max="9987" width="16.28515625" style="338" customWidth="1"/>
    <col min="9988" max="9988" width="35.28515625" style="338" customWidth="1"/>
    <col min="9989" max="9989" width="16.5703125" style="338" customWidth="1"/>
    <col min="9990" max="10237" width="12.5703125" style="338" customWidth="1"/>
    <col min="10238" max="10240" width="11.42578125" style="338"/>
    <col min="10241" max="10241" width="17.5703125" style="338" customWidth="1"/>
    <col min="10242" max="10242" width="70.42578125" style="338" customWidth="1"/>
    <col min="10243" max="10243" width="16.28515625" style="338" customWidth="1"/>
    <col min="10244" max="10244" width="35.28515625" style="338" customWidth="1"/>
    <col min="10245" max="10245" width="16.5703125" style="338" customWidth="1"/>
    <col min="10246" max="10493" width="12.5703125" style="338" customWidth="1"/>
    <col min="10494" max="10496" width="11.42578125" style="338"/>
    <col min="10497" max="10497" width="17.5703125" style="338" customWidth="1"/>
    <col min="10498" max="10498" width="70.42578125" style="338" customWidth="1"/>
    <col min="10499" max="10499" width="16.28515625" style="338" customWidth="1"/>
    <col min="10500" max="10500" width="35.28515625" style="338" customWidth="1"/>
    <col min="10501" max="10501" width="16.5703125" style="338" customWidth="1"/>
    <col min="10502" max="10749" width="12.5703125" style="338" customWidth="1"/>
    <col min="10750" max="10752" width="11.42578125" style="338"/>
    <col min="10753" max="10753" width="17.5703125" style="338" customWidth="1"/>
    <col min="10754" max="10754" width="70.42578125" style="338" customWidth="1"/>
    <col min="10755" max="10755" width="16.28515625" style="338" customWidth="1"/>
    <col min="10756" max="10756" width="35.28515625" style="338" customWidth="1"/>
    <col min="10757" max="10757" width="16.5703125" style="338" customWidth="1"/>
    <col min="10758" max="11005" width="12.5703125" style="338" customWidth="1"/>
    <col min="11006" max="11008" width="11.42578125" style="338"/>
    <col min="11009" max="11009" width="17.5703125" style="338" customWidth="1"/>
    <col min="11010" max="11010" width="70.42578125" style="338" customWidth="1"/>
    <col min="11011" max="11011" width="16.28515625" style="338" customWidth="1"/>
    <col min="11012" max="11012" width="35.28515625" style="338" customWidth="1"/>
    <col min="11013" max="11013" width="16.5703125" style="338" customWidth="1"/>
    <col min="11014" max="11261" width="12.5703125" style="338" customWidth="1"/>
    <col min="11262" max="11264" width="11.42578125" style="338"/>
    <col min="11265" max="11265" width="17.5703125" style="338" customWidth="1"/>
    <col min="11266" max="11266" width="70.42578125" style="338" customWidth="1"/>
    <col min="11267" max="11267" width="16.28515625" style="338" customWidth="1"/>
    <col min="11268" max="11268" width="35.28515625" style="338" customWidth="1"/>
    <col min="11269" max="11269" width="16.5703125" style="338" customWidth="1"/>
    <col min="11270" max="11517" width="12.5703125" style="338" customWidth="1"/>
    <col min="11518" max="11520" width="11.42578125" style="338"/>
    <col min="11521" max="11521" width="17.5703125" style="338" customWidth="1"/>
    <col min="11522" max="11522" width="70.42578125" style="338" customWidth="1"/>
    <col min="11523" max="11523" width="16.28515625" style="338" customWidth="1"/>
    <col min="11524" max="11524" width="35.28515625" style="338" customWidth="1"/>
    <col min="11525" max="11525" width="16.5703125" style="338" customWidth="1"/>
    <col min="11526" max="11773" width="12.5703125" style="338" customWidth="1"/>
    <col min="11774" max="11776" width="11.42578125" style="338"/>
    <col min="11777" max="11777" width="17.5703125" style="338" customWidth="1"/>
    <col min="11778" max="11778" width="70.42578125" style="338" customWidth="1"/>
    <col min="11779" max="11779" width="16.28515625" style="338" customWidth="1"/>
    <col min="11780" max="11780" width="35.28515625" style="338" customWidth="1"/>
    <col min="11781" max="11781" width="16.5703125" style="338" customWidth="1"/>
    <col min="11782" max="12029" width="12.5703125" style="338" customWidth="1"/>
    <col min="12030" max="12032" width="11.42578125" style="338"/>
    <col min="12033" max="12033" width="17.5703125" style="338" customWidth="1"/>
    <col min="12034" max="12034" width="70.42578125" style="338" customWidth="1"/>
    <col min="12035" max="12035" width="16.28515625" style="338" customWidth="1"/>
    <col min="12036" max="12036" width="35.28515625" style="338" customWidth="1"/>
    <col min="12037" max="12037" width="16.5703125" style="338" customWidth="1"/>
    <col min="12038" max="12285" width="12.5703125" style="338" customWidth="1"/>
    <col min="12286" max="12288" width="11.42578125" style="338"/>
    <col min="12289" max="12289" width="17.5703125" style="338" customWidth="1"/>
    <col min="12290" max="12290" width="70.42578125" style="338" customWidth="1"/>
    <col min="12291" max="12291" width="16.28515625" style="338" customWidth="1"/>
    <col min="12292" max="12292" width="35.28515625" style="338" customWidth="1"/>
    <col min="12293" max="12293" width="16.5703125" style="338" customWidth="1"/>
    <col min="12294" max="12541" width="12.5703125" style="338" customWidth="1"/>
    <col min="12542" max="12544" width="11.42578125" style="338"/>
    <col min="12545" max="12545" width="17.5703125" style="338" customWidth="1"/>
    <col min="12546" max="12546" width="70.42578125" style="338" customWidth="1"/>
    <col min="12547" max="12547" width="16.28515625" style="338" customWidth="1"/>
    <col min="12548" max="12548" width="35.28515625" style="338" customWidth="1"/>
    <col min="12549" max="12549" width="16.5703125" style="338" customWidth="1"/>
    <col min="12550" max="12797" width="12.5703125" style="338" customWidth="1"/>
    <col min="12798" max="12800" width="11.42578125" style="338"/>
    <col min="12801" max="12801" width="17.5703125" style="338" customWidth="1"/>
    <col min="12802" max="12802" width="70.42578125" style="338" customWidth="1"/>
    <col min="12803" max="12803" width="16.28515625" style="338" customWidth="1"/>
    <col min="12804" max="12804" width="35.28515625" style="338" customWidth="1"/>
    <col min="12805" max="12805" width="16.5703125" style="338" customWidth="1"/>
    <col min="12806" max="13053" width="12.5703125" style="338" customWidth="1"/>
    <col min="13054" max="13056" width="11.42578125" style="338"/>
    <col min="13057" max="13057" width="17.5703125" style="338" customWidth="1"/>
    <col min="13058" max="13058" width="70.42578125" style="338" customWidth="1"/>
    <col min="13059" max="13059" width="16.28515625" style="338" customWidth="1"/>
    <col min="13060" max="13060" width="35.28515625" style="338" customWidth="1"/>
    <col min="13061" max="13061" width="16.5703125" style="338" customWidth="1"/>
    <col min="13062" max="13309" width="12.5703125" style="338" customWidth="1"/>
    <col min="13310" max="13312" width="11.42578125" style="338"/>
    <col min="13313" max="13313" width="17.5703125" style="338" customWidth="1"/>
    <col min="13314" max="13314" width="70.42578125" style="338" customWidth="1"/>
    <col min="13315" max="13315" width="16.28515625" style="338" customWidth="1"/>
    <col min="13316" max="13316" width="35.28515625" style="338" customWidth="1"/>
    <col min="13317" max="13317" width="16.5703125" style="338" customWidth="1"/>
    <col min="13318" max="13565" width="12.5703125" style="338" customWidth="1"/>
    <col min="13566" max="13568" width="11.42578125" style="338"/>
    <col min="13569" max="13569" width="17.5703125" style="338" customWidth="1"/>
    <col min="13570" max="13570" width="70.42578125" style="338" customWidth="1"/>
    <col min="13571" max="13571" width="16.28515625" style="338" customWidth="1"/>
    <col min="13572" max="13572" width="35.28515625" style="338" customWidth="1"/>
    <col min="13573" max="13573" width="16.5703125" style="338" customWidth="1"/>
    <col min="13574" max="13821" width="12.5703125" style="338" customWidth="1"/>
    <col min="13822" max="13824" width="11.42578125" style="338"/>
    <col min="13825" max="13825" width="17.5703125" style="338" customWidth="1"/>
    <col min="13826" max="13826" width="70.42578125" style="338" customWidth="1"/>
    <col min="13827" max="13827" width="16.28515625" style="338" customWidth="1"/>
    <col min="13828" max="13828" width="35.28515625" style="338" customWidth="1"/>
    <col min="13829" max="13829" width="16.5703125" style="338" customWidth="1"/>
    <col min="13830" max="14077" width="12.5703125" style="338" customWidth="1"/>
    <col min="14078" max="14080" width="11.42578125" style="338"/>
    <col min="14081" max="14081" width="17.5703125" style="338" customWidth="1"/>
    <col min="14082" max="14082" width="70.42578125" style="338" customWidth="1"/>
    <col min="14083" max="14083" width="16.28515625" style="338" customWidth="1"/>
    <col min="14084" max="14084" width="35.28515625" style="338" customWidth="1"/>
    <col min="14085" max="14085" width="16.5703125" style="338" customWidth="1"/>
    <col min="14086" max="14333" width="12.5703125" style="338" customWidth="1"/>
    <col min="14334" max="14336" width="11.42578125" style="338"/>
    <col min="14337" max="14337" width="17.5703125" style="338" customWidth="1"/>
    <col min="14338" max="14338" width="70.42578125" style="338" customWidth="1"/>
    <col min="14339" max="14339" width="16.28515625" style="338" customWidth="1"/>
    <col min="14340" max="14340" width="35.28515625" style="338" customWidth="1"/>
    <col min="14341" max="14341" width="16.5703125" style="338" customWidth="1"/>
    <col min="14342" max="14589" width="12.5703125" style="338" customWidth="1"/>
    <col min="14590" max="14592" width="11.42578125" style="338"/>
    <col min="14593" max="14593" width="17.5703125" style="338" customWidth="1"/>
    <col min="14594" max="14594" width="70.42578125" style="338" customWidth="1"/>
    <col min="14595" max="14595" width="16.28515625" style="338" customWidth="1"/>
    <col min="14596" max="14596" width="35.28515625" style="338" customWidth="1"/>
    <col min="14597" max="14597" width="16.5703125" style="338" customWidth="1"/>
    <col min="14598" max="14845" width="12.5703125" style="338" customWidth="1"/>
    <col min="14846" max="14848" width="11.42578125" style="338"/>
    <col min="14849" max="14849" width="17.5703125" style="338" customWidth="1"/>
    <col min="14850" max="14850" width="70.42578125" style="338" customWidth="1"/>
    <col min="14851" max="14851" width="16.28515625" style="338" customWidth="1"/>
    <col min="14852" max="14852" width="35.28515625" style="338" customWidth="1"/>
    <col min="14853" max="14853" width="16.5703125" style="338" customWidth="1"/>
    <col min="14854" max="15101" width="12.5703125" style="338" customWidth="1"/>
    <col min="15102" max="15104" width="11.42578125" style="338"/>
    <col min="15105" max="15105" width="17.5703125" style="338" customWidth="1"/>
    <col min="15106" max="15106" width="70.42578125" style="338" customWidth="1"/>
    <col min="15107" max="15107" width="16.28515625" style="338" customWidth="1"/>
    <col min="15108" max="15108" width="35.28515625" style="338" customWidth="1"/>
    <col min="15109" max="15109" width="16.5703125" style="338" customWidth="1"/>
    <col min="15110" max="15357" width="12.5703125" style="338" customWidth="1"/>
    <col min="15358" max="15360" width="11.42578125" style="338"/>
    <col min="15361" max="15361" width="17.5703125" style="338" customWidth="1"/>
    <col min="15362" max="15362" width="70.42578125" style="338" customWidth="1"/>
    <col min="15363" max="15363" width="16.28515625" style="338" customWidth="1"/>
    <col min="15364" max="15364" width="35.28515625" style="338" customWidth="1"/>
    <col min="15365" max="15365" width="16.5703125" style="338" customWidth="1"/>
    <col min="15366" max="15613" width="12.5703125" style="338" customWidth="1"/>
    <col min="15614" max="15616" width="11.42578125" style="338"/>
    <col min="15617" max="15617" width="17.5703125" style="338" customWidth="1"/>
    <col min="15618" max="15618" width="70.42578125" style="338" customWidth="1"/>
    <col min="15619" max="15619" width="16.28515625" style="338" customWidth="1"/>
    <col min="15620" max="15620" width="35.28515625" style="338" customWidth="1"/>
    <col min="15621" max="15621" width="16.5703125" style="338" customWidth="1"/>
    <col min="15622" max="15869" width="12.5703125" style="338" customWidth="1"/>
    <col min="15870" max="15872" width="11.42578125" style="338"/>
    <col min="15873" max="15873" width="17.5703125" style="338" customWidth="1"/>
    <col min="15874" max="15874" width="70.42578125" style="338" customWidth="1"/>
    <col min="15875" max="15875" width="16.28515625" style="338" customWidth="1"/>
    <col min="15876" max="15876" width="35.28515625" style="338" customWidth="1"/>
    <col min="15877" max="15877" width="16.5703125" style="338" customWidth="1"/>
    <col min="15878" max="16125" width="12.5703125" style="338" customWidth="1"/>
    <col min="16126" max="16128" width="11.42578125" style="338"/>
    <col min="16129" max="16129" width="17.5703125" style="338" customWidth="1"/>
    <col min="16130" max="16130" width="70.42578125" style="338" customWidth="1"/>
    <col min="16131" max="16131" width="16.28515625" style="338" customWidth="1"/>
    <col min="16132" max="16132" width="35.28515625" style="338" customWidth="1"/>
    <col min="16133" max="16133" width="16.5703125" style="338" customWidth="1"/>
    <col min="16134" max="16381" width="12.5703125" style="338" customWidth="1"/>
    <col min="16382" max="16384" width="11.42578125" style="338"/>
  </cols>
  <sheetData>
    <row r="1" spans="1:10" ht="15.75" customHeight="1">
      <c r="A1" s="335" t="s">
        <v>4</v>
      </c>
      <c r="B1" s="1585" t="s">
        <v>483</v>
      </c>
      <c r="C1" s="1585"/>
      <c r="D1" s="1585"/>
      <c r="E1" s="336"/>
      <c r="F1" s="337"/>
      <c r="G1" s="337"/>
      <c r="H1" s="337"/>
      <c r="I1" s="337"/>
      <c r="J1" s="337"/>
    </row>
    <row r="2" spans="1:10" ht="15.75" customHeight="1">
      <c r="A2" s="335"/>
      <c r="B2" s="336"/>
      <c r="C2" s="336"/>
      <c r="D2" s="336"/>
      <c r="E2" s="336"/>
      <c r="F2" s="337"/>
      <c r="G2" s="337"/>
      <c r="H2" s="337"/>
      <c r="I2" s="337"/>
      <c r="J2" s="337"/>
    </row>
    <row r="3" spans="1:10" ht="15.75" customHeight="1">
      <c r="A3" s="336" t="s">
        <v>4</v>
      </c>
      <c r="B3" s="339" t="s">
        <v>4</v>
      </c>
      <c r="C3" s="336"/>
      <c r="D3" s="336"/>
      <c r="E3" s="340" t="s">
        <v>484</v>
      </c>
      <c r="F3" s="336"/>
    </row>
    <row r="4" spans="1:10" ht="15.75" customHeight="1">
      <c r="E4" s="341" t="s">
        <v>124</v>
      </c>
    </row>
    <row r="5" spans="1:10" ht="15.75" customHeight="1">
      <c r="A5" s="342" t="s">
        <v>485</v>
      </c>
      <c r="B5" s="343" t="s">
        <v>486</v>
      </c>
      <c r="E5" s="1190">
        <v>5</v>
      </c>
      <c r="F5" s="344"/>
    </row>
    <row r="6" spans="1:10" ht="15.75" customHeight="1">
      <c r="A6" s="342" t="s">
        <v>4</v>
      </c>
      <c r="B6" s="343" t="s">
        <v>4</v>
      </c>
      <c r="E6" s="1191" t="s">
        <v>4</v>
      </c>
      <c r="F6" s="345"/>
    </row>
    <row r="7" spans="1:10" ht="15.75" customHeight="1">
      <c r="A7" s="342" t="s">
        <v>487</v>
      </c>
      <c r="B7" s="343" t="s">
        <v>757</v>
      </c>
      <c r="E7" s="1190">
        <v>11</v>
      </c>
      <c r="F7" s="344"/>
    </row>
    <row r="8" spans="1:10" ht="15.75" customHeight="1">
      <c r="A8" s="346"/>
      <c r="B8" s="343" t="s">
        <v>4</v>
      </c>
      <c r="E8" s="1192" t="s">
        <v>4</v>
      </c>
      <c r="F8" s="90"/>
    </row>
    <row r="9" spans="1:10" ht="15.75" customHeight="1">
      <c r="A9" s="342" t="s">
        <v>488</v>
      </c>
      <c r="B9" s="343" t="s">
        <v>489</v>
      </c>
      <c r="E9" s="1190">
        <v>13</v>
      </c>
      <c r="F9" s="344"/>
    </row>
    <row r="10" spans="1:10" ht="15.75" customHeight="1">
      <c r="A10" s="346"/>
      <c r="E10" s="1192"/>
      <c r="F10" s="90"/>
    </row>
    <row r="11" spans="1:10" ht="15.75" customHeight="1">
      <c r="A11" s="342" t="s">
        <v>490</v>
      </c>
      <c r="B11" s="343" t="s">
        <v>491</v>
      </c>
      <c r="E11" s="1190">
        <v>17</v>
      </c>
      <c r="F11" s="344"/>
    </row>
    <row r="12" spans="1:10" ht="15.75" customHeight="1">
      <c r="A12" s="346"/>
      <c r="E12" s="1192"/>
      <c r="F12" s="90"/>
    </row>
    <row r="13" spans="1:10" ht="15.75" customHeight="1">
      <c r="A13" s="342" t="s">
        <v>492</v>
      </c>
      <c r="B13" s="343" t="s">
        <v>493</v>
      </c>
      <c r="E13" s="1190">
        <v>20</v>
      </c>
      <c r="F13" s="344"/>
    </row>
    <row r="14" spans="1:10" ht="15.75" customHeight="1">
      <c r="A14" s="346"/>
      <c r="E14" s="1192"/>
      <c r="F14" s="90"/>
    </row>
    <row r="15" spans="1:10" ht="15.75" customHeight="1">
      <c r="A15" s="342" t="s">
        <v>494</v>
      </c>
      <c r="B15" s="343" t="s">
        <v>495</v>
      </c>
      <c r="E15" s="1192">
        <v>22</v>
      </c>
      <c r="F15" s="90"/>
    </row>
    <row r="16" spans="1:10" ht="15.75" customHeight="1">
      <c r="A16" s="346"/>
      <c r="E16" s="1192"/>
      <c r="F16" s="90"/>
    </row>
    <row r="17" spans="1:6" ht="15.75" customHeight="1">
      <c r="A17" s="342" t="s">
        <v>496</v>
      </c>
      <c r="B17" s="343" t="s">
        <v>497</v>
      </c>
      <c r="E17" s="1190">
        <v>25</v>
      </c>
      <c r="F17" s="344"/>
    </row>
    <row r="18" spans="1:6" ht="15.75" customHeight="1">
      <c r="A18" s="346"/>
      <c r="E18" s="1192"/>
      <c r="F18" s="90"/>
    </row>
    <row r="19" spans="1:6" ht="15.75" customHeight="1">
      <c r="A19" s="342" t="s">
        <v>498</v>
      </c>
      <c r="B19" s="343" t="s">
        <v>499</v>
      </c>
      <c r="E19" s="1190">
        <v>31</v>
      </c>
      <c r="F19" s="344"/>
    </row>
    <row r="20" spans="1:6" ht="15.75" customHeight="1">
      <c r="A20" s="342"/>
      <c r="B20" s="343"/>
      <c r="E20" s="1190"/>
      <c r="F20" s="344"/>
    </row>
    <row r="21" spans="1:6" ht="15.75" customHeight="1">
      <c r="A21" s="342" t="s">
        <v>500</v>
      </c>
      <c r="B21" s="343" t="s">
        <v>501</v>
      </c>
      <c r="E21" s="1190">
        <v>45</v>
      </c>
      <c r="F21" s="344"/>
    </row>
    <row r="22" spans="1:6" ht="15.75" customHeight="1">
      <c r="A22" s="342"/>
      <c r="B22" s="343"/>
      <c r="E22" s="1190"/>
      <c r="F22" s="344"/>
    </row>
    <row r="23" spans="1:6" ht="15.75" customHeight="1">
      <c r="A23" s="342" t="s">
        <v>502</v>
      </c>
      <c r="B23" s="343" t="s">
        <v>503</v>
      </c>
      <c r="E23" s="1190">
        <v>50</v>
      </c>
      <c r="F23" s="344"/>
    </row>
    <row r="24" spans="1:6" ht="15.75" customHeight="1">
      <c r="B24" s="343"/>
      <c r="E24" s="1192"/>
      <c r="F24" s="90"/>
    </row>
    <row r="25" spans="1:6" ht="15.75">
      <c r="A25" s="347" t="s">
        <v>504</v>
      </c>
      <c r="B25" s="348" t="s">
        <v>505</v>
      </c>
      <c r="C25" s="349"/>
      <c r="D25" s="349"/>
      <c r="E25" s="1190">
        <v>53</v>
      </c>
      <c r="F25" s="350"/>
    </row>
    <row r="26" spans="1:6" ht="15.75">
      <c r="A26" s="351"/>
      <c r="B26" s="348"/>
      <c r="C26" s="349"/>
      <c r="D26" s="349"/>
      <c r="E26" s="1190"/>
      <c r="F26" s="350"/>
    </row>
    <row r="27" spans="1:6" ht="15.75">
      <c r="A27" s="347" t="s">
        <v>506</v>
      </c>
      <c r="B27" s="352" t="s">
        <v>507</v>
      </c>
      <c r="C27" s="349"/>
      <c r="D27" s="349"/>
      <c r="E27" s="1190">
        <v>55</v>
      </c>
      <c r="F27" s="350"/>
    </row>
    <row r="28" spans="1:6" ht="15.75">
      <c r="A28" s="351"/>
      <c r="B28" s="348"/>
      <c r="E28" s="1190"/>
      <c r="F28" s="350"/>
    </row>
    <row r="29" spans="1:6" ht="15.75">
      <c r="A29" s="347" t="s">
        <v>508</v>
      </c>
      <c r="B29" s="352" t="s">
        <v>509</v>
      </c>
      <c r="E29" s="1190">
        <v>58</v>
      </c>
      <c r="F29" s="350"/>
    </row>
    <row r="30" spans="1:6" ht="15.75">
      <c r="A30" s="351"/>
      <c r="B30" s="348"/>
      <c r="E30" s="1190"/>
      <c r="F30" s="350"/>
    </row>
    <row r="31" spans="1:6" ht="15.75">
      <c r="A31" s="351" t="s">
        <v>510</v>
      </c>
      <c r="B31" s="352" t="s">
        <v>511</v>
      </c>
      <c r="E31" s="1190">
        <v>59</v>
      </c>
      <c r="F31" s="350"/>
    </row>
    <row r="32" spans="1:6" ht="15.75">
      <c r="A32" s="351"/>
      <c r="B32" s="348"/>
      <c r="E32" s="1190" t="s">
        <v>4</v>
      </c>
      <c r="F32" s="350"/>
    </row>
    <row r="33" spans="1:6" ht="15.75">
      <c r="A33" s="351" t="s">
        <v>512</v>
      </c>
      <c r="B33" s="352" t="s">
        <v>513</v>
      </c>
      <c r="C33" s="349"/>
      <c r="D33" s="349"/>
      <c r="E33" s="1190">
        <v>60</v>
      </c>
      <c r="F33" s="350"/>
    </row>
    <row r="34" spans="1:6" ht="15.75">
      <c r="A34" s="347"/>
      <c r="B34" s="348"/>
      <c r="C34" s="349"/>
      <c r="D34" s="349"/>
      <c r="E34" s="1190"/>
      <c r="F34" s="350"/>
    </row>
    <row r="35" spans="1:6" ht="15.75">
      <c r="A35" s="351" t="s">
        <v>514</v>
      </c>
      <c r="B35" s="353" t="s">
        <v>515</v>
      </c>
      <c r="C35" s="349"/>
      <c r="D35" s="349"/>
      <c r="E35" s="1190">
        <v>62</v>
      </c>
      <c r="F35" s="350"/>
    </row>
    <row r="36" spans="1:6">
      <c r="E36" s="1190"/>
      <c r="F36" s="344"/>
    </row>
    <row r="37" spans="1:6" ht="15.75">
      <c r="A37" s="351" t="s">
        <v>516</v>
      </c>
      <c r="B37" s="343" t="s">
        <v>517</v>
      </c>
      <c r="C37" s="353"/>
      <c r="E37" s="1193">
        <v>63</v>
      </c>
      <c r="F37" s="354"/>
    </row>
    <row r="38" spans="1:6" ht="15.75">
      <c r="A38" s="355"/>
      <c r="E38" s="1190" t="s">
        <v>4</v>
      </c>
      <c r="F38" s="344"/>
    </row>
    <row r="39" spans="1:6" ht="15.75">
      <c r="A39" s="351" t="s">
        <v>518</v>
      </c>
      <c r="B39" s="343" t="s">
        <v>519</v>
      </c>
      <c r="E39" s="1193">
        <v>64</v>
      </c>
      <c r="F39" s="354"/>
    </row>
    <row r="40" spans="1:6" ht="15.75">
      <c r="A40" s="355"/>
      <c r="E40" s="1190"/>
      <c r="F40" s="344"/>
    </row>
    <row r="41" spans="1:6" ht="15.75">
      <c r="A41" s="351" t="s">
        <v>520</v>
      </c>
      <c r="B41" s="343" t="s">
        <v>521</v>
      </c>
      <c r="E41" s="1193">
        <v>66</v>
      </c>
      <c r="F41" s="354"/>
    </row>
    <row r="42" spans="1:6">
      <c r="E42" s="1193"/>
    </row>
    <row r="43" spans="1:6" ht="15.75">
      <c r="A43" s="351" t="s">
        <v>522</v>
      </c>
      <c r="B43" s="343" t="s">
        <v>523</v>
      </c>
      <c r="C43"/>
      <c r="E43" s="1193">
        <v>79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="75" zoomScaleNormal="75" workbookViewId="0">
      <selection activeCell="AF34" sqref="AF34"/>
    </sheetView>
  </sheetViews>
  <sheetFormatPr defaultRowHeight="12.75"/>
  <sheetData>
    <row r="9" spans="1:3" ht="15">
      <c r="A9" s="332" t="s">
        <v>524</v>
      </c>
      <c r="B9" s="332"/>
      <c r="C9" s="332"/>
    </row>
    <row r="10" spans="1:3" ht="15">
      <c r="A10" s="332"/>
      <c r="B10" s="332"/>
      <c r="C10" s="332"/>
    </row>
    <row r="20" spans="2:13" ht="20.45" customHeight="1">
      <c r="B20" s="1582" t="s">
        <v>525</v>
      </c>
      <c r="C20" s="1582"/>
      <c r="D20" s="1582"/>
      <c r="E20" s="1582"/>
      <c r="F20" s="1582"/>
      <c r="G20" s="1582"/>
      <c r="H20" s="1582"/>
      <c r="I20" s="1582"/>
      <c r="J20" s="1582"/>
      <c r="K20" s="1582"/>
      <c r="L20" s="1582"/>
      <c r="M20" s="1582"/>
    </row>
    <row r="21" spans="2:13"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</row>
    <row r="22" spans="2:13" ht="20.45" customHeight="1">
      <c r="B22" s="1582"/>
      <c r="C22" s="1582"/>
      <c r="D22" s="1582"/>
      <c r="E22" s="1582"/>
      <c r="F22" s="1582"/>
      <c r="G22" s="1582"/>
      <c r="H22" s="1582"/>
      <c r="I22" s="1582"/>
      <c r="J22" s="1582"/>
      <c r="K22" s="1582"/>
      <c r="L22" s="1582"/>
      <c r="M22" s="1582"/>
    </row>
    <row r="38" spans="1:14" s="334" customFormat="1" ht="18">
      <c r="A38" s="1584"/>
      <c r="B38" s="1584"/>
      <c r="C38" s="1584"/>
      <c r="D38" s="1584"/>
      <c r="E38" s="1584"/>
      <c r="F38" s="1584"/>
      <c r="G38" s="1584"/>
      <c r="H38" s="1584"/>
      <c r="I38" s="1584"/>
      <c r="J38" s="1584"/>
      <c r="K38" s="1584"/>
      <c r="L38" s="1584"/>
      <c r="M38" s="1584"/>
      <c r="N38" s="1584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opLeftCell="A22" zoomScaleNormal="100" zoomScaleSheetLayoutView="75" workbookViewId="0">
      <selection activeCell="E42" sqref="E42"/>
    </sheetView>
  </sheetViews>
  <sheetFormatPr defaultColWidth="9.28515625" defaultRowHeight="14.25"/>
  <cols>
    <col min="1" max="1" width="54.28515625" style="987" customWidth="1"/>
    <col min="2" max="5" width="15" style="987" customWidth="1"/>
    <col min="6" max="8" width="11.140625" style="987" customWidth="1"/>
    <col min="9" max="9" width="9.28515625" style="987"/>
    <col min="10" max="10" width="9.28515625" style="997"/>
    <col min="11" max="16384" width="9.28515625" style="987"/>
  </cols>
  <sheetData>
    <row r="1" spans="1:10" ht="17.25" customHeight="1">
      <c r="A1" s="985" t="s">
        <v>516</v>
      </c>
      <c r="B1" s="985"/>
      <c r="C1" s="986"/>
      <c r="D1" s="986"/>
      <c r="E1" s="986"/>
      <c r="F1" s="986"/>
      <c r="G1" s="986"/>
      <c r="H1" s="986"/>
      <c r="J1" s="987"/>
    </row>
    <row r="2" spans="1:10" ht="17.25" customHeight="1">
      <c r="A2" s="988"/>
      <c r="B2" s="988"/>
      <c r="C2" s="986"/>
      <c r="D2" s="986"/>
      <c r="E2" s="986"/>
      <c r="F2" s="986"/>
      <c r="G2" s="986"/>
      <c r="H2" s="986"/>
      <c r="J2" s="987"/>
    </row>
    <row r="3" spans="1:10" ht="17.25" customHeight="1">
      <c r="A3" s="989" t="s">
        <v>749</v>
      </c>
      <c r="B3" s="990"/>
      <c r="C3" s="991"/>
      <c r="D3" s="991"/>
      <c r="E3" s="991"/>
      <c r="F3" s="991"/>
      <c r="G3" s="991"/>
      <c r="H3" s="991"/>
      <c r="J3" s="987"/>
    </row>
    <row r="4" spans="1:10" ht="17.25" customHeight="1">
      <c r="A4" s="989"/>
      <c r="B4" s="990"/>
      <c r="C4" s="991"/>
      <c r="D4" s="991"/>
      <c r="E4" s="991"/>
      <c r="F4" s="991"/>
      <c r="G4" s="991"/>
      <c r="H4" s="991"/>
      <c r="J4" s="987"/>
    </row>
    <row r="5" spans="1:10" ht="15" customHeight="1">
      <c r="A5" s="992"/>
      <c r="B5" s="992"/>
      <c r="C5" s="993"/>
      <c r="D5" s="994"/>
      <c r="E5" s="994"/>
      <c r="F5" s="994"/>
      <c r="G5" s="995"/>
      <c r="H5" s="996" t="s">
        <v>2</v>
      </c>
      <c r="J5" s="987"/>
    </row>
    <row r="8" spans="1:10" ht="16.350000000000001" customHeight="1">
      <c r="A8" s="998"/>
      <c r="B8" s="999" t="s">
        <v>750</v>
      </c>
      <c r="C8" s="1000" t="s">
        <v>235</v>
      </c>
      <c r="D8" s="1001"/>
      <c r="E8" s="1001"/>
      <c r="F8" s="1002" t="s">
        <v>448</v>
      </c>
      <c r="G8" s="1003"/>
      <c r="H8" s="1004"/>
      <c r="J8" s="987"/>
    </row>
    <row r="9" spans="1:10" ht="16.350000000000001" customHeight="1">
      <c r="A9" s="1005" t="s">
        <v>3</v>
      </c>
      <c r="B9" s="1006" t="s">
        <v>234</v>
      </c>
      <c r="C9" s="1007"/>
      <c r="D9" s="1007"/>
      <c r="E9" s="1007"/>
      <c r="F9" s="1007" t="s">
        <v>4</v>
      </c>
      <c r="G9" s="1007" t="s">
        <v>4</v>
      </c>
      <c r="H9" s="1008"/>
      <c r="J9" s="987"/>
    </row>
    <row r="10" spans="1:10" ht="16.350000000000001" customHeight="1">
      <c r="A10" s="1009"/>
      <c r="B10" s="1010" t="s">
        <v>731</v>
      </c>
      <c r="C10" s="1007" t="s">
        <v>449</v>
      </c>
      <c r="D10" s="1007" t="s">
        <v>450</v>
      </c>
      <c r="E10" s="1007" t="s">
        <v>451</v>
      </c>
      <c r="F10" s="1011" t="s">
        <v>238</v>
      </c>
      <c r="G10" s="1011" t="s">
        <v>452</v>
      </c>
      <c r="H10" s="1012" t="s">
        <v>453</v>
      </c>
      <c r="J10" s="987"/>
    </row>
    <row r="11" spans="1:10" s="1017" customFormat="1" ht="9.75" customHeight="1">
      <c r="A11" s="1013" t="s">
        <v>454</v>
      </c>
      <c r="B11" s="1014">
        <v>2</v>
      </c>
      <c r="C11" s="1015">
        <v>3</v>
      </c>
      <c r="D11" s="1015">
        <v>4</v>
      </c>
      <c r="E11" s="1015">
        <v>5</v>
      </c>
      <c r="F11" s="1015">
        <v>6</v>
      </c>
      <c r="G11" s="1015">
        <v>7</v>
      </c>
      <c r="H11" s="1016">
        <v>8</v>
      </c>
    </row>
    <row r="12" spans="1:10" ht="24" customHeight="1">
      <c r="A12" s="1018" t="s">
        <v>455</v>
      </c>
      <c r="B12" s="1019">
        <v>69716396</v>
      </c>
      <c r="C12" s="378">
        <v>2898285</v>
      </c>
      <c r="D12" s="378">
        <v>7430106</v>
      </c>
      <c r="E12" s="378">
        <v>12653852</v>
      </c>
      <c r="F12" s="1020">
        <v>4.1572501825825878E-2</v>
      </c>
      <c r="G12" s="1020">
        <v>0.10657616323138677</v>
      </c>
      <c r="H12" s="1020">
        <v>0.18150467789528305</v>
      </c>
      <c r="J12" s="987"/>
    </row>
    <row r="13" spans="1:10" ht="24" customHeight="1">
      <c r="A13" s="1021" t="s">
        <v>456</v>
      </c>
      <c r="B13" s="380">
        <v>85281687</v>
      </c>
      <c r="C13" s="378">
        <v>2764952</v>
      </c>
      <c r="D13" s="378">
        <v>7576223</v>
      </c>
      <c r="E13" s="378">
        <v>12612073</v>
      </c>
      <c r="F13" s="1022">
        <v>3.2421403671341539E-2</v>
      </c>
      <c r="G13" s="1023">
        <v>8.8837630522013475E-2</v>
      </c>
      <c r="H13" s="379">
        <v>0.14788723633011622</v>
      </c>
      <c r="J13" s="987"/>
    </row>
    <row r="14" spans="1:10" ht="24" customHeight="1">
      <c r="A14" s="1024" t="s">
        <v>772</v>
      </c>
      <c r="B14" s="1025">
        <v>-15565291</v>
      </c>
      <c r="C14" s="1026">
        <v>133332</v>
      </c>
      <c r="D14" s="1026">
        <v>-146117</v>
      </c>
      <c r="E14" s="1026">
        <v>41779</v>
      </c>
      <c r="F14" s="1027"/>
      <c r="G14" s="1028">
        <v>9.3873606346325297E-3</v>
      </c>
      <c r="H14" s="1027"/>
      <c r="J14" s="987"/>
    </row>
    <row r="18" spans="1:10" ht="15.75">
      <c r="A18" s="989"/>
      <c r="B18" s="990"/>
      <c r="C18" s="991"/>
      <c r="D18" s="991"/>
      <c r="E18" s="991"/>
      <c r="F18" s="991"/>
      <c r="G18" s="991"/>
      <c r="H18" s="991"/>
    </row>
    <row r="19" spans="1:10" ht="15.75">
      <c r="A19" s="992"/>
      <c r="B19" s="992"/>
      <c r="C19" s="993"/>
      <c r="D19" s="994"/>
      <c r="E19" s="994"/>
      <c r="F19" s="994"/>
      <c r="G19" s="995"/>
      <c r="H19" s="996" t="s">
        <v>2</v>
      </c>
    </row>
    <row r="20" spans="1:10">
      <c r="J20" s="1029"/>
    </row>
    <row r="21" spans="1:10">
      <c r="J21" s="1029"/>
    </row>
    <row r="22" spans="1:10" ht="16.350000000000001" customHeight="1">
      <c r="A22" s="998"/>
      <c r="B22" s="999" t="s">
        <v>750</v>
      </c>
      <c r="C22" s="1000" t="s">
        <v>235</v>
      </c>
      <c r="D22" s="1001"/>
      <c r="E22" s="1001"/>
      <c r="F22" s="1002" t="s">
        <v>448</v>
      </c>
      <c r="G22" s="1003"/>
      <c r="H22" s="1004"/>
      <c r="J22" s="987"/>
    </row>
    <row r="23" spans="1:10" ht="16.350000000000001" customHeight="1">
      <c r="A23" s="1005" t="s">
        <v>3</v>
      </c>
      <c r="B23" s="1006" t="s">
        <v>234</v>
      </c>
      <c r="C23" s="1007"/>
      <c r="D23" s="1007"/>
      <c r="E23" s="1007"/>
      <c r="F23" s="1007" t="s">
        <v>4</v>
      </c>
      <c r="G23" s="1007" t="s">
        <v>4</v>
      </c>
      <c r="H23" s="1008"/>
      <c r="J23" s="987"/>
    </row>
    <row r="24" spans="1:10" ht="16.350000000000001" customHeight="1">
      <c r="A24" s="1009"/>
      <c r="B24" s="1010" t="s">
        <v>731</v>
      </c>
      <c r="C24" s="1007" t="s">
        <v>775</v>
      </c>
      <c r="D24" s="1007" t="s">
        <v>774</v>
      </c>
      <c r="E24" s="1007" t="s">
        <v>773</v>
      </c>
      <c r="F24" s="1011" t="s">
        <v>238</v>
      </c>
      <c r="G24" s="1011" t="s">
        <v>452</v>
      </c>
      <c r="H24" s="1012" t="s">
        <v>453</v>
      </c>
      <c r="J24" s="987"/>
    </row>
    <row r="25" spans="1:10" s="1017" customFormat="1" ht="9.75" customHeight="1">
      <c r="A25" s="1013" t="s">
        <v>454</v>
      </c>
      <c r="B25" s="1014">
        <v>2</v>
      </c>
      <c r="C25" s="1015">
        <v>3</v>
      </c>
      <c r="D25" s="1015">
        <v>4</v>
      </c>
      <c r="E25" s="1015">
        <v>5</v>
      </c>
      <c r="F25" s="1015">
        <v>6</v>
      </c>
      <c r="G25" s="1015">
        <v>7</v>
      </c>
      <c r="H25" s="1016">
        <v>8</v>
      </c>
    </row>
    <row r="26" spans="1:10" ht="24" customHeight="1">
      <c r="A26" s="1018" t="s">
        <v>455</v>
      </c>
      <c r="B26" s="1019">
        <v>69716396</v>
      </c>
      <c r="C26" s="378">
        <v>17693797</v>
      </c>
      <c r="D26" s="378">
        <v>21798245</v>
      </c>
      <c r="E26" s="378">
        <v>27190442</v>
      </c>
      <c r="F26" s="1020">
        <v>0.2537967826105067</v>
      </c>
      <c r="G26" s="1020">
        <v>0.31267027916933632</v>
      </c>
      <c r="H26" s="1020">
        <v>0.39001502602056481</v>
      </c>
      <c r="J26" s="987"/>
    </row>
    <row r="27" spans="1:10" ht="24" customHeight="1">
      <c r="A27" s="1021" t="s">
        <v>456</v>
      </c>
      <c r="B27" s="380">
        <v>85281687</v>
      </c>
      <c r="C27" s="378">
        <v>17290921</v>
      </c>
      <c r="D27" s="378">
        <v>20900298</v>
      </c>
      <c r="E27" s="378">
        <v>27192090</v>
      </c>
      <c r="F27" s="1022">
        <v>0.20275069136472407</v>
      </c>
      <c r="G27" s="1022">
        <v>0.24507369325374626</v>
      </c>
      <c r="H27" s="1023">
        <v>0.31885028259349513</v>
      </c>
      <c r="J27" s="987"/>
    </row>
    <row r="28" spans="1:10" ht="24" customHeight="1">
      <c r="A28" s="1024" t="s">
        <v>772</v>
      </c>
      <c r="B28" s="1025">
        <v>-15565291</v>
      </c>
      <c r="C28" s="1026">
        <v>402876</v>
      </c>
      <c r="D28" s="1026">
        <v>897947</v>
      </c>
      <c r="E28" s="1026">
        <v>-1648</v>
      </c>
      <c r="F28" s="1027"/>
      <c r="G28" s="1028"/>
      <c r="H28" s="1206">
        <v>1.0587659427632931E-4</v>
      </c>
      <c r="J28" s="987"/>
    </row>
    <row r="33" spans="1:10" ht="15">
      <c r="H33" s="996" t="s">
        <v>2</v>
      </c>
    </row>
    <row r="34" spans="1:10" ht="15">
      <c r="H34" s="996"/>
    </row>
    <row r="36" spans="1:10" ht="16.350000000000001" customHeight="1">
      <c r="A36" s="998"/>
      <c r="B36" s="999" t="s">
        <v>750</v>
      </c>
      <c r="C36" s="1000" t="s">
        <v>235</v>
      </c>
      <c r="D36" s="1001"/>
      <c r="E36" s="1001"/>
      <c r="F36" s="1002" t="s">
        <v>448</v>
      </c>
      <c r="G36" s="1003"/>
      <c r="H36" s="1004"/>
      <c r="J36" s="987"/>
    </row>
    <row r="37" spans="1:10" ht="16.350000000000001" customHeight="1">
      <c r="A37" s="1005" t="s">
        <v>3</v>
      </c>
      <c r="B37" s="1006" t="s">
        <v>234</v>
      </c>
      <c r="C37" s="1007"/>
      <c r="D37" s="1007"/>
      <c r="E37" s="1007"/>
      <c r="F37" s="1007" t="s">
        <v>4</v>
      </c>
      <c r="G37" s="1007" t="s">
        <v>4</v>
      </c>
      <c r="H37" s="1008"/>
      <c r="J37" s="987"/>
    </row>
    <row r="38" spans="1:10" ht="16.350000000000001" customHeight="1">
      <c r="A38" s="1009"/>
      <c r="B38" s="1010" t="s">
        <v>731</v>
      </c>
      <c r="C38" s="1007" t="s">
        <v>784</v>
      </c>
      <c r="D38" s="1007" t="s">
        <v>783</v>
      </c>
      <c r="E38" s="1007" t="s">
        <v>782</v>
      </c>
      <c r="F38" s="1011" t="s">
        <v>238</v>
      </c>
      <c r="G38" s="1011" t="s">
        <v>452</v>
      </c>
      <c r="H38" s="1012" t="s">
        <v>453</v>
      </c>
      <c r="J38" s="987"/>
    </row>
    <row r="39" spans="1:10" s="1017" customFormat="1" ht="9.75" customHeight="1">
      <c r="A39" s="1013" t="s">
        <v>454</v>
      </c>
      <c r="B39" s="1014">
        <v>2</v>
      </c>
      <c r="C39" s="1015">
        <v>3</v>
      </c>
      <c r="D39" s="1015">
        <v>4</v>
      </c>
      <c r="E39" s="1015">
        <v>5</v>
      </c>
      <c r="F39" s="1015">
        <v>6</v>
      </c>
      <c r="G39" s="1015">
        <v>7</v>
      </c>
      <c r="H39" s="1016">
        <v>8</v>
      </c>
    </row>
    <row r="40" spans="1:10" ht="24" customHeight="1">
      <c r="A40" s="1018" t="s">
        <v>455</v>
      </c>
      <c r="B40" s="1019">
        <v>69716396</v>
      </c>
      <c r="C40" s="378">
        <v>31617700</v>
      </c>
      <c r="D40" s="378">
        <v>35002945</v>
      </c>
      <c r="E40" s="378">
        <v>39888425</v>
      </c>
      <c r="F40" s="1020">
        <v>0.45351885372846867</v>
      </c>
      <c r="G40" s="1020">
        <v>0.50207622608604152</v>
      </c>
      <c r="H40" s="1020">
        <v>0.57215271139374446</v>
      </c>
      <c r="J40" s="987"/>
    </row>
    <row r="41" spans="1:10" ht="24" customHeight="1">
      <c r="A41" s="1021" t="s">
        <v>456</v>
      </c>
      <c r="B41" s="380">
        <v>85281687</v>
      </c>
      <c r="C41" s="378">
        <v>30833139</v>
      </c>
      <c r="D41" s="378">
        <v>33515110</v>
      </c>
      <c r="E41" s="378">
        <v>39054710</v>
      </c>
      <c r="F41" s="1022">
        <v>0.36154466550362685</v>
      </c>
      <c r="G41" s="1022">
        <v>0.39299304667835661</v>
      </c>
      <c r="H41" s="1023">
        <v>0.4579495478319982</v>
      </c>
      <c r="J41" s="987"/>
    </row>
    <row r="42" spans="1:10" ht="24" customHeight="1">
      <c r="A42" s="1024" t="s">
        <v>772</v>
      </c>
      <c r="B42" s="1025">
        <v>-15565291</v>
      </c>
      <c r="C42" s="1026">
        <v>784561</v>
      </c>
      <c r="D42" s="1026">
        <v>1487835</v>
      </c>
      <c r="E42" s="1026">
        <v>833715</v>
      </c>
      <c r="F42" s="1027"/>
      <c r="G42" s="1028"/>
      <c r="H42" s="1206"/>
      <c r="J42" s="987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64" firstPageNumber="63" orientation="landscape" useFirstPageNumber="1" r:id="rId1"/>
  <headerFooter alignWithMargins="0">
    <oddHeader>&amp;C&amp;"Arial CE,Pogrubiony"&amp;11- &amp;P -</oddHeader>
  </headerFooter>
  <rowBreaks count="1" manualBreakCount="1">
    <brk id="43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GridLines="0" topLeftCell="A31" zoomScale="76" zoomScaleNormal="76" zoomScaleSheetLayoutView="75" workbookViewId="0">
      <selection activeCell="H34" sqref="H34"/>
    </sheetView>
  </sheetViews>
  <sheetFormatPr defaultColWidth="9.28515625" defaultRowHeight="15"/>
  <cols>
    <col min="1" max="1" width="103.140625" style="1235" customWidth="1"/>
    <col min="2" max="2" width="20.5703125" style="1235" customWidth="1"/>
    <col min="3" max="3" width="19.42578125" style="1236" customWidth="1"/>
    <col min="4" max="4" width="16.7109375" style="1235" customWidth="1"/>
    <col min="5" max="5" width="9.28515625" style="1235"/>
    <col min="6" max="6" width="8.42578125" style="1235" customWidth="1"/>
    <col min="7" max="7" width="16.7109375" style="1235" customWidth="1"/>
    <col min="8" max="8" width="21.7109375" style="1235" customWidth="1"/>
    <col min="9" max="9" width="21.28515625" style="1235" customWidth="1"/>
    <col min="10" max="245" width="9.28515625" style="1235"/>
    <col min="246" max="246" width="103.140625" style="1235" customWidth="1"/>
    <col min="247" max="247" width="20.5703125" style="1235" customWidth="1"/>
    <col min="248" max="248" width="19.42578125" style="1235" customWidth="1"/>
    <col min="249" max="249" width="16.7109375" style="1235" customWidth="1"/>
    <col min="250" max="250" width="12.85546875" style="1235" customWidth="1"/>
    <col min="251" max="251" width="11" style="1235" bestFit="1" customWidth="1"/>
    <col min="252" max="16384" width="9.28515625" style="1235"/>
  </cols>
  <sheetData>
    <row r="1" spans="1:5" ht="16.5" customHeight="1">
      <c r="A1" s="1292" t="s">
        <v>839</v>
      </c>
      <c r="B1" s="1291"/>
      <c r="C1" s="1686"/>
      <c r="D1" s="1686"/>
    </row>
    <row r="2" spans="1:5" ht="22.5" customHeight="1">
      <c r="A2" s="1687" t="s">
        <v>838</v>
      </c>
      <c r="B2" s="1687"/>
      <c r="C2" s="1687"/>
      <c r="D2" s="1687"/>
    </row>
    <row r="3" spans="1:5" s="1288" customFormat="1" ht="18" customHeight="1">
      <c r="A3" s="1290"/>
      <c r="B3" s="1289"/>
      <c r="C3" s="1688" t="s">
        <v>2</v>
      </c>
      <c r="D3" s="1688"/>
    </row>
    <row r="4" spans="1:5" s="1280" customFormat="1" ht="79.5" customHeight="1">
      <c r="A4" s="1689" t="s">
        <v>837</v>
      </c>
      <c r="B4" s="1691" t="s">
        <v>836</v>
      </c>
      <c r="C4" s="1287" t="s">
        <v>235</v>
      </c>
      <c r="D4" s="1286" t="s">
        <v>236</v>
      </c>
    </row>
    <row r="5" spans="1:5" s="1280" customFormat="1" ht="24" customHeight="1">
      <c r="A5" s="1690"/>
      <c r="B5" s="1692"/>
      <c r="C5" s="1285" t="s">
        <v>782</v>
      </c>
      <c r="D5" s="1281" t="s">
        <v>238</v>
      </c>
    </row>
    <row r="6" spans="1:5" s="1280" customFormat="1" ht="21.6" customHeight="1">
      <c r="A6" s="1284">
        <v>1</v>
      </c>
      <c r="B6" s="1283">
        <v>2</v>
      </c>
      <c r="C6" s="1282">
        <v>3</v>
      </c>
      <c r="D6" s="1281" t="s">
        <v>34</v>
      </c>
    </row>
    <row r="7" spans="1:5" s="1247" customFormat="1" ht="39" customHeight="1">
      <c r="A7" s="1279" t="s">
        <v>835</v>
      </c>
      <c r="B7" s="1278">
        <v>16044965000</v>
      </c>
      <c r="C7" s="1254">
        <v>8092872313.6800003</v>
      </c>
      <c r="D7" s="1253">
        <v>0.50438703441733901</v>
      </c>
      <c r="E7" s="1248"/>
    </row>
    <row r="8" spans="1:5" s="1247" customFormat="1" ht="39" customHeight="1">
      <c r="A8" s="1279" t="s">
        <v>834</v>
      </c>
      <c r="B8" s="1278">
        <v>4449023000</v>
      </c>
      <c r="C8" s="1254">
        <v>2832672575.21</v>
      </c>
      <c r="D8" s="1253">
        <v>0.63669542171618354</v>
      </c>
      <c r="E8" s="1248"/>
    </row>
    <row r="9" spans="1:5" s="1247" customFormat="1" ht="39" customHeight="1">
      <c r="A9" s="1279" t="s">
        <v>833</v>
      </c>
      <c r="B9" s="1278">
        <v>1406848000</v>
      </c>
      <c r="C9" s="1254">
        <v>803288167.25999999</v>
      </c>
      <c r="D9" s="1253">
        <v>0.57098433324708853</v>
      </c>
      <c r="E9" s="1248"/>
    </row>
    <row r="10" spans="1:5" s="1247" customFormat="1" ht="39" customHeight="1">
      <c r="A10" s="1279" t="s">
        <v>832</v>
      </c>
      <c r="B10" s="1278">
        <v>2508352000</v>
      </c>
      <c r="C10" s="1254">
        <v>1640173666.4200001</v>
      </c>
      <c r="D10" s="1253">
        <v>0.65388496766801474</v>
      </c>
      <c r="E10" s="1248"/>
    </row>
    <row r="11" spans="1:5" s="1247" customFormat="1" ht="39" customHeight="1">
      <c r="A11" s="1279" t="s">
        <v>831</v>
      </c>
      <c r="B11" s="1278">
        <v>1364104000</v>
      </c>
      <c r="C11" s="1254">
        <v>1118556062.53</v>
      </c>
      <c r="D11" s="1253">
        <v>0.81999324283925568</v>
      </c>
      <c r="E11" s="1248"/>
    </row>
    <row r="12" spans="1:5" s="1247" customFormat="1" ht="39" customHeight="1">
      <c r="A12" s="1279" t="s">
        <v>830</v>
      </c>
      <c r="B12" s="1255">
        <v>1578862000</v>
      </c>
      <c r="C12" s="1254">
        <v>1120514570.3399999</v>
      </c>
      <c r="D12" s="1253">
        <v>0.70969759886551198</v>
      </c>
      <c r="E12" s="1248"/>
    </row>
    <row r="13" spans="1:5" s="1247" customFormat="1" ht="39" customHeight="1">
      <c r="A13" s="1279" t="s">
        <v>829</v>
      </c>
      <c r="B13" s="1278">
        <v>1146906000</v>
      </c>
      <c r="C13" s="1254">
        <v>795682130.98000002</v>
      </c>
      <c r="D13" s="1253">
        <v>0.69376403208283854</v>
      </c>
      <c r="E13" s="1248"/>
    </row>
    <row r="14" spans="1:5" s="1247" customFormat="1" ht="39" customHeight="1">
      <c r="A14" s="1279" t="s">
        <v>828</v>
      </c>
      <c r="B14" s="1278">
        <v>1418572000</v>
      </c>
      <c r="C14" s="1254">
        <v>1424931083.6099999</v>
      </c>
      <c r="D14" s="1253">
        <v>1.0044827358851012</v>
      </c>
      <c r="E14" s="1248"/>
    </row>
    <row r="15" spans="1:5" s="1247" customFormat="1" ht="39" customHeight="1">
      <c r="A15" s="1279" t="s">
        <v>827</v>
      </c>
      <c r="B15" s="1278">
        <v>580011000</v>
      </c>
      <c r="C15" s="1254">
        <v>452167442.26999998</v>
      </c>
      <c r="D15" s="1253">
        <v>0.77958425317795699</v>
      </c>
      <c r="E15" s="1248"/>
    </row>
    <row r="16" spans="1:5" s="1247" customFormat="1" ht="39" customHeight="1">
      <c r="A16" s="1279" t="s">
        <v>826</v>
      </c>
      <c r="B16" s="1278">
        <v>1348271000</v>
      </c>
      <c r="C16" s="1254">
        <v>956855263.72000003</v>
      </c>
      <c r="D16" s="1253">
        <v>0.70969060650269866</v>
      </c>
      <c r="E16" s="1248"/>
    </row>
    <row r="17" spans="1:5" s="1247" customFormat="1" ht="39" customHeight="1">
      <c r="A17" s="1279" t="s">
        <v>825</v>
      </c>
      <c r="B17" s="1255">
        <v>2003509000</v>
      </c>
      <c r="C17" s="1254">
        <v>1297640237.76</v>
      </c>
      <c r="D17" s="1253">
        <v>0.64768375772706788</v>
      </c>
      <c r="E17" s="1248"/>
    </row>
    <row r="18" spans="1:5" s="1247" customFormat="1" ht="39" customHeight="1">
      <c r="A18" s="1279" t="s">
        <v>824</v>
      </c>
      <c r="B18" s="1278">
        <v>1852731000</v>
      </c>
      <c r="C18" s="1254">
        <v>1009344213.9299999</v>
      </c>
      <c r="D18" s="1253">
        <v>0.54478724322635075</v>
      </c>
      <c r="E18" s="1248"/>
    </row>
    <row r="19" spans="1:5" s="1247" customFormat="1" ht="39" customHeight="1">
      <c r="A19" s="1279" t="s">
        <v>823</v>
      </c>
      <c r="B19" s="1255">
        <v>602210000</v>
      </c>
      <c r="C19" s="1254">
        <v>447573509.14999998</v>
      </c>
      <c r="D19" s="1253">
        <v>0.74321832774281393</v>
      </c>
      <c r="E19" s="1248"/>
    </row>
    <row r="20" spans="1:5" s="1247" customFormat="1" ht="39" customHeight="1">
      <c r="A20" s="1279" t="s">
        <v>822</v>
      </c>
      <c r="B20" s="1255">
        <v>1515609000</v>
      </c>
      <c r="C20" s="1254">
        <v>1178446018.0999999</v>
      </c>
      <c r="D20" s="1253">
        <v>0.77753960163868119</v>
      </c>
      <c r="E20" s="1248"/>
    </row>
    <row r="21" spans="1:5" s="1247" customFormat="1" ht="39" customHeight="1">
      <c r="A21" s="1279" t="s">
        <v>821</v>
      </c>
      <c r="B21" s="1278">
        <v>674848000</v>
      </c>
      <c r="C21" s="1254">
        <v>765059253.63</v>
      </c>
      <c r="D21" s="1253">
        <v>1.1336764036197782</v>
      </c>
      <c r="E21" s="1248"/>
    </row>
    <row r="22" spans="1:5" s="1247" customFormat="1" ht="39" customHeight="1">
      <c r="A22" s="1279" t="s">
        <v>820</v>
      </c>
      <c r="B22" s="1278">
        <v>1101105000</v>
      </c>
      <c r="C22" s="1254">
        <v>1030806227.35</v>
      </c>
      <c r="D22" s="1253">
        <v>0.93615615890401005</v>
      </c>
      <c r="E22" s="1248"/>
    </row>
    <row r="23" spans="1:5" s="1247" customFormat="1" ht="39" customHeight="1">
      <c r="A23" s="1279" t="s">
        <v>819</v>
      </c>
      <c r="B23" s="1278">
        <v>2072617000</v>
      </c>
      <c r="C23" s="1254">
        <v>1369183399.3099999</v>
      </c>
      <c r="D23" s="1253">
        <v>0.66060608366620555</v>
      </c>
      <c r="E23" s="1248"/>
    </row>
    <row r="24" spans="1:5" s="1247" customFormat="1" ht="39" customHeight="1">
      <c r="A24" s="1279" t="s">
        <v>818</v>
      </c>
      <c r="B24" s="1278">
        <v>641728000</v>
      </c>
      <c r="C24" s="1254">
        <v>645774610.80999994</v>
      </c>
      <c r="D24" s="1253">
        <v>1.0063058037205794</v>
      </c>
      <c r="E24" s="1248"/>
    </row>
    <row r="25" spans="1:5" s="1247" customFormat="1" ht="39" customHeight="1">
      <c r="A25" s="1279" t="s">
        <v>817</v>
      </c>
      <c r="B25" s="1255">
        <v>1060789000</v>
      </c>
      <c r="C25" s="1254">
        <v>980991203.44000006</v>
      </c>
      <c r="D25" s="1253">
        <v>0.92477505275790006</v>
      </c>
      <c r="E25" s="1248"/>
    </row>
    <row r="26" spans="1:5" s="1247" customFormat="1" ht="39" customHeight="1">
      <c r="A26" s="1279" t="s">
        <v>816</v>
      </c>
      <c r="B26" s="1255">
        <v>1527996000</v>
      </c>
      <c r="C26" s="1254">
        <v>1331604864.1700001</v>
      </c>
      <c r="D26" s="1253">
        <v>0.87147143328254795</v>
      </c>
      <c r="E26" s="1248"/>
    </row>
    <row r="27" spans="1:5" s="1247" customFormat="1" ht="39" customHeight="1" thickBot="1">
      <c r="A27" s="1279" t="s">
        <v>815</v>
      </c>
      <c r="B27" s="1278">
        <v>829571000</v>
      </c>
      <c r="C27" s="1254">
        <v>692513752.26999998</v>
      </c>
      <c r="D27" s="1253">
        <v>0.83478539181094802</v>
      </c>
      <c r="E27" s="1248"/>
    </row>
    <row r="28" spans="1:5" s="1247" customFormat="1" ht="39" customHeight="1" thickTop="1" thickBot="1">
      <c r="A28" s="1271" t="s">
        <v>814</v>
      </c>
      <c r="B28" s="1270">
        <v>19955335000</v>
      </c>
      <c r="C28" s="1262">
        <v>15499087780.84</v>
      </c>
      <c r="D28" s="1277">
        <v>0.77668892959401581</v>
      </c>
      <c r="E28" s="1248"/>
    </row>
    <row r="29" spans="1:5" s="1247" customFormat="1" ht="39" customHeight="1" thickTop="1">
      <c r="A29" s="1260" t="s">
        <v>813</v>
      </c>
      <c r="B29" s="1276">
        <v>263117000</v>
      </c>
      <c r="C29" s="1258">
        <v>153424202.18000001</v>
      </c>
      <c r="D29" s="1253">
        <v>0.58310258242530888</v>
      </c>
      <c r="E29" s="1248"/>
    </row>
    <row r="30" spans="1:5" s="1247" customFormat="1" ht="39" customHeight="1">
      <c r="A30" s="1256" t="s">
        <v>812</v>
      </c>
      <c r="B30" s="1275">
        <v>248321000</v>
      </c>
      <c r="C30" s="1258">
        <v>226214124.08000001</v>
      </c>
      <c r="D30" s="1253">
        <v>0.91097460174532163</v>
      </c>
      <c r="E30" s="1248"/>
    </row>
    <row r="31" spans="1:5" s="1247" customFormat="1" ht="39" customHeight="1" thickBot="1">
      <c r="A31" s="1274" t="s">
        <v>811</v>
      </c>
      <c r="B31" s="1273">
        <v>3028950000</v>
      </c>
      <c r="C31" s="1264">
        <v>397260922.62</v>
      </c>
      <c r="D31" s="1272">
        <v>0.13115466502253256</v>
      </c>
      <c r="E31" s="1248"/>
    </row>
    <row r="32" spans="1:5" s="1247" customFormat="1" ht="39" customHeight="1" thickTop="1" thickBot="1">
      <c r="A32" s="1271" t="s">
        <v>810</v>
      </c>
      <c r="B32" s="1270">
        <v>49269015000</v>
      </c>
      <c r="C32" s="1262">
        <v>30763549814.819996</v>
      </c>
      <c r="D32" s="1269">
        <v>0.62439953010670091</v>
      </c>
      <c r="E32" s="1248"/>
    </row>
    <row r="33" spans="1:5" s="1247" customFormat="1" ht="39" customHeight="1" thickTop="1">
      <c r="A33" s="1268" t="s">
        <v>809</v>
      </c>
      <c r="B33" s="1257" t="s">
        <v>47</v>
      </c>
      <c r="C33" s="1258">
        <v>145591113.47</v>
      </c>
      <c r="D33" s="1257" t="s">
        <v>47</v>
      </c>
      <c r="E33" s="1248"/>
    </row>
    <row r="34" spans="1:5" s="1247" customFormat="1" ht="39" customHeight="1">
      <c r="A34" s="1267" t="s">
        <v>808</v>
      </c>
      <c r="B34" s="1253" t="s">
        <v>47</v>
      </c>
      <c r="C34" s="1254">
        <v>768109096.89999998</v>
      </c>
      <c r="D34" s="1253" t="s">
        <v>47</v>
      </c>
      <c r="E34" s="1248"/>
    </row>
    <row r="35" spans="1:5" s="1247" customFormat="1" ht="39" customHeight="1">
      <c r="A35" s="1266" t="s">
        <v>807</v>
      </c>
      <c r="B35" s="1253" t="s">
        <v>47</v>
      </c>
      <c r="C35" s="1254">
        <v>1177.19</v>
      </c>
      <c r="D35" s="1253" t="s">
        <v>47</v>
      </c>
      <c r="E35" s="1248"/>
    </row>
    <row r="36" spans="1:5" s="1247" customFormat="1" ht="39" customHeight="1" thickBot="1">
      <c r="A36" s="1265" t="s">
        <v>806</v>
      </c>
      <c r="B36" s="1249" t="s">
        <v>47</v>
      </c>
      <c r="C36" s="1264">
        <v>84479.2</v>
      </c>
      <c r="D36" s="1249" t="s">
        <v>47</v>
      </c>
      <c r="E36" s="1248"/>
    </row>
    <row r="37" spans="1:5" s="1247" customFormat="1" ht="39" customHeight="1" thickTop="1" thickBot="1">
      <c r="A37" s="1263" t="s">
        <v>805</v>
      </c>
      <c r="B37" s="1261" t="s">
        <v>47</v>
      </c>
      <c r="C37" s="1262">
        <v>913785866.76000011</v>
      </c>
      <c r="D37" s="1261" t="s">
        <v>47</v>
      </c>
      <c r="E37" s="1248"/>
    </row>
    <row r="38" spans="1:5" s="1247" customFormat="1" ht="39" customHeight="1" thickTop="1">
      <c r="A38" s="1260" t="s">
        <v>804</v>
      </c>
      <c r="B38" s="1259">
        <v>6635000</v>
      </c>
      <c r="C38" s="1258">
        <v>3076855.18</v>
      </c>
      <c r="D38" s="1257">
        <v>0.46373099924642053</v>
      </c>
      <c r="E38" s="1248"/>
    </row>
    <row r="39" spans="1:5" s="1247" customFormat="1" ht="39" customHeight="1">
      <c r="A39" s="1256" t="s">
        <v>803</v>
      </c>
      <c r="B39" s="1255">
        <v>11226000</v>
      </c>
      <c r="C39" s="1254">
        <v>444872.92</v>
      </c>
      <c r="D39" s="1253">
        <v>3.9628800997683948E-2</v>
      </c>
      <c r="E39" s="1248"/>
    </row>
    <row r="40" spans="1:5" s="1247" customFormat="1" ht="39" customHeight="1" thickBot="1">
      <c r="A40" s="1252" t="s">
        <v>802</v>
      </c>
      <c r="B40" s="1251">
        <v>20429520000</v>
      </c>
      <c r="C40" s="1250">
        <v>8207567717.7600002</v>
      </c>
      <c r="D40" s="1249">
        <v>0.40175039441749</v>
      </c>
      <c r="E40" s="1248"/>
    </row>
    <row r="41" spans="1:5" s="1241" customFormat="1" ht="39" customHeight="1" thickTop="1" thickBot="1">
      <c r="A41" s="1246" t="s">
        <v>801</v>
      </c>
      <c r="B41" s="1245">
        <v>69716396000</v>
      </c>
      <c r="C41" s="1244">
        <v>39888425127.439995</v>
      </c>
      <c r="D41" s="1243">
        <v>0.57215271322172179</v>
      </c>
      <c r="E41" s="1242"/>
    </row>
    <row r="42" spans="1:5" ht="15.75" thickTop="1">
      <c r="C42" s="1240"/>
      <c r="E42" s="1237"/>
    </row>
    <row r="43" spans="1:5" ht="15" customHeight="1">
      <c r="A43" s="1239"/>
      <c r="E43" s="1237"/>
    </row>
    <row r="44" spans="1:5" ht="24.75" customHeight="1">
      <c r="A44" s="1237"/>
      <c r="B44" s="1237"/>
    </row>
    <row r="45" spans="1:5">
      <c r="A45" s="1237"/>
      <c r="B45" s="1237"/>
    </row>
    <row r="46" spans="1:5">
      <c r="A46" s="1238"/>
      <c r="B46" s="1237"/>
    </row>
    <row r="47" spans="1:5">
      <c r="A47" s="1237"/>
      <c r="B47" s="1237"/>
    </row>
    <row r="48" spans="1:5">
      <c r="A48" s="1237"/>
      <c r="B48" s="1237"/>
    </row>
    <row r="49" spans="1:2">
      <c r="A49" s="1237"/>
      <c r="B49" s="1237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48" firstPageNumber="64" fitToHeight="2" orientation="landscape" useFirstPageNumber="1" r:id="rId1"/>
  <headerFooter alignWithMargins="0">
    <oddHeader>&amp;C&amp;"Arial CE,Pogrubiony"&amp;16- &amp;P -</oddHeader>
  </headerFooter>
  <rowBreaks count="1" manualBreakCount="1">
    <brk id="28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topLeftCell="A231" zoomScale="60" zoomScaleNormal="60" zoomScaleSheetLayoutView="40" zoomScalePageLayoutView="40" workbookViewId="0">
      <selection activeCell="Q5" sqref="Q5"/>
    </sheetView>
  </sheetViews>
  <sheetFormatPr defaultColWidth="9.28515625" defaultRowHeight="37.5" customHeight="1"/>
  <cols>
    <col min="1" max="1" width="11.28515625" style="1300" customWidth="1"/>
    <col min="2" max="2" width="9.5703125" style="1300" customWidth="1"/>
    <col min="3" max="3" width="48.28515625" style="1299" customWidth="1"/>
    <col min="4" max="4" width="81.7109375" style="1298" customWidth="1"/>
    <col min="5" max="5" width="22.7109375" style="1297" customWidth="1"/>
    <col min="6" max="6" width="23.5703125" style="1296" customWidth="1"/>
    <col min="7" max="7" width="21.7109375" style="1294" customWidth="1"/>
    <col min="8" max="8" width="23.28515625" style="1295" customWidth="1"/>
    <col min="9" max="9" width="21.7109375" style="1295" customWidth="1"/>
    <col min="10" max="10" width="23.28515625" style="1294" customWidth="1"/>
    <col min="11" max="11" width="15.7109375" style="1293" customWidth="1"/>
    <col min="12" max="12" width="14.42578125" style="1293" bestFit="1" customWidth="1"/>
    <col min="13" max="13" width="9.28515625" style="1293" customWidth="1"/>
    <col min="14" max="16384" width="9.28515625" style="1293"/>
  </cols>
  <sheetData>
    <row r="1" spans="1:12" ht="22.5" customHeight="1">
      <c r="A1" s="1524" t="s">
        <v>885</v>
      </c>
      <c r="B1" s="1523"/>
      <c r="C1" s="1517"/>
      <c r="D1" s="1522"/>
      <c r="E1" s="1515"/>
      <c r="F1" s="1515"/>
      <c r="G1" s="1512"/>
      <c r="H1" s="1513"/>
      <c r="I1" s="1513"/>
      <c r="J1" s="1512"/>
      <c r="K1" s="1521"/>
      <c r="L1" s="1520"/>
    </row>
    <row r="2" spans="1:12" ht="22.5" customHeight="1">
      <c r="A2" s="1742" t="s">
        <v>884</v>
      </c>
      <c r="B2" s="1743"/>
      <c r="C2" s="1743"/>
      <c r="D2" s="1743"/>
      <c r="E2" s="1743"/>
      <c r="F2" s="1743"/>
      <c r="G2" s="1744"/>
      <c r="H2" s="1745"/>
      <c r="I2" s="1744"/>
      <c r="J2" s="1745"/>
      <c r="K2" s="1745"/>
      <c r="L2" s="1745"/>
    </row>
    <row r="3" spans="1:12" ht="28.5" customHeight="1" thickBot="1">
      <c r="A3" s="1519"/>
      <c r="B3" s="1518"/>
      <c r="C3" s="1517"/>
      <c r="D3" s="1516"/>
      <c r="E3" s="1515"/>
      <c r="F3" s="1514"/>
      <c r="G3" s="1512"/>
      <c r="H3" s="1513"/>
      <c r="I3" s="1513"/>
      <c r="J3" s="1512"/>
      <c r="K3" s="1746" t="s">
        <v>2</v>
      </c>
      <c r="L3" s="1746"/>
    </row>
    <row r="4" spans="1:12" ht="18" customHeight="1">
      <c r="A4" s="1761" t="s">
        <v>883</v>
      </c>
      <c r="B4" s="1755" t="s">
        <v>882</v>
      </c>
      <c r="C4" s="1755"/>
      <c r="D4" s="1755" t="s">
        <v>881</v>
      </c>
      <c r="E4" s="1747" t="s">
        <v>880</v>
      </c>
      <c r="F4" s="1748"/>
      <c r="G4" s="1749" t="s">
        <v>879</v>
      </c>
      <c r="H4" s="1750"/>
      <c r="I4" s="1751" t="s">
        <v>235</v>
      </c>
      <c r="J4" s="1752"/>
      <c r="K4" s="1753" t="s">
        <v>448</v>
      </c>
      <c r="L4" s="1754"/>
    </row>
    <row r="5" spans="1:12" ht="62.45" customHeight="1">
      <c r="A5" s="1762"/>
      <c r="B5" s="1756"/>
      <c r="C5" s="1756"/>
      <c r="D5" s="1756"/>
      <c r="E5" s="1511" t="s">
        <v>878</v>
      </c>
      <c r="F5" s="1510" t="s">
        <v>877</v>
      </c>
      <c r="G5" s="1509" t="s">
        <v>878</v>
      </c>
      <c r="H5" s="1507" t="s">
        <v>877</v>
      </c>
      <c r="I5" s="1508" t="s">
        <v>878</v>
      </c>
      <c r="J5" s="1507" t="s">
        <v>877</v>
      </c>
      <c r="K5" s="1506" t="s">
        <v>876</v>
      </c>
      <c r="L5" s="1505" t="s">
        <v>875</v>
      </c>
    </row>
    <row r="6" spans="1:12" s="1480" customFormat="1" ht="13.15" customHeight="1" thickBot="1">
      <c r="A6" s="1504">
        <v>1</v>
      </c>
      <c r="B6" s="1499">
        <v>2</v>
      </c>
      <c r="C6" s="1503">
        <v>3</v>
      </c>
      <c r="D6" s="1499">
        <v>4</v>
      </c>
      <c r="E6" s="1502">
        <v>5</v>
      </c>
      <c r="F6" s="1501">
        <v>6</v>
      </c>
      <c r="G6" s="1500">
        <v>7</v>
      </c>
      <c r="H6" s="1500">
        <v>8</v>
      </c>
      <c r="I6" s="1500">
        <v>9</v>
      </c>
      <c r="J6" s="1500">
        <v>10</v>
      </c>
      <c r="K6" s="1499">
        <v>11</v>
      </c>
      <c r="L6" s="1498">
        <v>12</v>
      </c>
    </row>
    <row r="7" spans="1:12" s="1480" customFormat="1" ht="60.75" customHeight="1" thickBot="1">
      <c r="A7" s="1479">
        <v>12</v>
      </c>
      <c r="B7" s="1478">
        <v>751</v>
      </c>
      <c r="C7" s="1489" t="s">
        <v>874</v>
      </c>
      <c r="D7" s="1476" t="s">
        <v>831</v>
      </c>
      <c r="E7" s="1488"/>
      <c r="F7" s="1497"/>
      <c r="G7" s="1315">
        <v>86300</v>
      </c>
      <c r="H7" s="1315">
        <v>86300</v>
      </c>
      <c r="I7" s="1315">
        <v>12514.24</v>
      </c>
      <c r="J7" s="1315">
        <v>12514.24</v>
      </c>
      <c r="K7" s="1312">
        <v>0</v>
      </c>
      <c r="L7" s="1311">
        <v>0.14500857473928158</v>
      </c>
    </row>
    <row r="8" spans="1:12" s="1480" customFormat="1" ht="45.75" customHeight="1" thickBot="1">
      <c r="A8" s="1496" t="s">
        <v>873</v>
      </c>
      <c r="B8" s="1495">
        <v>755</v>
      </c>
      <c r="C8" s="1494" t="s">
        <v>401</v>
      </c>
      <c r="D8" s="1470" t="s">
        <v>832</v>
      </c>
      <c r="E8" s="1493"/>
      <c r="F8" s="1492"/>
      <c r="G8" s="1325">
        <v>121486</v>
      </c>
      <c r="H8" s="1325">
        <v>121486</v>
      </c>
      <c r="I8" s="1444">
        <v>0</v>
      </c>
      <c r="J8" s="1444">
        <v>0</v>
      </c>
      <c r="K8" s="1322">
        <v>0</v>
      </c>
      <c r="L8" s="1491">
        <v>0</v>
      </c>
    </row>
    <row r="9" spans="1:12" s="1480" customFormat="1" ht="45.75" customHeight="1" thickBot="1">
      <c r="A9" s="1490" t="s">
        <v>872</v>
      </c>
      <c r="B9" s="1478">
        <v>755</v>
      </c>
      <c r="C9" s="1489" t="s">
        <v>401</v>
      </c>
      <c r="D9" s="1476" t="s">
        <v>832</v>
      </c>
      <c r="E9" s="1488"/>
      <c r="F9" s="1487"/>
      <c r="G9" s="1315">
        <v>121486</v>
      </c>
      <c r="H9" s="1315">
        <v>121486</v>
      </c>
      <c r="I9" s="1486">
        <v>0</v>
      </c>
      <c r="J9" s="1486">
        <v>0</v>
      </c>
      <c r="K9" s="1312">
        <v>0</v>
      </c>
      <c r="L9" s="1485">
        <v>0</v>
      </c>
    </row>
    <row r="10" spans="1:12" s="1480" customFormat="1" ht="45.75" customHeight="1" thickBot="1">
      <c r="A10" s="1484" t="s">
        <v>871</v>
      </c>
      <c r="B10" s="1440">
        <v>755</v>
      </c>
      <c r="C10" s="1483" t="s">
        <v>401</v>
      </c>
      <c r="D10" s="1417" t="s">
        <v>832</v>
      </c>
      <c r="E10" s="1482"/>
      <c r="F10" s="1481"/>
      <c r="G10" s="1415">
        <v>218287</v>
      </c>
      <c r="H10" s="1415">
        <v>218287</v>
      </c>
      <c r="I10" s="1415">
        <v>66650.53</v>
      </c>
      <c r="J10" s="1315">
        <v>66650.53</v>
      </c>
      <c r="K10" s="1394">
        <v>0</v>
      </c>
      <c r="L10" s="1311">
        <v>0.30533439920838162</v>
      </c>
    </row>
    <row r="11" spans="1:12" s="1480" customFormat="1" ht="45.75" customHeight="1" thickBot="1">
      <c r="A11" s="1490" t="s">
        <v>870</v>
      </c>
      <c r="B11" s="1478">
        <v>755</v>
      </c>
      <c r="C11" s="1489" t="s">
        <v>401</v>
      </c>
      <c r="D11" s="1476" t="s">
        <v>832</v>
      </c>
      <c r="E11" s="1488"/>
      <c r="F11" s="1487"/>
      <c r="G11" s="1315">
        <v>121486</v>
      </c>
      <c r="H11" s="1315">
        <v>121486</v>
      </c>
      <c r="I11" s="1486">
        <v>0</v>
      </c>
      <c r="J11" s="1486">
        <v>0</v>
      </c>
      <c r="K11" s="1312">
        <v>0</v>
      </c>
      <c r="L11" s="1485">
        <v>0</v>
      </c>
    </row>
    <row r="12" spans="1:12" s="1480" customFormat="1" ht="45.75" customHeight="1" thickBot="1">
      <c r="A12" s="1484" t="s">
        <v>869</v>
      </c>
      <c r="B12" s="1440">
        <v>755</v>
      </c>
      <c r="C12" s="1483" t="s">
        <v>401</v>
      </c>
      <c r="D12" s="1417" t="s">
        <v>832</v>
      </c>
      <c r="E12" s="1482"/>
      <c r="F12" s="1481"/>
      <c r="G12" s="1415">
        <v>121486</v>
      </c>
      <c r="H12" s="1415">
        <v>121486</v>
      </c>
      <c r="I12" s="1424">
        <v>0</v>
      </c>
      <c r="J12" s="1424">
        <v>0</v>
      </c>
      <c r="K12" s="1394">
        <v>0</v>
      </c>
      <c r="L12" s="1393">
        <v>0</v>
      </c>
    </row>
    <row r="13" spans="1:12" s="1480" customFormat="1" ht="45.75" customHeight="1" thickBot="1">
      <c r="A13" s="1490" t="s">
        <v>868</v>
      </c>
      <c r="B13" s="1478">
        <v>755</v>
      </c>
      <c r="C13" s="1489" t="s">
        <v>401</v>
      </c>
      <c r="D13" s="1476" t="s">
        <v>832</v>
      </c>
      <c r="E13" s="1488"/>
      <c r="F13" s="1487"/>
      <c r="G13" s="1315">
        <v>121487</v>
      </c>
      <c r="H13" s="1315">
        <v>121487</v>
      </c>
      <c r="I13" s="1486">
        <v>0</v>
      </c>
      <c r="J13" s="1486">
        <v>0</v>
      </c>
      <c r="K13" s="1312">
        <v>0</v>
      </c>
      <c r="L13" s="1485">
        <v>0</v>
      </c>
    </row>
    <row r="14" spans="1:12" s="1480" customFormat="1" ht="45.75" customHeight="1" thickBot="1">
      <c r="A14" s="1484" t="s">
        <v>867</v>
      </c>
      <c r="B14" s="1440">
        <v>755</v>
      </c>
      <c r="C14" s="1483" t="s">
        <v>401</v>
      </c>
      <c r="D14" s="1417" t="s">
        <v>832</v>
      </c>
      <c r="E14" s="1482"/>
      <c r="F14" s="1481"/>
      <c r="G14" s="1415">
        <v>121486</v>
      </c>
      <c r="H14" s="1415">
        <v>121486</v>
      </c>
      <c r="I14" s="1424">
        <v>0</v>
      </c>
      <c r="J14" s="1424">
        <v>0</v>
      </c>
      <c r="K14" s="1394">
        <v>0</v>
      </c>
      <c r="L14" s="1393">
        <v>0</v>
      </c>
    </row>
    <row r="15" spans="1:12" s="1480" customFormat="1" ht="45.75" customHeight="1" thickBot="1">
      <c r="A15" s="1490" t="s">
        <v>866</v>
      </c>
      <c r="B15" s="1478">
        <v>755</v>
      </c>
      <c r="C15" s="1489" t="s">
        <v>401</v>
      </c>
      <c r="D15" s="1476" t="s">
        <v>832</v>
      </c>
      <c r="E15" s="1488"/>
      <c r="F15" s="1487"/>
      <c r="G15" s="1315">
        <v>121486</v>
      </c>
      <c r="H15" s="1315">
        <v>121486</v>
      </c>
      <c r="I15" s="1486">
        <v>0</v>
      </c>
      <c r="J15" s="1486">
        <v>0</v>
      </c>
      <c r="K15" s="1312">
        <v>0</v>
      </c>
      <c r="L15" s="1485">
        <v>0</v>
      </c>
    </row>
    <row r="16" spans="1:12" s="1480" customFormat="1" ht="45.75" customHeight="1" thickBot="1">
      <c r="A16" s="1484" t="s">
        <v>865</v>
      </c>
      <c r="B16" s="1440">
        <v>755</v>
      </c>
      <c r="C16" s="1483" t="s">
        <v>401</v>
      </c>
      <c r="D16" s="1417" t="s">
        <v>832</v>
      </c>
      <c r="E16" s="1482"/>
      <c r="F16" s="1481"/>
      <c r="G16" s="1415">
        <v>121486</v>
      </c>
      <c r="H16" s="1415">
        <v>121486</v>
      </c>
      <c r="I16" s="1424">
        <v>0</v>
      </c>
      <c r="J16" s="1424">
        <v>0</v>
      </c>
      <c r="K16" s="1394">
        <v>0</v>
      </c>
      <c r="L16" s="1393">
        <v>0</v>
      </c>
    </row>
    <row r="17" spans="1:12" s="1480" customFormat="1" ht="45.75" customHeight="1" thickBot="1">
      <c r="A17" s="1490" t="s">
        <v>864</v>
      </c>
      <c r="B17" s="1478">
        <v>755</v>
      </c>
      <c r="C17" s="1489" t="s">
        <v>401</v>
      </c>
      <c r="D17" s="1476" t="s">
        <v>832</v>
      </c>
      <c r="E17" s="1488"/>
      <c r="F17" s="1487"/>
      <c r="G17" s="1315">
        <v>121486</v>
      </c>
      <c r="H17" s="1315">
        <v>121486</v>
      </c>
      <c r="I17" s="1486">
        <v>0</v>
      </c>
      <c r="J17" s="1486">
        <v>0</v>
      </c>
      <c r="K17" s="1312">
        <v>0</v>
      </c>
      <c r="L17" s="1485">
        <v>0</v>
      </c>
    </row>
    <row r="18" spans="1:12" s="1480" customFormat="1" ht="46.5" customHeight="1" thickBot="1">
      <c r="A18" s="1484" t="s">
        <v>863</v>
      </c>
      <c r="B18" s="1440">
        <v>755</v>
      </c>
      <c r="C18" s="1483" t="s">
        <v>401</v>
      </c>
      <c r="D18" s="1417" t="s">
        <v>832</v>
      </c>
      <c r="E18" s="1482"/>
      <c r="F18" s="1481"/>
      <c r="G18" s="1415">
        <v>121486</v>
      </c>
      <c r="H18" s="1415">
        <v>121486</v>
      </c>
      <c r="I18" s="1424">
        <v>0</v>
      </c>
      <c r="J18" s="1424">
        <v>0</v>
      </c>
      <c r="K18" s="1394">
        <v>0</v>
      </c>
      <c r="L18" s="1393">
        <v>0</v>
      </c>
    </row>
    <row r="19" spans="1:12" ht="45" customHeight="1" thickBot="1">
      <c r="A19" s="1479">
        <v>16</v>
      </c>
      <c r="B19" s="1478">
        <v>750</v>
      </c>
      <c r="C19" s="1477" t="s">
        <v>83</v>
      </c>
      <c r="D19" s="1476" t="s">
        <v>832</v>
      </c>
      <c r="E19" s="1316">
        <v>17228000</v>
      </c>
      <c r="F19" s="1316">
        <v>17228000</v>
      </c>
      <c r="G19" s="1315">
        <v>20132971</v>
      </c>
      <c r="H19" s="1315">
        <v>20132971</v>
      </c>
      <c r="I19" s="1313">
        <v>11883534.609999999</v>
      </c>
      <c r="J19" s="1315">
        <v>11883534.609999999</v>
      </c>
      <c r="K19" s="1474">
        <v>0.68978027687485488</v>
      </c>
      <c r="L19" s="1311">
        <v>0.59025240785376387</v>
      </c>
    </row>
    <row r="20" spans="1:12" ht="45" customHeight="1" thickBot="1">
      <c r="A20" s="1479">
        <v>17</v>
      </c>
      <c r="B20" s="1478">
        <v>750</v>
      </c>
      <c r="C20" s="1477" t="s">
        <v>83</v>
      </c>
      <c r="D20" s="1476" t="s">
        <v>832</v>
      </c>
      <c r="E20" s="1316">
        <v>35903000</v>
      </c>
      <c r="F20" s="1316">
        <v>35903000</v>
      </c>
      <c r="G20" s="1315">
        <v>35903000</v>
      </c>
      <c r="H20" s="1315">
        <v>35903000</v>
      </c>
      <c r="I20" s="1314">
        <v>16371815.140000002</v>
      </c>
      <c r="J20" s="1475">
        <v>16371815.140000002</v>
      </c>
      <c r="K20" s="1474">
        <v>0.45600131298220209</v>
      </c>
      <c r="L20" s="1311">
        <v>0.45600131298220209</v>
      </c>
    </row>
    <row r="21" spans="1:12" ht="45" customHeight="1">
      <c r="A21" s="1706">
        <v>18</v>
      </c>
      <c r="B21" s="1413">
        <v>710</v>
      </c>
      <c r="C21" s="1453" t="s">
        <v>862</v>
      </c>
      <c r="D21" s="1351" t="s">
        <v>832</v>
      </c>
      <c r="E21" s="1350">
        <v>609000</v>
      </c>
      <c r="F21" s="1693">
        <v>3390000</v>
      </c>
      <c r="G21" s="1349">
        <v>609000</v>
      </c>
      <c r="H21" s="1700">
        <v>3642840</v>
      </c>
      <c r="I21" s="1348">
        <v>0</v>
      </c>
      <c r="J21" s="1703">
        <v>793619.97</v>
      </c>
      <c r="K21" s="1347">
        <v>0</v>
      </c>
      <c r="L21" s="1346">
        <v>0</v>
      </c>
    </row>
    <row r="22" spans="1:12" ht="45" customHeight="1" thickBot="1">
      <c r="A22" s="1707"/>
      <c r="B22" s="1380">
        <v>750</v>
      </c>
      <c r="C22" s="1449" t="s">
        <v>83</v>
      </c>
      <c r="D22" s="1398" t="s">
        <v>832</v>
      </c>
      <c r="E22" s="1334">
        <v>2781000</v>
      </c>
      <c r="F22" s="1695"/>
      <c r="G22" s="1366">
        <v>3033840</v>
      </c>
      <c r="H22" s="1702"/>
      <c r="I22" s="1365">
        <v>793619.97</v>
      </c>
      <c r="J22" s="1705"/>
      <c r="K22" s="1441">
        <v>0.2853721574973031</v>
      </c>
      <c r="L22" s="1364">
        <v>0.26158926311209557</v>
      </c>
    </row>
    <row r="23" spans="1:12" ht="45" customHeight="1">
      <c r="A23" s="1706">
        <v>19</v>
      </c>
      <c r="B23" s="1727">
        <v>750</v>
      </c>
      <c r="C23" s="1728" t="s">
        <v>83</v>
      </c>
      <c r="D23" s="1351" t="s">
        <v>835</v>
      </c>
      <c r="E23" s="1350">
        <v>9999000</v>
      </c>
      <c r="F23" s="1693">
        <v>33058000</v>
      </c>
      <c r="G23" s="1349">
        <v>19001430</v>
      </c>
      <c r="H23" s="1700">
        <v>57735408</v>
      </c>
      <c r="I23" s="1434">
        <v>9100354.5099999998</v>
      </c>
      <c r="J23" s="1703">
        <v>37514838.710000001</v>
      </c>
      <c r="K23" s="1422">
        <v>0.91012646364636463</v>
      </c>
      <c r="L23" s="1400">
        <v>0.47892998105932028</v>
      </c>
    </row>
    <row r="24" spans="1:12" ht="45" customHeight="1">
      <c r="A24" s="1716"/>
      <c r="B24" s="1696"/>
      <c r="C24" s="1697"/>
      <c r="D24" s="1399" t="s">
        <v>831</v>
      </c>
      <c r="E24" s="1342">
        <v>20641000</v>
      </c>
      <c r="F24" s="1694"/>
      <c r="G24" s="1341">
        <v>34418256</v>
      </c>
      <c r="H24" s="1701"/>
      <c r="I24" s="1340">
        <v>26596713.950000003</v>
      </c>
      <c r="J24" s="1704"/>
      <c r="K24" s="1411">
        <v>1.2885380529044137</v>
      </c>
      <c r="L24" s="1338">
        <v>0.77275019251411237</v>
      </c>
    </row>
    <row r="25" spans="1:12" ht="45" customHeight="1" thickBot="1">
      <c r="A25" s="1757"/>
      <c r="B25" s="1758"/>
      <c r="C25" s="1759"/>
      <c r="D25" s="1404" t="s">
        <v>832</v>
      </c>
      <c r="E25" s="1387">
        <v>2418000</v>
      </c>
      <c r="F25" s="1760"/>
      <c r="G25" s="1386">
        <v>4315722</v>
      </c>
      <c r="H25" s="1722"/>
      <c r="I25" s="1357">
        <v>1817770.25</v>
      </c>
      <c r="J25" s="1737"/>
      <c r="K25" s="1473">
        <v>0.75176602564102568</v>
      </c>
      <c r="L25" s="1472">
        <v>0.42119725274241482</v>
      </c>
    </row>
    <row r="26" spans="1:12" s="1471" customFormat="1" ht="45" customHeight="1">
      <c r="A26" s="1706">
        <v>20</v>
      </c>
      <c r="B26" s="1727">
        <v>150</v>
      </c>
      <c r="C26" s="1728" t="s">
        <v>370</v>
      </c>
      <c r="D26" s="1351" t="s">
        <v>834</v>
      </c>
      <c r="E26" s="1350">
        <v>237202000</v>
      </c>
      <c r="F26" s="1693">
        <v>274673000</v>
      </c>
      <c r="G26" s="1349">
        <v>388515000</v>
      </c>
      <c r="H26" s="1700">
        <v>446024377</v>
      </c>
      <c r="I26" s="1405">
        <v>285375827.56</v>
      </c>
      <c r="J26" s="1703">
        <v>324070707.12</v>
      </c>
      <c r="K26" s="1422">
        <v>1.2030919956830044</v>
      </c>
      <c r="L26" s="1400">
        <v>0.73452975447537416</v>
      </c>
    </row>
    <row r="27" spans="1:12" s="1471" customFormat="1" ht="45" customHeight="1">
      <c r="A27" s="1716"/>
      <c r="B27" s="1696"/>
      <c r="C27" s="1697"/>
      <c r="D27" s="1399" t="s">
        <v>831</v>
      </c>
      <c r="E27" s="1342"/>
      <c r="F27" s="1694"/>
      <c r="G27" s="1341">
        <v>2027094</v>
      </c>
      <c r="H27" s="1701"/>
      <c r="I27" s="1324">
        <v>915638.98</v>
      </c>
      <c r="J27" s="1704"/>
      <c r="K27" s="1339">
        <v>0</v>
      </c>
      <c r="L27" s="1321">
        <v>0.45170030595522459</v>
      </c>
    </row>
    <row r="28" spans="1:12" ht="45" customHeight="1">
      <c r="A28" s="1716"/>
      <c r="B28" s="1446">
        <v>500</v>
      </c>
      <c r="C28" s="1463" t="s">
        <v>374</v>
      </c>
      <c r="D28" s="1399" t="s">
        <v>834</v>
      </c>
      <c r="E28" s="1342">
        <v>6951000</v>
      </c>
      <c r="F28" s="1694"/>
      <c r="G28" s="1341">
        <v>18835000</v>
      </c>
      <c r="H28" s="1701"/>
      <c r="I28" s="1340">
        <v>15409882.249999998</v>
      </c>
      <c r="J28" s="1704"/>
      <c r="K28" s="1411">
        <v>2.2169302618328297</v>
      </c>
      <c r="L28" s="1338">
        <v>0.81815143350145991</v>
      </c>
    </row>
    <row r="29" spans="1:12" ht="45" customHeight="1">
      <c r="A29" s="1716"/>
      <c r="B29" s="1696">
        <v>750</v>
      </c>
      <c r="C29" s="1697" t="s">
        <v>83</v>
      </c>
      <c r="D29" s="1399" t="s">
        <v>835</v>
      </c>
      <c r="E29" s="1342">
        <v>2173000</v>
      </c>
      <c r="F29" s="1694"/>
      <c r="G29" s="1341">
        <v>2173000</v>
      </c>
      <c r="H29" s="1701"/>
      <c r="I29" s="1340">
        <v>915468.98</v>
      </c>
      <c r="J29" s="1704"/>
      <c r="K29" s="1411">
        <v>0.42129267372296364</v>
      </c>
      <c r="L29" s="1338">
        <v>0.42129267372296364</v>
      </c>
    </row>
    <row r="30" spans="1:12" ht="45" customHeight="1">
      <c r="A30" s="1716"/>
      <c r="B30" s="1696"/>
      <c r="C30" s="1697"/>
      <c r="D30" s="1399" t="s">
        <v>834</v>
      </c>
      <c r="E30" s="1342">
        <v>5326000</v>
      </c>
      <c r="F30" s="1694"/>
      <c r="G30" s="1341">
        <v>10505134</v>
      </c>
      <c r="H30" s="1701"/>
      <c r="I30" s="1340">
        <v>4067323.709999999</v>
      </c>
      <c r="J30" s="1704"/>
      <c r="K30" s="1411">
        <v>0.76367324633871558</v>
      </c>
      <c r="L30" s="1338">
        <v>0.3871748527910257</v>
      </c>
    </row>
    <row r="31" spans="1:12" ht="45" customHeight="1" thickBot="1">
      <c r="A31" s="1707"/>
      <c r="B31" s="1733"/>
      <c r="C31" s="1735"/>
      <c r="D31" s="1398" t="s">
        <v>831</v>
      </c>
      <c r="E31" s="1334">
        <v>23021000</v>
      </c>
      <c r="F31" s="1695"/>
      <c r="G31" s="1366">
        <v>23969149</v>
      </c>
      <c r="H31" s="1702"/>
      <c r="I31" s="1365">
        <v>17386565.639999997</v>
      </c>
      <c r="J31" s="1705"/>
      <c r="K31" s="1441">
        <v>0.75524806220407437</v>
      </c>
      <c r="L31" s="1364">
        <v>0.72537267134515271</v>
      </c>
    </row>
    <row r="32" spans="1:12" ht="45" customHeight="1">
      <c r="A32" s="1801">
        <v>21</v>
      </c>
      <c r="B32" s="1765">
        <v>600</v>
      </c>
      <c r="C32" s="1766" t="s">
        <v>378</v>
      </c>
      <c r="D32" s="1371" t="s">
        <v>835</v>
      </c>
      <c r="E32" s="1370">
        <v>220206000</v>
      </c>
      <c r="F32" s="1711">
        <v>262808000</v>
      </c>
      <c r="G32" s="1369">
        <v>423502161</v>
      </c>
      <c r="H32" s="1714">
        <v>466354533</v>
      </c>
      <c r="I32" s="1324">
        <v>290957665.63</v>
      </c>
      <c r="J32" s="1736">
        <v>300177951.75000006</v>
      </c>
      <c r="K32" s="1368">
        <v>1.3212976287203799</v>
      </c>
      <c r="L32" s="1321">
        <v>0.68702758196787572</v>
      </c>
    </row>
    <row r="33" spans="1:12" ht="45" customHeight="1">
      <c r="A33" s="1802"/>
      <c r="B33" s="1696"/>
      <c r="C33" s="1697"/>
      <c r="D33" s="1399" t="s">
        <v>831</v>
      </c>
      <c r="E33" s="1342">
        <v>615000</v>
      </c>
      <c r="F33" s="1711"/>
      <c r="G33" s="1341">
        <v>2693672</v>
      </c>
      <c r="H33" s="1701"/>
      <c r="I33" s="1340">
        <v>1038983.9900000001</v>
      </c>
      <c r="J33" s="1704"/>
      <c r="K33" s="1411">
        <v>1.6894048617886182</v>
      </c>
      <c r="L33" s="1338">
        <v>0.38571288189504888</v>
      </c>
    </row>
    <row r="34" spans="1:12" ht="45" customHeight="1">
      <c r="A34" s="1802"/>
      <c r="B34" s="1696"/>
      <c r="C34" s="1697"/>
      <c r="D34" s="1399" t="s">
        <v>813</v>
      </c>
      <c r="E34" s="1342">
        <v>7320000</v>
      </c>
      <c r="F34" s="1711"/>
      <c r="G34" s="1341">
        <v>7320000</v>
      </c>
      <c r="H34" s="1701"/>
      <c r="I34" s="1340">
        <v>83025</v>
      </c>
      <c r="J34" s="1704"/>
      <c r="K34" s="1411">
        <v>1.1342213114754099E-2</v>
      </c>
      <c r="L34" s="1338">
        <v>1.1342213114754099E-2</v>
      </c>
    </row>
    <row r="35" spans="1:12" ht="45" customHeight="1">
      <c r="A35" s="1802"/>
      <c r="B35" s="1696"/>
      <c r="C35" s="1697"/>
      <c r="D35" s="1399" t="s">
        <v>832</v>
      </c>
      <c r="E35" s="1342">
        <v>1054000</v>
      </c>
      <c r="F35" s="1711"/>
      <c r="G35" s="1341">
        <v>2616545</v>
      </c>
      <c r="H35" s="1701"/>
      <c r="I35" s="1340">
        <v>1742940.7200000002</v>
      </c>
      <c r="J35" s="1704"/>
      <c r="K35" s="1411">
        <v>1.6536439468690705</v>
      </c>
      <c r="L35" s="1338">
        <v>0.66612296750103672</v>
      </c>
    </row>
    <row r="36" spans="1:12" ht="45" customHeight="1">
      <c r="A36" s="1802"/>
      <c r="B36" s="1696"/>
      <c r="C36" s="1697"/>
      <c r="D36" s="1399" t="s">
        <v>815</v>
      </c>
      <c r="E36" s="1342">
        <v>31763000</v>
      </c>
      <c r="F36" s="1711"/>
      <c r="G36" s="1341">
        <v>27926964</v>
      </c>
      <c r="H36" s="1701"/>
      <c r="I36" s="1452">
        <v>5766231.8100000005</v>
      </c>
      <c r="J36" s="1704"/>
      <c r="K36" s="1411">
        <v>0.18153926927557223</v>
      </c>
      <c r="L36" s="1338">
        <v>0.20647542675960054</v>
      </c>
    </row>
    <row r="37" spans="1:12" ht="45" customHeight="1">
      <c r="A37" s="1802"/>
      <c r="B37" s="1758">
        <v>750</v>
      </c>
      <c r="C37" s="1759" t="s">
        <v>83</v>
      </c>
      <c r="D37" s="1399" t="s">
        <v>835</v>
      </c>
      <c r="E37" s="1342">
        <v>1635000</v>
      </c>
      <c r="F37" s="1711"/>
      <c r="G37" s="1341">
        <v>610317</v>
      </c>
      <c r="H37" s="1701"/>
      <c r="I37" s="1452">
        <v>168901.51</v>
      </c>
      <c r="J37" s="1704"/>
      <c r="K37" s="1411">
        <v>0.1033036758409786</v>
      </c>
      <c r="L37" s="1338">
        <v>0.27674390521646947</v>
      </c>
    </row>
    <row r="38" spans="1:12" ht="45" customHeight="1">
      <c r="A38" s="1802"/>
      <c r="B38" s="1768"/>
      <c r="C38" s="1769"/>
      <c r="D38" s="1399" t="s">
        <v>831</v>
      </c>
      <c r="E38" s="1342">
        <v>103000</v>
      </c>
      <c r="F38" s="1711"/>
      <c r="G38" s="1341">
        <v>1347686</v>
      </c>
      <c r="H38" s="1701"/>
      <c r="I38" s="1452">
        <v>386159.79</v>
      </c>
      <c r="J38" s="1704"/>
      <c r="K38" s="1411">
        <v>3.7491241747572812</v>
      </c>
      <c r="L38" s="1338">
        <v>0.28653543184391617</v>
      </c>
    </row>
    <row r="39" spans="1:12" ht="45" customHeight="1">
      <c r="A39" s="1802"/>
      <c r="B39" s="1768"/>
      <c r="C39" s="1769"/>
      <c r="D39" s="1399" t="s">
        <v>813</v>
      </c>
      <c r="E39" s="1342">
        <v>112000</v>
      </c>
      <c r="F39" s="1711"/>
      <c r="G39" s="1341">
        <v>112000</v>
      </c>
      <c r="H39" s="1701"/>
      <c r="I39" s="1392">
        <v>0</v>
      </c>
      <c r="J39" s="1704"/>
      <c r="K39" s="1339">
        <v>0</v>
      </c>
      <c r="L39" s="1391">
        <v>0</v>
      </c>
    </row>
    <row r="40" spans="1:12" s="1372" customFormat="1" ht="45" customHeight="1">
      <c r="A40" s="1803"/>
      <c r="B40" s="1765"/>
      <c r="C40" s="1766"/>
      <c r="D40" s="1399" t="s">
        <v>832</v>
      </c>
      <c r="E40" s="1387"/>
      <c r="F40" s="1711"/>
      <c r="G40" s="1386">
        <v>191130</v>
      </c>
      <c r="H40" s="1722"/>
      <c r="I40" s="1392">
        <v>0</v>
      </c>
      <c r="J40" s="1737"/>
      <c r="K40" s="1339">
        <v>0</v>
      </c>
      <c r="L40" s="1391">
        <v>0</v>
      </c>
    </row>
    <row r="41" spans="1:12" ht="45" customHeight="1" thickBot="1">
      <c r="A41" s="1804"/>
      <c r="B41" s="1380">
        <v>801</v>
      </c>
      <c r="C41" s="1379" t="s">
        <v>115</v>
      </c>
      <c r="D41" s="1470" t="s">
        <v>832</v>
      </c>
      <c r="E41" s="1334"/>
      <c r="F41" s="1712"/>
      <c r="G41" s="1366">
        <v>34058</v>
      </c>
      <c r="H41" s="1702"/>
      <c r="I41" s="1452">
        <v>34043.300000000003</v>
      </c>
      <c r="J41" s="1705"/>
      <c r="K41" s="1339">
        <v>0</v>
      </c>
      <c r="L41" s="1338">
        <v>0.9995683833460568</v>
      </c>
    </row>
    <row r="42" spans="1:12" ht="45" customHeight="1">
      <c r="A42" s="1706">
        <v>24</v>
      </c>
      <c r="B42" s="1727">
        <v>730</v>
      </c>
      <c r="C42" s="1728" t="s">
        <v>742</v>
      </c>
      <c r="D42" s="1351" t="s">
        <v>804</v>
      </c>
      <c r="E42" s="1350">
        <v>543000</v>
      </c>
      <c r="F42" s="1693">
        <v>423467000</v>
      </c>
      <c r="G42" s="1349">
        <v>543000</v>
      </c>
      <c r="H42" s="1700">
        <v>752062494</v>
      </c>
      <c r="I42" s="1348">
        <v>0</v>
      </c>
      <c r="J42" s="1703">
        <v>454627323.16000003</v>
      </c>
      <c r="K42" s="1347">
        <v>0</v>
      </c>
      <c r="L42" s="1346">
        <v>0</v>
      </c>
    </row>
    <row r="43" spans="1:12" ht="45" customHeight="1">
      <c r="A43" s="1716"/>
      <c r="B43" s="1696"/>
      <c r="C43" s="1697"/>
      <c r="D43" s="1399" t="s">
        <v>835</v>
      </c>
      <c r="E43" s="1342">
        <v>20200000</v>
      </c>
      <c r="F43" s="1694"/>
      <c r="G43" s="1341">
        <v>33848331</v>
      </c>
      <c r="H43" s="1701"/>
      <c r="I43" s="1452">
        <v>20226999.41</v>
      </c>
      <c r="J43" s="1704"/>
      <c r="K43" s="1411">
        <v>1.0013366044554455</v>
      </c>
      <c r="L43" s="1338">
        <v>0.59757745248945948</v>
      </c>
    </row>
    <row r="44" spans="1:12" ht="45" customHeight="1">
      <c r="A44" s="1716"/>
      <c r="B44" s="1696">
        <v>801</v>
      </c>
      <c r="C44" s="1697" t="s">
        <v>115</v>
      </c>
      <c r="D44" s="1399" t="s">
        <v>804</v>
      </c>
      <c r="E44" s="1342">
        <v>136000</v>
      </c>
      <c r="F44" s="1694"/>
      <c r="G44" s="1341">
        <v>135627</v>
      </c>
      <c r="H44" s="1701"/>
      <c r="I44" s="1392">
        <v>0</v>
      </c>
      <c r="J44" s="1704"/>
      <c r="K44" s="1339">
        <v>0</v>
      </c>
      <c r="L44" s="1391">
        <v>0</v>
      </c>
    </row>
    <row r="45" spans="1:12" ht="45" customHeight="1">
      <c r="A45" s="1716"/>
      <c r="B45" s="1696"/>
      <c r="C45" s="1697"/>
      <c r="D45" s="1399" t="s">
        <v>835</v>
      </c>
      <c r="E45" s="1342">
        <v>70965000</v>
      </c>
      <c r="F45" s="1694"/>
      <c r="G45" s="1341">
        <v>135390530</v>
      </c>
      <c r="H45" s="1701"/>
      <c r="I45" s="1340">
        <v>91300697.329999998</v>
      </c>
      <c r="J45" s="1704"/>
      <c r="K45" s="1411">
        <v>1.2865595339956317</v>
      </c>
      <c r="L45" s="1338">
        <v>0.67435069003718351</v>
      </c>
    </row>
    <row r="46" spans="1:12" ht="45" customHeight="1">
      <c r="A46" s="1716"/>
      <c r="B46" s="1696"/>
      <c r="C46" s="1697"/>
      <c r="D46" s="1399" t="s">
        <v>832</v>
      </c>
      <c r="E46" s="1342">
        <v>253000</v>
      </c>
      <c r="F46" s="1694"/>
      <c r="G46" s="1341">
        <v>1291986</v>
      </c>
      <c r="H46" s="1701"/>
      <c r="I46" s="1340">
        <v>932145.65999999992</v>
      </c>
      <c r="J46" s="1704"/>
      <c r="K46" s="1411">
        <v>3.684370197628458</v>
      </c>
      <c r="L46" s="1338">
        <v>0.72148278696518375</v>
      </c>
    </row>
    <row r="47" spans="1:12" ht="45" customHeight="1">
      <c r="A47" s="1716"/>
      <c r="B47" s="1696"/>
      <c r="C47" s="1697"/>
      <c r="D47" s="1399" t="s">
        <v>818</v>
      </c>
      <c r="E47" s="1342">
        <v>217000</v>
      </c>
      <c r="F47" s="1694"/>
      <c r="G47" s="1341">
        <v>217373</v>
      </c>
      <c r="H47" s="1701"/>
      <c r="I47" s="1340">
        <v>205560.69</v>
      </c>
      <c r="J47" s="1704"/>
      <c r="K47" s="1411">
        <v>0.94728428571428569</v>
      </c>
      <c r="L47" s="1338">
        <v>0.94565879847083123</v>
      </c>
    </row>
    <row r="48" spans="1:12" ht="45" customHeight="1">
      <c r="A48" s="1716"/>
      <c r="B48" s="1696">
        <v>921</v>
      </c>
      <c r="C48" s="1697" t="s">
        <v>608</v>
      </c>
      <c r="D48" s="1399" t="s">
        <v>804</v>
      </c>
      <c r="E48" s="1342">
        <v>8290000</v>
      </c>
      <c r="F48" s="1694"/>
      <c r="G48" s="1341">
        <v>7251014</v>
      </c>
      <c r="H48" s="1701"/>
      <c r="I48" s="1392">
        <v>0</v>
      </c>
      <c r="J48" s="1704"/>
      <c r="K48" s="1339">
        <v>0</v>
      </c>
      <c r="L48" s="1391">
        <v>0</v>
      </c>
    </row>
    <row r="49" spans="1:12" ht="45" customHeight="1">
      <c r="A49" s="1716"/>
      <c r="B49" s="1696"/>
      <c r="C49" s="1697"/>
      <c r="D49" s="1399" t="s">
        <v>835</v>
      </c>
      <c r="E49" s="1342">
        <v>310589000</v>
      </c>
      <c r="F49" s="1694"/>
      <c r="G49" s="1341">
        <v>562504633</v>
      </c>
      <c r="H49" s="1701"/>
      <c r="I49" s="1340">
        <v>341086529.40000004</v>
      </c>
      <c r="J49" s="1704"/>
      <c r="K49" s="1411">
        <v>1.0981925612304364</v>
      </c>
      <c r="L49" s="1338">
        <v>0.60637105792513546</v>
      </c>
    </row>
    <row r="50" spans="1:12" ht="45" customHeight="1" thickBot="1">
      <c r="A50" s="1707"/>
      <c r="B50" s="1733"/>
      <c r="C50" s="1735"/>
      <c r="D50" s="1398" t="s">
        <v>831</v>
      </c>
      <c r="E50" s="1334">
        <v>12274000</v>
      </c>
      <c r="F50" s="1695"/>
      <c r="G50" s="1366">
        <v>10880000</v>
      </c>
      <c r="H50" s="1702"/>
      <c r="I50" s="1365">
        <v>875390.67</v>
      </c>
      <c r="J50" s="1705"/>
      <c r="K50" s="1441">
        <v>7.1320732442561513E-2</v>
      </c>
      <c r="L50" s="1364">
        <v>8.0458701286764717E-2</v>
      </c>
    </row>
    <row r="51" spans="1:12" ht="45" customHeight="1">
      <c r="A51" s="1729">
        <v>27</v>
      </c>
      <c r="B51" s="1413">
        <v>150</v>
      </c>
      <c r="C51" s="1453" t="s">
        <v>370</v>
      </c>
      <c r="D51" s="1351" t="s">
        <v>861</v>
      </c>
      <c r="E51" s="1350"/>
      <c r="F51" s="1710">
        <v>858028000</v>
      </c>
      <c r="G51" s="1349">
        <v>45860</v>
      </c>
      <c r="H51" s="1740">
        <v>1082346000</v>
      </c>
      <c r="I51" s="1392">
        <v>0</v>
      </c>
      <c r="J51" s="1710">
        <v>945220502.58000004</v>
      </c>
      <c r="K51" s="1339">
        <v>0</v>
      </c>
      <c r="L51" s="1391">
        <v>0</v>
      </c>
    </row>
    <row r="52" spans="1:12" ht="45" customHeight="1" thickBot="1">
      <c r="A52" s="1767"/>
      <c r="B52" s="1440">
        <v>750</v>
      </c>
      <c r="C52" s="1468" t="s">
        <v>83</v>
      </c>
      <c r="D52" s="1417" t="s">
        <v>831</v>
      </c>
      <c r="E52" s="1416">
        <v>858028000</v>
      </c>
      <c r="F52" s="1712"/>
      <c r="G52" s="1415">
        <v>1082300140</v>
      </c>
      <c r="H52" s="1741"/>
      <c r="I52" s="1403">
        <v>945220502.58000004</v>
      </c>
      <c r="J52" s="1712"/>
      <c r="K52" s="1437">
        <v>1.1016196471210731</v>
      </c>
      <c r="L52" s="1414">
        <v>0.87334415625225736</v>
      </c>
    </row>
    <row r="53" spans="1:12" ht="45" customHeight="1">
      <c r="A53" s="1706">
        <v>28</v>
      </c>
      <c r="B53" s="1727">
        <v>730</v>
      </c>
      <c r="C53" s="1728" t="s">
        <v>742</v>
      </c>
      <c r="D53" s="1351" t="s">
        <v>861</v>
      </c>
      <c r="E53" s="1350"/>
      <c r="F53" s="1710">
        <v>2364254000</v>
      </c>
      <c r="G53" s="1349">
        <v>1102841</v>
      </c>
      <c r="H53" s="1700">
        <v>2365417910</v>
      </c>
      <c r="I53" s="1405">
        <v>1102840.26</v>
      </c>
      <c r="J53" s="1703">
        <v>2057313249.9599998</v>
      </c>
      <c r="K53" s="1469">
        <v>0</v>
      </c>
      <c r="L53" s="1442">
        <v>0.99999932900572253</v>
      </c>
    </row>
    <row r="54" spans="1:12" ht="45" customHeight="1">
      <c r="A54" s="1716"/>
      <c r="B54" s="1696"/>
      <c r="C54" s="1697"/>
      <c r="D54" s="1399" t="s">
        <v>834</v>
      </c>
      <c r="E54" s="1342">
        <v>1780955000</v>
      </c>
      <c r="F54" s="1711"/>
      <c r="G54" s="1341">
        <v>1780955000</v>
      </c>
      <c r="H54" s="1701"/>
      <c r="I54" s="1340">
        <v>1586416238.6599998</v>
      </c>
      <c r="J54" s="1704"/>
      <c r="K54" s="1411">
        <v>0.89076716630122599</v>
      </c>
      <c r="L54" s="1338">
        <v>0.89076716630122599</v>
      </c>
    </row>
    <row r="55" spans="1:12" ht="45" customHeight="1">
      <c r="A55" s="1716"/>
      <c r="B55" s="1696"/>
      <c r="C55" s="1697"/>
      <c r="D55" s="1399" t="s">
        <v>831</v>
      </c>
      <c r="E55" s="1342">
        <v>8057000</v>
      </c>
      <c r="F55" s="1711"/>
      <c r="G55" s="1341">
        <v>8057000</v>
      </c>
      <c r="H55" s="1701"/>
      <c r="I55" s="1340">
        <v>5111286.33</v>
      </c>
      <c r="J55" s="1704"/>
      <c r="K55" s="1411">
        <v>0.63439075710562243</v>
      </c>
      <c r="L55" s="1338">
        <v>0.63439075710562243</v>
      </c>
    </row>
    <row r="56" spans="1:12" ht="45" customHeight="1">
      <c r="A56" s="1716"/>
      <c r="B56" s="1696"/>
      <c r="C56" s="1697"/>
      <c r="D56" s="1399" t="s">
        <v>832</v>
      </c>
      <c r="E56" s="1342">
        <v>571147000</v>
      </c>
      <c r="F56" s="1711"/>
      <c r="G56" s="1341">
        <v>571147000</v>
      </c>
      <c r="H56" s="1701"/>
      <c r="I56" s="1340">
        <v>462616711.10999995</v>
      </c>
      <c r="J56" s="1704"/>
      <c r="K56" s="1411">
        <v>0.80997836128002065</v>
      </c>
      <c r="L56" s="1338">
        <v>0.80997836128002065</v>
      </c>
    </row>
    <row r="57" spans="1:12" ht="45" customHeight="1">
      <c r="A57" s="1716"/>
      <c r="B57" s="1696">
        <v>750</v>
      </c>
      <c r="C57" s="1697" t="s">
        <v>83</v>
      </c>
      <c r="D57" s="1399" t="s">
        <v>834</v>
      </c>
      <c r="E57" s="1342">
        <v>1656000</v>
      </c>
      <c r="F57" s="1711"/>
      <c r="G57" s="1341">
        <v>1706923</v>
      </c>
      <c r="H57" s="1701"/>
      <c r="I57" s="1340">
        <v>883679.75</v>
      </c>
      <c r="J57" s="1704"/>
      <c r="K57" s="1411">
        <v>0.53362303743961348</v>
      </c>
      <c r="L57" s="1338">
        <v>0.51770334689965514</v>
      </c>
    </row>
    <row r="58" spans="1:12" ht="45" customHeight="1">
      <c r="A58" s="1716"/>
      <c r="B58" s="1696"/>
      <c r="C58" s="1697"/>
      <c r="D58" s="1399" t="s">
        <v>831</v>
      </c>
      <c r="E58" s="1342">
        <v>719000</v>
      </c>
      <c r="F58" s="1711"/>
      <c r="G58" s="1341">
        <v>580446</v>
      </c>
      <c r="H58" s="1701"/>
      <c r="I58" s="1340">
        <v>266195.71000000002</v>
      </c>
      <c r="J58" s="1704"/>
      <c r="K58" s="1411">
        <v>0.37023047287899863</v>
      </c>
      <c r="L58" s="1338">
        <v>0.45860546889805431</v>
      </c>
    </row>
    <row r="59" spans="1:12" ht="45" customHeight="1" thickBot="1">
      <c r="A59" s="1707"/>
      <c r="B59" s="1733"/>
      <c r="C59" s="1735"/>
      <c r="D59" s="1398" t="s">
        <v>832</v>
      </c>
      <c r="E59" s="1334">
        <v>1720000</v>
      </c>
      <c r="F59" s="1712"/>
      <c r="G59" s="1366">
        <v>1868700</v>
      </c>
      <c r="H59" s="1702"/>
      <c r="I59" s="1365">
        <v>916298.1399999999</v>
      </c>
      <c r="J59" s="1705"/>
      <c r="K59" s="1441">
        <v>0.53273147674418597</v>
      </c>
      <c r="L59" s="1364">
        <v>0.49033988334136025</v>
      </c>
    </row>
    <row r="60" spans="1:12" ht="45" customHeight="1" thickBot="1">
      <c r="A60" s="1420">
        <v>30</v>
      </c>
      <c r="B60" s="1440">
        <v>801</v>
      </c>
      <c r="C60" s="1468" t="s">
        <v>115</v>
      </c>
      <c r="D60" s="1417" t="s">
        <v>832</v>
      </c>
      <c r="E60" s="1416">
        <v>136176000</v>
      </c>
      <c r="F60" s="1416">
        <v>136176000</v>
      </c>
      <c r="G60" s="1315">
        <v>139568504</v>
      </c>
      <c r="H60" s="1415">
        <v>139568504</v>
      </c>
      <c r="I60" s="1314">
        <v>103577739.77000001</v>
      </c>
      <c r="J60" s="1438">
        <v>103577739.77000001</v>
      </c>
      <c r="K60" s="1437">
        <v>0.760616700226178</v>
      </c>
      <c r="L60" s="1414">
        <v>0.74212832266225348</v>
      </c>
    </row>
    <row r="61" spans="1:12" ht="45" customHeight="1">
      <c r="A61" s="1706">
        <v>31</v>
      </c>
      <c r="B61" s="1727">
        <v>750</v>
      </c>
      <c r="C61" s="1728" t="s">
        <v>83</v>
      </c>
      <c r="D61" s="1351" t="s">
        <v>803</v>
      </c>
      <c r="E61" s="1350">
        <v>833000</v>
      </c>
      <c r="F61" s="1693">
        <v>1400512000</v>
      </c>
      <c r="G61" s="1395">
        <v>0</v>
      </c>
      <c r="H61" s="1700">
        <v>1400690738</v>
      </c>
      <c r="I61" s="1392">
        <v>0</v>
      </c>
      <c r="J61" s="1703">
        <v>760614394.81000006</v>
      </c>
      <c r="K61" s="1347">
        <v>0</v>
      </c>
      <c r="L61" s="1346">
        <v>0</v>
      </c>
    </row>
    <row r="62" spans="1:12" ht="45" customHeight="1">
      <c r="A62" s="1716"/>
      <c r="B62" s="1696"/>
      <c r="C62" s="1697"/>
      <c r="D62" s="1399" t="s">
        <v>831</v>
      </c>
      <c r="E62" s="1342"/>
      <c r="F62" s="1694"/>
      <c r="G62" s="1341">
        <v>397083</v>
      </c>
      <c r="H62" s="1701"/>
      <c r="I62" s="1340">
        <v>109986.74</v>
      </c>
      <c r="J62" s="1704"/>
      <c r="K62" s="1339">
        <v>0</v>
      </c>
      <c r="L62" s="1338">
        <v>0.27698677606444999</v>
      </c>
    </row>
    <row r="63" spans="1:12" ht="45" customHeight="1">
      <c r="A63" s="1716"/>
      <c r="B63" s="1696"/>
      <c r="C63" s="1697"/>
      <c r="D63" s="1399" t="s">
        <v>832</v>
      </c>
      <c r="E63" s="1342">
        <v>3600000</v>
      </c>
      <c r="F63" s="1694"/>
      <c r="G63" s="1341">
        <v>3600000</v>
      </c>
      <c r="H63" s="1701"/>
      <c r="I63" s="1467">
        <v>465749.18</v>
      </c>
      <c r="J63" s="1704"/>
      <c r="K63" s="1411">
        <v>0.12937477222222221</v>
      </c>
      <c r="L63" s="1338">
        <v>0.12937477222222221</v>
      </c>
    </row>
    <row r="64" spans="1:12" ht="45" customHeight="1">
      <c r="A64" s="1716"/>
      <c r="B64" s="1696">
        <v>853</v>
      </c>
      <c r="C64" s="1697" t="s">
        <v>605</v>
      </c>
      <c r="D64" s="1399" t="s">
        <v>835</v>
      </c>
      <c r="E64" s="1342">
        <v>9450000</v>
      </c>
      <c r="F64" s="1694"/>
      <c r="G64" s="1341">
        <v>9450000</v>
      </c>
      <c r="H64" s="1701"/>
      <c r="I64" s="1467">
        <v>2515839.61</v>
      </c>
      <c r="J64" s="1704"/>
      <c r="K64" s="1451">
        <v>0.26622641375661377</v>
      </c>
      <c r="L64" s="1338">
        <v>0.26622641375661377</v>
      </c>
    </row>
    <row r="65" spans="1:12" ht="45" customHeight="1">
      <c r="A65" s="1716"/>
      <c r="B65" s="1696"/>
      <c r="C65" s="1697"/>
      <c r="D65" s="1399" t="s">
        <v>832</v>
      </c>
      <c r="E65" s="1342">
        <v>818030000</v>
      </c>
      <c r="F65" s="1694"/>
      <c r="G65" s="1341">
        <v>821491876</v>
      </c>
      <c r="H65" s="1701"/>
      <c r="I65" s="1467">
        <v>389423359.87</v>
      </c>
      <c r="J65" s="1704"/>
      <c r="K65" s="1411">
        <v>0.47605021804823783</v>
      </c>
      <c r="L65" s="1338">
        <v>0.47404407912854396</v>
      </c>
    </row>
    <row r="66" spans="1:12" ht="45" customHeight="1">
      <c r="A66" s="1716"/>
      <c r="B66" s="1696"/>
      <c r="C66" s="1697"/>
      <c r="D66" s="1399" t="s">
        <v>830</v>
      </c>
      <c r="E66" s="1342">
        <v>44675000</v>
      </c>
      <c r="F66" s="1694"/>
      <c r="G66" s="1341">
        <v>44675000</v>
      </c>
      <c r="H66" s="1701"/>
      <c r="I66" s="1467">
        <v>37161950.920000002</v>
      </c>
      <c r="J66" s="1704"/>
      <c r="K66" s="1411">
        <v>0.83182878388360382</v>
      </c>
      <c r="L66" s="1338">
        <v>0.83182878388360382</v>
      </c>
    </row>
    <row r="67" spans="1:12" ht="45" customHeight="1">
      <c r="A67" s="1716"/>
      <c r="B67" s="1696"/>
      <c r="C67" s="1697"/>
      <c r="D67" s="1399" t="s">
        <v>829</v>
      </c>
      <c r="E67" s="1342">
        <v>41094000</v>
      </c>
      <c r="F67" s="1694"/>
      <c r="G67" s="1341">
        <v>41094000</v>
      </c>
      <c r="H67" s="1701"/>
      <c r="I67" s="1467">
        <v>18014041.440000001</v>
      </c>
      <c r="J67" s="1704"/>
      <c r="K67" s="1411">
        <v>0.4383618396846255</v>
      </c>
      <c r="L67" s="1338">
        <v>0.4383618396846255</v>
      </c>
    </row>
    <row r="68" spans="1:12" ht="45" customHeight="1">
      <c r="A68" s="1716"/>
      <c r="B68" s="1696"/>
      <c r="C68" s="1697"/>
      <c r="D68" s="1399" t="s">
        <v>828</v>
      </c>
      <c r="E68" s="1342">
        <v>39598000</v>
      </c>
      <c r="F68" s="1694"/>
      <c r="G68" s="1341">
        <v>37363779</v>
      </c>
      <c r="H68" s="1701"/>
      <c r="I68" s="1467">
        <v>18565073.810000002</v>
      </c>
      <c r="J68" s="1704"/>
      <c r="K68" s="1411">
        <v>0.46883867392292544</v>
      </c>
      <c r="L68" s="1338">
        <v>0.496873557944982</v>
      </c>
    </row>
    <row r="69" spans="1:12" ht="45" customHeight="1">
      <c r="A69" s="1716"/>
      <c r="B69" s="1696"/>
      <c r="C69" s="1697"/>
      <c r="D69" s="1399" t="s">
        <v>859</v>
      </c>
      <c r="E69" s="1342">
        <v>15373000</v>
      </c>
      <c r="F69" s="1694"/>
      <c r="G69" s="1341">
        <v>15373000</v>
      </c>
      <c r="H69" s="1701"/>
      <c r="I69" s="1467">
        <v>12483992.789999999</v>
      </c>
      <c r="J69" s="1704"/>
      <c r="K69" s="1411">
        <v>0.81207264619787933</v>
      </c>
      <c r="L69" s="1338">
        <v>0.81207264619787933</v>
      </c>
    </row>
    <row r="70" spans="1:12" ht="45" customHeight="1">
      <c r="A70" s="1716"/>
      <c r="B70" s="1696"/>
      <c r="C70" s="1697"/>
      <c r="D70" s="1399" t="s">
        <v>826</v>
      </c>
      <c r="E70" s="1342">
        <v>38998000</v>
      </c>
      <c r="F70" s="1694"/>
      <c r="G70" s="1341">
        <v>38998000</v>
      </c>
      <c r="H70" s="1701"/>
      <c r="I70" s="1467">
        <v>22560922.920000002</v>
      </c>
      <c r="J70" s="1704"/>
      <c r="K70" s="1411">
        <v>0.57851487050617989</v>
      </c>
      <c r="L70" s="1338">
        <v>0.57851487050617989</v>
      </c>
    </row>
    <row r="71" spans="1:12" ht="45" customHeight="1">
      <c r="A71" s="1716"/>
      <c r="B71" s="1696"/>
      <c r="C71" s="1697"/>
      <c r="D71" s="1399" t="s">
        <v>825</v>
      </c>
      <c r="E71" s="1342">
        <v>38376000</v>
      </c>
      <c r="F71" s="1694"/>
      <c r="G71" s="1341">
        <v>38376000</v>
      </c>
      <c r="H71" s="1701"/>
      <c r="I71" s="1467">
        <v>22381922.899999999</v>
      </c>
      <c r="J71" s="1704"/>
      <c r="K71" s="1411">
        <v>0.58322709245361681</v>
      </c>
      <c r="L71" s="1338">
        <v>0.58322709245361681</v>
      </c>
    </row>
    <row r="72" spans="1:12" ht="45" customHeight="1">
      <c r="A72" s="1716"/>
      <c r="B72" s="1696"/>
      <c r="C72" s="1697"/>
      <c r="D72" s="1399" t="s">
        <v>824</v>
      </c>
      <c r="E72" s="1342">
        <v>54849000</v>
      </c>
      <c r="F72" s="1694"/>
      <c r="G72" s="1341">
        <v>54849000</v>
      </c>
      <c r="H72" s="1701"/>
      <c r="I72" s="1467">
        <v>36345335.020000003</v>
      </c>
      <c r="J72" s="1704"/>
      <c r="K72" s="1411">
        <v>0.66264353078451754</v>
      </c>
      <c r="L72" s="1338">
        <v>0.66264353078451754</v>
      </c>
    </row>
    <row r="73" spans="1:12" ht="45" customHeight="1">
      <c r="A73" s="1716"/>
      <c r="B73" s="1696"/>
      <c r="C73" s="1697"/>
      <c r="D73" s="1399" t="s">
        <v>823</v>
      </c>
      <c r="E73" s="1342">
        <v>21516000</v>
      </c>
      <c r="F73" s="1694"/>
      <c r="G73" s="1341">
        <v>21516000</v>
      </c>
      <c r="H73" s="1701"/>
      <c r="I73" s="1467">
        <v>12053256.529999999</v>
      </c>
      <c r="J73" s="1704"/>
      <c r="K73" s="1411">
        <v>0.56019968999814085</v>
      </c>
      <c r="L73" s="1338">
        <v>0.56019968999814085</v>
      </c>
    </row>
    <row r="74" spans="1:12" ht="45" customHeight="1">
      <c r="A74" s="1716"/>
      <c r="B74" s="1696"/>
      <c r="C74" s="1697"/>
      <c r="D74" s="1399" t="s">
        <v>822</v>
      </c>
      <c r="E74" s="1342">
        <v>29411000</v>
      </c>
      <c r="F74" s="1694"/>
      <c r="G74" s="1341">
        <v>29411000</v>
      </c>
      <c r="H74" s="1701"/>
      <c r="I74" s="1467">
        <v>10116921.77</v>
      </c>
      <c r="J74" s="1704"/>
      <c r="K74" s="1411">
        <v>0.34398428377137802</v>
      </c>
      <c r="L74" s="1338">
        <v>0.34398428377137802</v>
      </c>
    </row>
    <row r="75" spans="1:12" ht="45" customHeight="1">
      <c r="A75" s="1716"/>
      <c r="B75" s="1696"/>
      <c r="C75" s="1697"/>
      <c r="D75" s="1399" t="s">
        <v>821</v>
      </c>
      <c r="E75" s="1342">
        <v>14396000</v>
      </c>
      <c r="F75" s="1694"/>
      <c r="G75" s="1341">
        <v>14396000</v>
      </c>
      <c r="H75" s="1701"/>
      <c r="I75" s="1467">
        <v>10750822.220000001</v>
      </c>
      <c r="J75" s="1704"/>
      <c r="K75" s="1411">
        <v>0.7467923186996388</v>
      </c>
      <c r="L75" s="1338">
        <v>0.7467923186996388</v>
      </c>
    </row>
    <row r="76" spans="1:12" ht="45" customHeight="1">
      <c r="A76" s="1716"/>
      <c r="B76" s="1696"/>
      <c r="C76" s="1697"/>
      <c r="D76" s="1399" t="s">
        <v>820</v>
      </c>
      <c r="E76" s="1342">
        <v>31255000</v>
      </c>
      <c r="F76" s="1694"/>
      <c r="G76" s="1341">
        <v>45990646</v>
      </c>
      <c r="H76" s="1701"/>
      <c r="I76" s="1467">
        <v>31255000</v>
      </c>
      <c r="J76" s="1704"/>
      <c r="K76" s="1411">
        <v>1</v>
      </c>
      <c r="L76" s="1338">
        <v>0.6795947158472182</v>
      </c>
    </row>
    <row r="77" spans="1:12" ht="45" customHeight="1">
      <c r="A77" s="1716"/>
      <c r="B77" s="1696"/>
      <c r="C77" s="1697"/>
      <c r="D77" s="1399" t="s">
        <v>819</v>
      </c>
      <c r="E77" s="1342">
        <v>61252000</v>
      </c>
      <c r="F77" s="1694"/>
      <c r="G77" s="1341">
        <v>45903354</v>
      </c>
      <c r="H77" s="1701"/>
      <c r="I77" s="1467">
        <v>33087256.960000001</v>
      </c>
      <c r="J77" s="1704"/>
      <c r="K77" s="1411">
        <v>0.54018247502122385</v>
      </c>
      <c r="L77" s="1338">
        <v>0.72080260104740934</v>
      </c>
    </row>
    <row r="78" spans="1:12" ht="45" customHeight="1">
      <c r="A78" s="1716"/>
      <c r="B78" s="1696"/>
      <c r="C78" s="1697"/>
      <c r="D78" s="1399" t="s">
        <v>818</v>
      </c>
      <c r="E78" s="1342">
        <v>24622000</v>
      </c>
      <c r="F78" s="1694"/>
      <c r="G78" s="1341">
        <v>24622000</v>
      </c>
      <c r="H78" s="1701"/>
      <c r="I78" s="1467">
        <v>13885322.640000001</v>
      </c>
      <c r="J78" s="1704"/>
      <c r="K78" s="1411">
        <v>0.56393967346275686</v>
      </c>
      <c r="L78" s="1338">
        <v>0.56393967346275686</v>
      </c>
    </row>
    <row r="79" spans="1:12" ht="45" customHeight="1">
      <c r="A79" s="1716"/>
      <c r="B79" s="1696"/>
      <c r="C79" s="1697"/>
      <c r="D79" s="1399" t="s">
        <v>860</v>
      </c>
      <c r="E79" s="1342">
        <v>45163000</v>
      </c>
      <c r="F79" s="1694"/>
      <c r="G79" s="1341">
        <v>45163000</v>
      </c>
      <c r="H79" s="1701"/>
      <c r="I79" s="1467">
        <v>39372069.130000003</v>
      </c>
      <c r="J79" s="1704"/>
      <c r="K79" s="1411">
        <v>0.87177709917410273</v>
      </c>
      <c r="L79" s="1338">
        <v>0.87177709917410273</v>
      </c>
    </row>
    <row r="80" spans="1:12" ht="45" customHeight="1">
      <c r="A80" s="1716"/>
      <c r="B80" s="1696"/>
      <c r="C80" s="1697"/>
      <c r="D80" s="1399" t="s">
        <v>816</v>
      </c>
      <c r="E80" s="1342">
        <v>35086000</v>
      </c>
      <c r="F80" s="1694"/>
      <c r="G80" s="1341">
        <v>35086000</v>
      </c>
      <c r="H80" s="1701"/>
      <c r="I80" s="1467">
        <v>23362150.07</v>
      </c>
      <c r="J80" s="1704"/>
      <c r="K80" s="1411">
        <v>0.66585390383628795</v>
      </c>
      <c r="L80" s="1338">
        <v>0.66585390383628795</v>
      </c>
    </row>
    <row r="81" spans="1:12" ht="45" customHeight="1" thickBot="1">
      <c r="A81" s="1707"/>
      <c r="B81" s="1733"/>
      <c r="C81" s="1735"/>
      <c r="D81" s="1398" t="s">
        <v>815</v>
      </c>
      <c r="E81" s="1334">
        <v>32935000</v>
      </c>
      <c r="F81" s="1695"/>
      <c r="G81" s="1366">
        <v>32935000</v>
      </c>
      <c r="H81" s="1702"/>
      <c r="I81" s="1467">
        <v>26703420.289999999</v>
      </c>
      <c r="J81" s="1705"/>
      <c r="K81" s="1411">
        <v>0.81079156793684526</v>
      </c>
      <c r="L81" s="1338">
        <v>0.81079156793684526</v>
      </c>
    </row>
    <row r="82" spans="1:12" ht="45" customHeight="1">
      <c r="A82" s="1706">
        <v>32</v>
      </c>
      <c r="B82" s="1413" t="s">
        <v>361</v>
      </c>
      <c r="C82" s="1456" t="s">
        <v>362</v>
      </c>
      <c r="D82" s="1351" t="s">
        <v>835</v>
      </c>
      <c r="E82" s="1350">
        <v>438000</v>
      </c>
      <c r="F82" s="1693">
        <v>51355000</v>
      </c>
      <c r="G82" s="1349">
        <v>438000</v>
      </c>
      <c r="H82" s="1700">
        <v>51355000</v>
      </c>
      <c r="I82" s="1348">
        <v>0</v>
      </c>
      <c r="J82" s="1703">
        <v>14052696.809999999</v>
      </c>
      <c r="K82" s="1347">
        <v>0</v>
      </c>
      <c r="L82" s="1346">
        <v>0</v>
      </c>
    </row>
    <row r="83" spans="1:12" ht="45" customHeight="1">
      <c r="A83" s="1716"/>
      <c r="B83" s="1696">
        <v>801</v>
      </c>
      <c r="C83" s="1697" t="s">
        <v>115</v>
      </c>
      <c r="D83" s="1399" t="s">
        <v>835</v>
      </c>
      <c r="E83" s="1342">
        <v>12466000</v>
      </c>
      <c r="F83" s="1694"/>
      <c r="G83" s="1341">
        <v>13057913</v>
      </c>
      <c r="H83" s="1701"/>
      <c r="I83" s="1340">
        <v>3038685.32</v>
      </c>
      <c r="J83" s="1704"/>
      <c r="K83" s="1411">
        <v>0.24375784694368682</v>
      </c>
      <c r="L83" s="1338">
        <v>0.23270834474084792</v>
      </c>
    </row>
    <row r="84" spans="1:12" ht="45" customHeight="1">
      <c r="A84" s="1716"/>
      <c r="B84" s="1696"/>
      <c r="C84" s="1697"/>
      <c r="D84" s="1399" t="s">
        <v>832</v>
      </c>
      <c r="E84" s="1342">
        <v>6612000</v>
      </c>
      <c r="F84" s="1694"/>
      <c r="G84" s="1341">
        <v>6951135</v>
      </c>
      <c r="H84" s="1701"/>
      <c r="I84" s="1340">
        <v>3707260.0100000002</v>
      </c>
      <c r="J84" s="1704"/>
      <c r="K84" s="1411">
        <v>0.56068663188142775</v>
      </c>
      <c r="L84" s="1338">
        <v>0.53333160843516925</v>
      </c>
    </row>
    <row r="85" spans="1:12" ht="45" customHeight="1">
      <c r="A85" s="1716"/>
      <c r="B85" s="1696"/>
      <c r="C85" s="1697"/>
      <c r="D85" s="1399" t="s">
        <v>828</v>
      </c>
      <c r="E85" s="1342">
        <v>819000</v>
      </c>
      <c r="F85" s="1694"/>
      <c r="G85" s="1341">
        <v>933036</v>
      </c>
      <c r="H85" s="1701"/>
      <c r="I85" s="1340">
        <v>668924.80000000005</v>
      </c>
      <c r="J85" s="1704"/>
      <c r="K85" s="1411">
        <v>0.81675799755799761</v>
      </c>
      <c r="L85" s="1338">
        <v>0.71693353739834265</v>
      </c>
    </row>
    <row r="86" spans="1:12" ht="45" customHeight="1">
      <c r="A86" s="1716"/>
      <c r="B86" s="1696"/>
      <c r="C86" s="1697"/>
      <c r="D86" s="1399" t="s">
        <v>859</v>
      </c>
      <c r="E86" s="1342">
        <v>868000</v>
      </c>
      <c r="F86" s="1694"/>
      <c r="G86" s="1341">
        <v>1710016</v>
      </c>
      <c r="H86" s="1701"/>
      <c r="I86" s="1452">
        <v>479110.20999999996</v>
      </c>
      <c r="J86" s="1704"/>
      <c r="K86" s="1411">
        <v>0.55197028801843318</v>
      </c>
      <c r="L86" s="1338">
        <v>0.2801787878008159</v>
      </c>
    </row>
    <row r="87" spans="1:12" ht="45" customHeight="1">
      <c r="A87" s="1716"/>
      <c r="B87" s="1696"/>
      <c r="C87" s="1697"/>
      <c r="D87" s="1399" t="s">
        <v>826</v>
      </c>
      <c r="E87" s="1342">
        <v>13177000</v>
      </c>
      <c r="F87" s="1694"/>
      <c r="G87" s="1341">
        <v>12226259</v>
      </c>
      <c r="H87" s="1701"/>
      <c r="I87" s="1452">
        <v>1062787.52</v>
      </c>
      <c r="J87" s="1704"/>
      <c r="K87" s="1451">
        <v>8.065474083630568E-2</v>
      </c>
      <c r="L87" s="1338">
        <v>8.6926632259303527E-2</v>
      </c>
    </row>
    <row r="88" spans="1:12" ht="45" customHeight="1">
      <c r="A88" s="1716"/>
      <c r="B88" s="1696"/>
      <c r="C88" s="1697"/>
      <c r="D88" s="1399" t="s">
        <v>825</v>
      </c>
      <c r="E88" s="1342">
        <v>367000</v>
      </c>
      <c r="F88" s="1694"/>
      <c r="G88" s="1341">
        <v>497000</v>
      </c>
      <c r="H88" s="1701"/>
      <c r="I88" s="1452">
        <v>134653.78</v>
      </c>
      <c r="J88" s="1704"/>
      <c r="K88" s="1411">
        <v>0.36690403269754768</v>
      </c>
      <c r="L88" s="1338">
        <v>0.27093315895372233</v>
      </c>
    </row>
    <row r="89" spans="1:12" ht="45" customHeight="1">
      <c r="A89" s="1716"/>
      <c r="B89" s="1696"/>
      <c r="C89" s="1697"/>
      <c r="D89" s="1399" t="s">
        <v>824</v>
      </c>
      <c r="E89" s="1342">
        <v>1261000</v>
      </c>
      <c r="F89" s="1694"/>
      <c r="G89" s="1341">
        <v>1371000</v>
      </c>
      <c r="H89" s="1701"/>
      <c r="I89" s="1340">
        <v>997040.99</v>
      </c>
      <c r="J89" s="1704"/>
      <c r="K89" s="1411">
        <v>0.79067485329103881</v>
      </c>
      <c r="L89" s="1338">
        <v>0.72723631655725751</v>
      </c>
    </row>
    <row r="90" spans="1:12" ht="45" customHeight="1">
      <c r="A90" s="1716"/>
      <c r="B90" s="1696"/>
      <c r="C90" s="1697"/>
      <c r="D90" s="1399" t="s">
        <v>822</v>
      </c>
      <c r="E90" s="1342">
        <v>1065000</v>
      </c>
      <c r="F90" s="1694"/>
      <c r="G90" s="1341">
        <v>1076990</v>
      </c>
      <c r="H90" s="1701"/>
      <c r="I90" s="1452">
        <v>290962.02999999997</v>
      </c>
      <c r="J90" s="1704"/>
      <c r="K90" s="1451">
        <v>0.27320378403755868</v>
      </c>
      <c r="L90" s="1338">
        <v>0.27016223920370658</v>
      </c>
    </row>
    <row r="91" spans="1:12" ht="45" customHeight="1">
      <c r="A91" s="1716"/>
      <c r="B91" s="1696"/>
      <c r="C91" s="1697"/>
      <c r="D91" s="1399" t="s">
        <v>821</v>
      </c>
      <c r="E91" s="1342">
        <v>9425000</v>
      </c>
      <c r="F91" s="1694"/>
      <c r="G91" s="1341">
        <v>8993812</v>
      </c>
      <c r="H91" s="1701"/>
      <c r="I91" s="1452">
        <v>2755462.94</v>
      </c>
      <c r="J91" s="1704"/>
      <c r="K91" s="1411">
        <v>0.29235681061007956</v>
      </c>
      <c r="L91" s="1338">
        <v>0.30637319748289155</v>
      </c>
    </row>
    <row r="92" spans="1:12" ht="45" customHeight="1">
      <c r="A92" s="1716"/>
      <c r="B92" s="1696"/>
      <c r="C92" s="1697"/>
      <c r="D92" s="1399" t="s">
        <v>819</v>
      </c>
      <c r="E92" s="1342">
        <v>1630000</v>
      </c>
      <c r="F92" s="1694"/>
      <c r="G92" s="1341">
        <v>1257969</v>
      </c>
      <c r="H92" s="1701"/>
      <c r="I92" s="1452">
        <v>781927.61</v>
      </c>
      <c r="J92" s="1704"/>
      <c r="K92" s="1411">
        <v>0.47971019018404909</v>
      </c>
      <c r="L92" s="1338">
        <v>0.62157939504073634</v>
      </c>
    </row>
    <row r="93" spans="1:12" ht="45" customHeight="1">
      <c r="A93" s="1716"/>
      <c r="B93" s="1696"/>
      <c r="C93" s="1697"/>
      <c r="D93" s="1399" t="s">
        <v>818</v>
      </c>
      <c r="E93" s="1342">
        <v>138000</v>
      </c>
      <c r="F93" s="1694"/>
      <c r="G93" s="1341">
        <v>230550</v>
      </c>
      <c r="H93" s="1701"/>
      <c r="I93" s="1452">
        <v>111544.3</v>
      </c>
      <c r="J93" s="1704"/>
      <c r="K93" s="1411">
        <v>0.80829202898550723</v>
      </c>
      <c r="L93" s="1338">
        <v>0.48381826068098027</v>
      </c>
    </row>
    <row r="94" spans="1:12" ht="45" customHeight="1">
      <c r="A94" s="1716"/>
      <c r="B94" s="1696"/>
      <c r="C94" s="1697"/>
      <c r="D94" s="1399" t="s">
        <v>860</v>
      </c>
      <c r="E94" s="1342">
        <v>500000</v>
      </c>
      <c r="F94" s="1694"/>
      <c r="G94" s="1341">
        <v>1599081</v>
      </c>
      <c r="H94" s="1701"/>
      <c r="I94" s="1452">
        <v>24337.3</v>
      </c>
      <c r="J94" s="1704"/>
      <c r="K94" s="1411">
        <v>4.8674599999999998E-2</v>
      </c>
      <c r="L94" s="1338">
        <v>1.5219554231461695E-2</v>
      </c>
    </row>
    <row r="95" spans="1:12" ht="45" customHeight="1">
      <c r="A95" s="1716"/>
      <c r="B95" s="1696"/>
      <c r="C95" s="1697"/>
      <c r="D95" s="1399" t="s">
        <v>816</v>
      </c>
      <c r="E95" s="1342">
        <v>344000</v>
      </c>
      <c r="F95" s="1694"/>
      <c r="G95" s="1341">
        <v>344000</v>
      </c>
      <c r="H95" s="1701"/>
      <c r="I95" s="1392">
        <v>0</v>
      </c>
      <c r="J95" s="1704"/>
      <c r="K95" s="1339">
        <v>0</v>
      </c>
      <c r="L95" s="1391">
        <v>0</v>
      </c>
    </row>
    <row r="96" spans="1:12" ht="45" customHeight="1" thickBot="1">
      <c r="A96" s="1707"/>
      <c r="B96" s="1733"/>
      <c r="C96" s="1735"/>
      <c r="D96" s="1398" t="s">
        <v>815</v>
      </c>
      <c r="E96" s="1334">
        <v>2245000</v>
      </c>
      <c r="F96" s="1695"/>
      <c r="G96" s="1366">
        <v>668239</v>
      </c>
      <c r="H96" s="1702"/>
      <c r="I96" s="1333">
        <v>0</v>
      </c>
      <c r="J96" s="1705"/>
      <c r="K96" s="1332">
        <v>0</v>
      </c>
      <c r="L96" s="1331">
        <v>0</v>
      </c>
    </row>
    <row r="97" spans="1:13" ht="45" customHeight="1" thickBot="1">
      <c r="A97" s="1580">
        <v>33</v>
      </c>
      <c r="B97" s="1478" t="s">
        <v>361</v>
      </c>
      <c r="C97" s="1477" t="s">
        <v>362</v>
      </c>
      <c r="D97" s="1476" t="s">
        <v>802</v>
      </c>
      <c r="E97" s="1316">
        <v>10023442000</v>
      </c>
      <c r="F97" s="1316">
        <v>10023442000</v>
      </c>
      <c r="G97" s="1315">
        <v>12806214000</v>
      </c>
      <c r="H97" s="1315">
        <v>12806214000</v>
      </c>
      <c r="I97" s="1315">
        <v>8220027729.7900009</v>
      </c>
      <c r="J97" s="1581">
        <v>8220027729.7900009</v>
      </c>
      <c r="K97" s="1474">
        <v>0.82008034064446134</v>
      </c>
      <c r="L97" s="1311">
        <v>0.64187805465299896</v>
      </c>
    </row>
    <row r="98" spans="1:13" ht="45" customHeight="1">
      <c r="A98" s="1706">
        <v>34</v>
      </c>
      <c r="B98" s="1727">
        <v>150</v>
      </c>
      <c r="C98" s="1728" t="s">
        <v>370</v>
      </c>
      <c r="D98" s="1351" t="s">
        <v>804</v>
      </c>
      <c r="E98" s="1350">
        <v>294000</v>
      </c>
      <c r="F98" s="1693">
        <v>18164313000</v>
      </c>
      <c r="G98" s="1349">
        <v>294000</v>
      </c>
      <c r="H98" s="1700">
        <v>23403208721</v>
      </c>
      <c r="I98" s="1405">
        <v>38135.07</v>
      </c>
      <c r="J98" s="1703">
        <v>16976357746.320002</v>
      </c>
      <c r="K98" s="1422">
        <v>0.12971112244897959</v>
      </c>
      <c r="L98" s="1400">
        <v>0.12971112244897959</v>
      </c>
    </row>
    <row r="99" spans="1:13" ht="45" customHeight="1">
      <c r="A99" s="1716"/>
      <c r="B99" s="1696"/>
      <c r="C99" s="1697"/>
      <c r="D99" s="1399" t="s">
        <v>803</v>
      </c>
      <c r="E99" s="1342">
        <v>6069000</v>
      </c>
      <c r="F99" s="1694"/>
      <c r="G99" s="1341">
        <v>2034000</v>
      </c>
      <c r="H99" s="1701"/>
      <c r="I99" s="1340">
        <v>39454.080000000002</v>
      </c>
      <c r="J99" s="1704"/>
      <c r="K99" s="1411">
        <v>6.5009194265941671E-3</v>
      </c>
      <c r="L99" s="1338">
        <v>1.9397286135693217E-2</v>
      </c>
    </row>
    <row r="100" spans="1:13" ht="45" customHeight="1">
      <c r="A100" s="1716"/>
      <c r="B100" s="1696"/>
      <c r="C100" s="1697"/>
      <c r="D100" s="1399" t="s">
        <v>861</v>
      </c>
      <c r="E100" s="1342"/>
      <c r="F100" s="1694"/>
      <c r="G100" s="1341">
        <v>550829</v>
      </c>
      <c r="H100" s="1701"/>
      <c r="I100" s="1340">
        <v>550828.19999999995</v>
      </c>
      <c r="J100" s="1704"/>
      <c r="K100" s="1339">
        <v>0</v>
      </c>
      <c r="L100" s="1338">
        <v>0.99999854764364249</v>
      </c>
    </row>
    <row r="101" spans="1:13" ht="45" customHeight="1">
      <c r="A101" s="1716"/>
      <c r="B101" s="1696"/>
      <c r="C101" s="1697"/>
      <c r="D101" s="1399" t="s">
        <v>834</v>
      </c>
      <c r="E101" s="1342">
        <v>1465945000</v>
      </c>
      <c r="F101" s="1694"/>
      <c r="G101" s="1341">
        <v>1464291330</v>
      </c>
      <c r="H101" s="1701"/>
      <c r="I101" s="1340">
        <v>897518845.02999997</v>
      </c>
      <c r="J101" s="1704"/>
      <c r="K101" s="1411">
        <v>0.61224591988785393</v>
      </c>
      <c r="L101" s="1338">
        <v>0.61293734835539859</v>
      </c>
    </row>
    <row r="102" spans="1:13" ht="45" customHeight="1">
      <c r="A102" s="1716"/>
      <c r="B102" s="1696"/>
      <c r="C102" s="1697"/>
      <c r="D102" s="1399" t="s">
        <v>833</v>
      </c>
      <c r="E102" s="1342">
        <v>677337000</v>
      </c>
      <c r="F102" s="1694"/>
      <c r="G102" s="1341">
        <v>867851000</v>
      </c>
      <c r="H102" s="1701"/>
      <c r="I102" s="1340">
        <v>507830766.56</v>
      </c>
      <c r="J102" s="1704"/>
      <c r="K102" s="1411">
        <v>0.74974608881546412</v>
      </c>
      <c r="L102" s="1338">
        <v>0.58515893460974289</v>
      </c>
    </row>
    <row r="103" spans="1:13" ht="45" customHeight="1">
      <c r="A103" s="1716"/>
      <c r="B103" s="1696"/>
      <c r="C103" s="1697"/>
      <c r="D103" s="1399" t="s">
        <v>832</v>
      </c>
      <c r="E103" s="1342">
        <v>44958000</v>
      </c>
      <c r="F103" s="1694"/>
      <c r="G103" s="1341">
        <v>44958000</v>
      </c>
      <c r="H103" s="1701"/>
      <c r="I103" s="1340">
        <v>19092697.460000001</v>
      </c>
      <c r="J103" s="1704"/>
      <c r="K103" s="1411">
        <v>0.42467853240802528</v>
      </c>
      <c r="L103" s="1338">
        <v>0.42467853240802528</v>
      </c>
    </row>
    <row r="104" spans="1:13" ht="45" customHeight="1">
      <c r="A104" s="1716"/>
      <c r="B104" s="1446">
        <v>500</v>
      </c>
      <c r="C104" s="1463" t="s">
        <v>374</v>
      </c>
      <c r="D104" s="1399" t="s">
        <v>834</v>
      </c>
      <c r="E104" s="1342">
        <v>21648000</v>
      </c>
      <c r="F104" s="1694"/>
      <c r="G104" s="1341">
        <v>21648000</v>
      </c>
      <c r="H104" s="1701"/>
      <c r="I104" s="1340">
        <v>7785708.1100000003</v>
      </c>
      <c r="J104" s="1704"/>
      <c r="K104" s="1411">
        <v>0.35965022681079084</v>
      </c>
      <c r="L104" s="1338">
        <v>0.35965022681079084</v>
      </c>
    </row>
    <row r="105" spans="1:13" ht="45" customHeight="1">
      <c r="A105" s="1716"/>
      <c r="B105" s="1466">
        <v>730</v>
      </c>
      <c r="C105" s="1465" t="s">
        <v>742</v>
      </c>
      <c r="D105" s="1399" t="s">
        <v>832</v>
      </c>
      <c r="E105" s="1342">
        <v>1908000</v>
      </c>
      <c r="F105" s="1694"/>
      <c r="G105" s="1341">
        <v>1849774</v>
      </c>
      <c r="H105" s="1701"/>
      <c r="I105" s="1452">
        <v>1535077.05</v>
      </c>
      <c r="J105" s="1704"/>
      <c r="K105" s="1411">
        <v>0.80454772012578624</v>
      </c>
      <c r="L105" s="1338">
        <v>0.82987275742874533</v>
      </c>
      <c r="M105" s="1464"/>
    </row>
    <row r="106" spans="1:13" ht="45" customHeight="1">
      <c r="A106" s="1716"/>
      <c r="B106" s="1696">
        <v>750</v>
      </c>
      <c r="C106" s="1697" t="s">
        <v>83</v>
      </c>
      <c r="D106" s="1399" t="s">
        <v>804</v>
      </c>
      <c r="E106" s="1342">
        <v>8223000</v>
      </c>
      <c r="F106" s="1694"/>
      <c r="G106" s="1341">
        <v>19003100</v>
      </c>
      <c r="H106" s="1701"/>
      <c r="I106" s="1452">
        <v>11771586</v>
      </c>
      <c r="J106" s="1704"/>
      <c r="K106" s="1451">
        <v>1.4315439620576431</v>
      </c>
      <c r="L106" s="1338">
        <v>0.61945608874341551</v>
      </c>
    </row>
    <row r="107" spans="1:13" ht="45" customHeight="1">
      <c r="A107" s="1716"/>
      <c r="B107" s="1696"/>
      <c r="C107" s="1697"/>
      <c r="D107" s="1399" t="s">
        <v>803</v>
      </c>
      <c r="E107" s="1342">
        <v>12075000</v>
      </c>
      <c r="F107" s="1694"/>
      <c r="G107" s="1341">
        <v>5329900</v>
      </c>
      <c r="H107" s="1701"/>
      <c r="I107" s="1452">
        <v>386669.93</v>
      </c>
      <c r="J107" s="1704"/>
      <c r="K107" s="1451">
        <v>3.2022354451345755E-2</v>
      </c>
      <c r="L107" s="1338">
        <v>7.2547314208521729E-2</v>
      </c>
    </row>
    <row r="108" spans="1:13" ht="45" customHeight="1">
      <c r="A108" s="1716"/>
      <c r="B108" s="1696"/>
      <c r="C108" s="1697"/>
      <c r="D108" s="1399" t="s">
        <v>835</v>
      </c>
      <c r="E108" s="1342"/>
      <c r="F108" s="1694"/>
      <c r="G108" s="1341">
        <v>557345</v>
      </c>
      <c r="H108" s="1701"/>
      <c r="I108" s="1452">
        <v>402697.10000000003</v>
      </c>
      <c r="J108" s="1704"/>
      <c r="K108" s="1339">
        <v>0</v>
      </c>
      <c r="L108" s="1338">
        <v>0.72252751886174638</v>
      </c>
    </row>
    <row r="109" spans="1:13" ht="45" customHeight="1">
      <c r="A109" s="1716"/>
      <c r="B109" s="1696"/>
      <c r="C109" s="1697"/>
      <c r="D109" s="1399" t="s">
        <v>832</v>
      </c>
      <c r="E109" s="1342">
        <v>79046000</v>
      </c>
      <c r="F109" s="1694"/>
      <c r="G109" s="1341">
        <v>87543551</v>
      </c>
      <c r="H109" s="1701"/>
      <c r="I109" s="1340">
        <v>55770723.229999997</v>
      </c>
      <c r="J109" s="1704"/>
      <c r="K109" s="1411">
        <v>0.70554769665764239</v>
      </c>
      <c r="L109" s="1338">
        <v>0.63706261161373268</v>
      </c>
    </row>
    <row r="110" spans="1:13" ht="45" customHeight="1">
      <c r="A110" s="1716"/>
      <c r="B110" s="1696">
        <v>758</v>
      </c>
      <c r="C110" s="1697" t="s">
        <v>411</v>
      </c>
      <c r="D110" s="1399" t="s">
        <v>807</v>
      </c>
      <c r="E110" s="1342"/>
      <c r="F110" s="1694"/>
      <c r="G110" s="1341">
        <v>1178</v>
      </c>
      <c r="H110" s="1701"/>
      <c r="I110" s="1340">
        <v>1177.19</v>
      </c>
      <c r="J110" s="1704"/>
      <c r="K110" s="1339">
        <v>0</v>
      </c>
      <c r="L110" s="1338">
        <v>0.99931239388794568</v>
      </c>
    </row>
    <row r="111" spans="1:13" ht="45" customHeight="1">
      <c r="A111" s="1716"/>
      <c r="B111" s="1696"/>
      <c r="C111" s="1697"/>
      <c r="D111" s="1399" t="s">
        <v>830</v>
      </c>
      <c r="E111" s="1342">
        <v>1221324000</v>
      </c>
      <c r="F111" s="1694"/>
      <c r="G111" s="1341">
        <v>1361961000</v>
      </c>
      <c r="H111" s="1701"/>
      <c r="I111" s="1340">
        <v>1081922416.1100001</v>
      </c>
      <c r="J111" s="1704"/>
      <c r="K111" s="1411">
        <v>0.88586027631488462</v>
      </c>
      <c r="L111" s="1338">
        <v>0.79438575415155066</v>
      </c>
    </row>
    <row r="112" spans="1:13" ht="45" customHeight="1">
      <c r="A112" s="1716"/>
      <c r="B112" s="1696"/>
      <c r="C112" s="1697"/>
      <c r="D112" s="1399" t="s">
        <v>806</v>
      </c>
      <c r="E112" s="1342"/>
      <c r="F112" s="1694"/>
      <c r="G112" s="1341">
        <v>84480</v>
      </c>
      <c r="H112" s="1701"/>
      <c r="I112" s="1340">
        <v>84479.2</v>
      </c>
      <c r="J112" s="1704"/>
      <c r="K112" s="1339">
        <v>0</v>
      </c>
      <c r="L112" s="1338">
        <v>0.99999053030303031</v>
      </c>
    </row>
    <row r="113" spans="1:12" ht="45" customHeight="1">
      <c r="A113" s="1716"/>
      <c r="B113" s="1696"/>
      <c r="C113" s="1697"/>
      <c r="D113" s="1399" t="s">
        <v>829</v>
      </c>
      <c r="E113" s="1342">
        <v>882001000</v>
      </c>
      <c r="F113" s="1694"/>
      <c r="G113" s="1341">
        <v>1082086520</v>
      </c>
      <c r="H113" s="1701"/>
      <c r="I113" s="1340">
        <v>777574382.0400002</v>
      </c>
      <c r="J113" s="1704"/>
      <c r="K113" s="1411">
        <v>0.88160260820565983</v>
      </c>
      <c r="L113" s="1338">
        <v>0.71858799427609554</v>
      </c>
    </row>
    <row r="114" spans="1:12" ht="45" customHeight="1">
      <c r="A114" s="1716"/>
      <c r="B114" s="1696"/>
      <c r="C114" s="1697"/>
      <c r="D114" s="1399" t="s">
        <v>828</v>
      </c>
      <c r="E114" s="1342">
        <v>1094051000</v>
      </c>
      <c r="F114" s="1694"/>
      <c r="G114" s="1341">
        <v>1746623750</v>
      </c>
      <c r="H114" s="1701"/>
      <c r="I114" s="1340">
        <v>1402339172.77</v>
      </c>
      <c r="J114" s="1704"/>
      <c r="K114" s="1411">
        <v>1.2817859247603631</v>
      </c>
      <c r="L114" s="1338">
        <v>0.80288566599990407</v>
      </c>
    </row>
    <row r="115" spans="1:12" ht="45" customHeight="1">
      <c r="A115" s="1716"/>
      <c r="B115" s="1696"/>
      <c r="C115" s="1697"/>
      <c r="D115" s="1399" t="s">
        <v>859</v>
      </c>
      <c r="E115" s="1342">
        <v>448326000</v>
      </c>
      <c r="F115" s="1694"/>
      <c r="G115" s="1341">
        <v>476326000</v>
      </c>
      <c r="H115" s="1701"/>
      <c r="I115" s="1340">
        <v>438433932.70000005</v>
      </c>
      <c r="J115" s="1704"/>
      <c r="K115" s="1411">
        <v>0.97793554846250286</v>
      </c>
      <c r="L115" s="1338">
        <v>0.92044929879956172</v>
      </c>
    </row>
    <row r="116" spans="1:12" ht="45" customHeight="1">
      <c r="A116" s="1716"/>
      <c r="B116" s="1696"/>
      <c r="C116" s="1697"/>
      <c r="D116" s="1399" t="s">
        <v>826</v>
      </c>
      <c r="E116" s="1342">
        <v>1014462000</v>
      </c>
      <c r="F116" s="1694"/>
      <c r="G116" s="1341">
        <v>1560241300</v>
      </c>
      <c r="H116" s="1701"/>
      <c r="I116" s="1340">
        <v>925831713.25000012</v>
      </c>
      <c r="J116" s="1704"/>
      <c r="K116" s="1411">
        <v>0.91263321174179035</v>
      </c>
      <c r="L116" s="1338">
        <v>0.59339008219433753</v>
      </c>
    </row>
    <row r="117" spans="1:12" ht="45" customHeight="1">
      <c r="A117" s="1716"/>
      <c r="B117" s="1696"/>
      <c r="C117" s="1697"/>
      <c r="D117" s="1399" t="s">
        <v>825</v>
      </c>
      <c r="E117" s="1342">
        <v>1556030000</v>
      </c>
      <c r="F117" s="1694"/>
      <c r="G117" s="1341">
        <v>1556030000</v>
      </c>
      <c r="H117" s="1701"/>
      <c r="I117" s="1340">
        <v>1268279151.2700002</v>
      </c>
      <c r="J117" s="1704"/>
      <c r="K117" s="1411">
        <v>0.81507371404792983</v>
      </c>
      <c r="L117" s="1338">
        <v>0.81507371404792983</v>
      </c>
    </row>
    <row r="118" spans="1:12" ht="45" customHeight="1">
      <c r="A118" s="1716"/>
      <c r="B118" s="1696"/>
      <c r="C118" s="1697"/>
      <c r="D118" s="1399" t="s">
        <v>824</v>
      </c>
      <c r="E118" s="1342">
        <v>1430946000</v>
      </c>
      <c r="F118" s="1694"/>
      <c r="G118" s="1341">
        <v>1430946000</v>
      </c>
      <c r="H118" s="1701"/>
      <c r="I118" s="1340">
        <v>970873815.40999985</v>
      </c>
      <c r="J118" s="1704"/>
      <c r="K118" s="1411">
        <v>0.67848389485696869</v>
      </c>
      <c r="L118" s="1338">
        <v>0.67848389485696869</v>
      </c>
    </row>
    <row r="119" spans="1:12" ht="45" customHeight="1">
      <c r="A119" s="1716"/>
      <c r="B119" s="1696"/>
      <c r="C119" s="1697"/>
      <c r="D119" s="1399" t="s">
        <v>823</v>
      </c>
      <c r="E119" s="1342">
        <v>462562000</v>
      </c>
      <c r="F119" s="1694"/>
      <c r="G119" s="1341">
        <v>770936000</v>
      </c>
      <c r="H119" s="1701"/>
      <c r="I119" s="1340">
        <v>435204137.03000003</v>
      </c>
      <c r="J119" s="1704"/>
      <c r="K119" s="1411">
        <v>0.94085579236945538</v>
      </c>
      <c r="L119" s="1338">
        <v>0.56451396358452588</v>
      </c>
    </row>
    <row r="120" spans="1:12" ht="45" customHeight="1">
      <c r="A120" s="1716"/>
      <c r="B120" s="1696"/>
      <c r="C120" s="1697"/>
      <c r="D120" s="1399" t="s">
        <v>822</v>
      </c>
      <c r="E120" s="1342">
        <v>1179834000</v>
      </c>
      <c r="F120" s="1694"/>
      <c r="G120" s="1341">
        <v>1383203533</v>
      </c>
      <c r="H120" s="1701"/>
      <c r="I120" s="1340">
        <v>1162833782.78</v>
      </c>
      <c r="J120" s="1704"/>
      <c r="K120" s="1411">
        <v>0.98559100922672171</v>
      </c>
      <c r="L120" s="1338">
        <v>0.84068161701261357</v>
      </c>
    </row>
    <row r="121" spans="1:12" ht="45" customHeight="1">
      <c r="A121" s="1716"/>
      <c r="B121" s="1696"/>
      <c r="C121" s="1697"/>
      <c r="D121" s="1399" t="s">
        <v>821</v>
      </c>
      <c r="E121" s="1342">
        <v>517719000</v>
      </c>
      <c r="F121" s="1694"/>
      <c r="G121" s="1341">
        <v>964898000</v>
      </c>
      <c r="H121" s="1701"/>
      <c r="I121" s="1340">
        <v>750073312.43999994</v>
      </c>
      <c r="J121" s="1704"/>
      <c r="K121" s="1411">
        <v>1.4488039118517959</v>
      </c>
      <c r="L121" s="1338">
        <v>0.77736021055075244</v>
      </c>
    </row>
    <row r="122" spans="1:12" ht="45" customHeight="1">
      <c r="A122" s="1716"/>
      <c r="B122" s="1696"/>
      <c r="C122" s="1697"/>
      <c r="D122" s="1399" t="s">
        <v>820</v>
      </c>
      <c r="E122" s="1342">
        <v>849257000</v>
      </c>
      <c r="F122" s="1694"/>
      <c r="G122" s="1341">
        <v>1279257000</v>
      </c>
      <c r="H122" s="1701"/>
      <c r="I122" s="1340">
        <v>999515898.79999995</v>
      </c>
      <c r="J122" s="1704"/>
      <c r="K122" s="1411">
        <v>1.1769298325477446</v>
      </c>
      <c r="L122" s="1338">
        <v>0.7813253308756567</v>
      </c>
    </row>
    <row r="123" spans="1:12" ht="45" customHeight="1">
      <c r="A123" s="1716"/>
      <c r="B123" s="1696"/>
      <c r="C123" s="1697"/>
      <c r="D123" s="1399" t="s">
        <v>819</v>
      </c>
      <c r="E123" s="1342">
        <v>1598590000</v>
      </c>
      <c r="F123" s="1694"/>
      <c r="G123" s="1341">
        <v>1964590000</v>
      </c>
      <c r="H123" s="1701"/>
      <c r="I123" s="1340">
        <v>1327952578.75</v>
      </c>
      <c r="J123" s="1704"/>
      <c r="K123" s="1411">
        <v>0.83070241822481061</v>
      </c>
      <c r="L123" s="1338">
        <v>0.67594387569416514</v>
      </c>
    </row>
    <row r="124" spans="1:12" ht="45" customHeight="1">
      <c r="A124" s="1716"/>
      <c r="B124" s="1696"/>
      <c r="C124" s="1697"/>
      <c r="D124" s="1399" t="s">
        <v>818</v>
      </c>
      <c r="E124" s="1342">
        <v>491001000</v>
      </c>
      <c r="F124" s="1694"/>
      <c r="G124" s="1341">
        <v>818360000</v>
      </c>
      <c r="H124" s="1701"/>
      <c r="I124" s="1340">
        <v>629805523.34000003</v>
      </c>
      <c r="J124" s="1704"/>
      <c r="K124" s="1411">
        <v>1.2826970277860943</v>
      </c>
      <c r="L124" s="1338">
        <v>0.76959470567965205</v>
      </c>
    </row>
    <row r="125" spans="1:12" ht="45" customHeight="1">
      <c r="A125" s="1716"/>
      <c r="B125" s="1696"/>
      <c r="C125" s="1697"/>
      <c r="D125" s="1399" t="s">
        <v>860</v>
      </c>
      <c r="E125" s="1342">
        <v>811181000</v>
      </c>
      <c r="F125" s="1694"/>
      <c r="G125" s="1341">
        <v>1320860000</v>
      </c>
      <c r="H125" s="1701"/>
      <c r="I125" s="1340">
        <v>938282957.56999993</v>
      </c>
      <c r="J125" s="1704"/>
      <c r="K125" s="1411">
        <v>1.156687542693924</v>
      </c>
      <c r="L125" s="1338">
        <v>0.71035761365322592</v>
      </c>
    </row>
    <row r="126" spans="1:12" ht="45" customHeight="1">
      <c r="A126" s="1716"/>
      <c r="B126" s="1696"/>
      <c r="C126" s="1697"/>
      <c r="D126" s="1399" t="s">
        <v>816</v>
      </c>
      <c r="E126" s="1342">
        <v>1186660000</v>
      </c>
      <c r="F126" s="1694"/>
      <c r="G126" s="1341">
        <v>1626660000</v>
      </c>
      <c r="H126" s="1701"/>
      <c r="I126" s="1340">
        <v>1307996096.3000002</v>
      </c>
      <c r="J126" s="1704"/>
      <c r="K126" s="1411">
        <v>1.1022500937926618</v>
      </c>
      <c r="L126" s="1338">
        <v>0.80409925632891954</v>
      </c>
    </row>
    <row r="127" spans="1:12" ht="45" customHeight="1">
      <c r="A127" s="1716"/>
      <c r="B127" s="1696"/>
      <c r="C127" s="1697"/>
      <c r="D127" s="1399" t="s">
        <v>815</v>
      </c>
      <c r="E127" s="1342">
        <v>611758000</v>
      </c>
      <c r="F127" s="1694"/>
      <c r="G127" s="1341">
        <v>998872503</v>
      </c>
      <c r="H127" s="1701"/>
      <c r="I127" s="1340">
        <v>659362320.3499999</v>
      </c>
      <c r="J127" s="1704"/>
      <c r="K127" s="1411">
        <v>1.0778156073970424</v>
      </c>
      <c r="L127" s="1338">
        <v>0.66010658854826831</v>
      </c>
    </row>
    <row r="128" spans="1:12" ht="45" customHeight="1">
      <c r="A128" s="1716"/>
      <c r="B128" s="1446">
        <v>801</v>
      </c>
      <c r="C128" s="1463" t="s">
        <v>115</v>
      </c>
      <c r="D128" s="1399" t="s">
        <v>832</v>
      </c>
      <c r="E128" s="1342">
        <v>220790000</v>
      </c>
      <c r="F128" s="1694"/>
      <c r="G128" s="1341">
        <v>246592177</v>
      </c>
      <c r="H128" s="1701"/>
      <c r="I128" s="1340">
        <v>217362187.53</v>
      </c>
      <c r="J128" s="1704"/>
      <c r="K128" s="1411">
        <v>0.98447478386702292</v>
      </c>
      <c r="L128" s="1338">
        <v>0.8814642466536966</v>
      </c>
    </row>
    <row r="129" spans="1:12" ht="45" customHeight="1">
      <c r="A129" s="1716"/>
      <c r="B129" s="1446">
        <v>851</v>
      </c>
      <c r="C129" s="1463" t="s">
        <v>415</v>
      </c>
      <c r="D129" s="1399" t="s">
        <v>832</v>
      </c>
      <c r="E129" s="1342">
        <v>69138000</v>
      </c>
      <c r="F129" s="1694"/>
      <c r="G129" s="1341">
        <v>77673317</v>
      </c>
      <c r="H129" s="1701"/>
      <c r="I129" s="1452">
        <v>36309988.969999999</v>
      </c>
      <c r="J129" s="1704"/>
      <c r="K129" s="1411">
        <v>0.52518136147993866</v>
      </c>
      <c r="L129" s="1338">
        <v>0.46747055967752732</v>
      </c>
    </row>
    <row r="130" spans="1:12" ht="45" customHeight="1">
      <c r="A130" s="1716"/>
      <c r="B130" s="1446">
        <v>852</v>
      </c>
      <c r="C130" s="1463" t="s">
        <v>417</v>
      </c>
      <c r="D130" s="1399" t="s">
        <v>832</v>
      </c>
      <c r="E130" s="1342">
        <v>16527000</v>
      </c>
      <c r="F130" s="1694"/>
      <c r="G130" s="1341">
        <v>10486288</v>
      </c>
      <c r="H130" s="1701"/>
      <c r="I130" s="1452">
        <v>6185217.1600000001</v>
      </c>
      <c r="J130" s="1704"/>
      <c r="K130" s="1411">
        <v>0.37424923821625222</v>
      </c>
      <c r="L130" s="1338">
        <v>0.58983857395486372</v>
      </c>
    </row>
    <row r="131" spans="1:12" ht="45" customHeight="1" thickBot="1">
      <c r="A131" s="1707"/>
      <c r="B131" s="1380">
        <v>853</v>
      </c>
      <c r="C131" s="1379" t="s">
        <v>605</v>
      </c>
      <c r="D131" s="1398" t="s">
        <v>832</v>
      </c>
      <c r="E131" s="1334">
        <v>184653000</v>
      </c>
      <c r="F131" s="1695"/>
      <c r="G131" s="1366">
        <v>210608846</v>
      </c>
      <c r="H131" s="1702"/>
      <c r="I131" s="1365">
        <v>137410317.53999999</v>
      </c>
      <c r="J131" s="1705"/>
      <c r="K131" s="1441">
        <v>0.74415426524345663</v>
      </c>
      <c r="L131" s="1364">
        <v>0.65244323849530994</v>
      </c>
    </row>
    <row r="132" spans="1:12" ht="45" customHeight="1">
      <c r="A132" s="1729">
        <v>37</v>
      </c>
      <c r="B132" s="1731">
        <v>750</v>
      </c>
      <c r="C132" s="1732" t="s">
        <v>83</v>
      </c>
      <c r="D132" s="1462" t="s">
        <v>803</v>
      </c>
      <c r="E132" s="1461">
        <v>434000</v>
      </c>
      <c r="F132" s="1710">
        <v>86044000</v>
      </c>
      <c r="G132" s="1358">
        <v>434000</v>
      </c>
      <c r="H132" s="1723">
        <v>85239235</v>
      </c>
      <c r="I132" s="1460">
        <v>0</v>
      </c>
      <c r="J132" s="1738">
        <v>43321325.68</v>
      </c>
      <c r="K132" s="1459">
        <v>0</v>
      </c>
      <c r="L132" s="1458">
        <v>0</v>
      </c>
    </row>
    <row r="133" spans="1:12" ht="45" customHeight="1">
      <c r="A133" s="1716"/>
      <c r="B133" s="1696"/>
      <c r="C133" s="1697"/>
      <c r="D133" s="1399" t="s">
        <v>832</v>
      </c>
      <c r="E133" s="1342">
        <v>2525000</v>
      </c>
      <c r="F133" s="1694"/>
      <c r="G133" s="1341">
        <v>2525000</v>
      </c>
      <c r="H133" s="1701"/>
      <c r="I133" s="1452">
        <v>1018020.13</v>
      </c>
      <c r="J133" s="1704"/>
      <c r="K133" s="1411">
        <v>0.4031762891089109</v>
      </c>
      <c r="L133" s="1338">
        <v>0.4031762891089109</v>
      </c>
    </row>
    <row r="134" spans="1:12" ht="45" customHeight="1">
      <c r="A134" s="1730"/>
      <c r="B134" s="1768">
        <v>755</v>
      </c>
      <c r="C134" s="1769" t="s">
        <v>401</v>
      </c>
      <c r="D134" s="1417" t="s">
        <v>803</v>
      </c>
      <c r="E134" s="1416">
        <v>3288000</v>
      </c>
      <c r="F134" s="1711"/>
      <c r="G134" s="1415">
        <v>3191199</v>
      </c>
      <c r="H134" s="1715"/>
      <c r="I134" s="1424">
        <v>0</v>
      </c>
      <c r="J134" s="1739"/>
      <c r="K134" s="1394">
        <v>0</v>
      </c>
      <c r="L134" s="1393">
        <v>0</v>
      </c>
    </row>
    <row r="135" spans="1:12" ht="45" customHeight="1">
      <c r="A135" s="1716"/>
      <c r="B135" s="1696"/>
      <c r="C135" s="1697"/>
      <c r="D135" s="1399" t="s">
        <v>835</v>
      </c>
      <c r="E135" s="1342">
        <v>20405000</v>
      </c>
      <c r="F135" s="1694"/>
      <c r="G135" s="1341">
        <v>21033383</v>
      </c>
      <c r="H135" s="1701"/>
      <c r="I135" s="1452">
        <v>11320016.220000001</v>
      </c>
      <c r="J135" s="1704"/>
      <c r="K135" s="1411">
        <v>0.55476678363146292</v>
      </c>
      <c r="L135" s="1338">
        <v>0.53819284420390201</v>
      </c>
    </row>
    <row r="136" spans="1:12" ht="45" customHeight="1">
      <c r="A136" s="1716"/>
      <c r="B136" s="1696"/>
      <c r="C136" s="1697"/>
      <c r="D136" s="1399" t="s">
        <v>831</v>
      </c>
      <c r="E136" s="1342">
        <v>693000</v>
      </c>
      <c r="F136" s="1694"/>
      <c r="G136" s="1341">
        <v>693000</v>
      </c>
      <c r="H136" s="1701"/>
      <c r="I136" s="1340">
        <v>108840.14</v>
      </c>
      <c r="J136" s="1704"/>
      <c r="K136" s="1411">
        <v>0.15705647907647907</v>
      </c>
      <c r="L136" s="1338">
        <v>0.15705647907647907</v>
      </c>
    </row>
    <row r="137" spans="1:12" ht="45" customHeight="1" thickBot="1">
      <c r="A137" s="1707"/>
      <c r="B137" s="1733"/>
      <c r="C137" s="1735"/>
      <c r="D137" s="1398" t="s">
        <v>832</v>
      </c>
      <c r="E137" s="1334">
        <v>58699000</v>
      </c>
      <c r="F137" s="1695"/>
      <c r="G137" s="1366">
        <v>57362653</v>
      </c>
      <c r="H137" s="1702"/>
      <c r="I137" s="1365">
        <v>30874449.189999998</v>
      </c>
      <c r="J137" s="1705"/>
      <c r="K137" s="1441">
        <v>0.52597913405679819</v>
      </c>
      <c r="L137" s="1364">
        <v>0.53823258819636532</v>
      </c>
    </row>
    <row r="138" spans="1:12" ht="45" customHeight="1">
      <c r="A138" s="1734">
        <v>39</v>
      </c>
      <c r="B138" s="1765">
        <v>600</v>
      </c>
      <c r="C138" s="1766" t="s">
        <v>378</v>
      </c>
      <c r="D138" s="1371" t="s">
        <v>811</v>
      </c>
      <c r="E138" s="1370">
        <v>2403804000</v>
      </c>
      <c r="F138" s="1713">
        <v>10822645000</v>
      </c>
      <c r="G138" s="1369">
        <v>2403604825</v>
      </c>
      <c r="H138" s="1714">
        <v>10822913252</v>
      </c>
      <c r="I138" s="1324">
        <v>396804864.02999997</v>
      </c>
      <c r="J138" s="1736">
        <v>4833788854.289999</v>
      </c>
      <c r="K138" s="1368">
        <v>0.1650737181692018</v>
      </c>
      <c r="L138" s="1321">
        <v>0.16508739702251179</v>
      </c>
    </row>
    <row r="139" spans="1:12" ht="45" customHeight="1">
      <c r="A139" s="1716"/>
      <c r="B139" s="1696"/>
      <c r="C139" s="1697"/>
      <c r="D139" s="1399" t="s">
        <v>835</v>
      </c>
      <c r="E139" s="1342">
        <v>8155209000</v>
      </c>
      <c r="F139" s="1694"/>
      <c r="G139" s="1341">
        <v>7998028940</v>
      </c>
      <c r="H139" s="1701"/>
      <c r="I139" s="1340">
        <v>4019721959.6399994</v>
      </c>
      <c r="J139" s="1704"/>
      <c r="K139" s="1411">
        <v>0.49290238418659771</v>
      </c>
      <c r="L139" s="1338">
        <v>0.50258907410755127</v>
      </c>
    </row>
    <row r="140" spans="1:12" ht="45" customHeight="1">
      <c r="A140" s="1716"/>
      <c r="B140" s="1696"/>
      <c r="C140" s="1697"/>
      <c r="D140" s="1399" t="s">
        <v>809</v>
      </c>
      <c r="E140" s="1342"/>
      <c r="F140" s="1694"/>
      <c r="G140" s="1341">
        <v>119697324</v>
      </c>
      <c r="H140" s="1701"/>
      <c r="I140" s="1341">
        <v>119693308.44</v>
      </c>
      <c r="J140" s="1704"/>
      <c r="K140" s="1339">
        <v>0</v>
      </c>
      <c r="L140" s="1338">
        <v>0.99996645238284521</v>
      </c>
    </row>
    <row r="141" spans="1:12" ht="45" customHeight="1">
      <c r="A141" s="1716"/>
      <c r="B141" s="1696"/>
      <c r="C141" s="1697"/>
      <c r="D141" s="1399" t="s">
        <v>831</v>
      </c>
      <c r="E141" s="1342">
        <v>6031000</v>
      </c>
      <c r="F141" s="1694"/>
      <c r="G141" s="1341">
        <v>6128155</v>
      </c>
      <c r="H141" s="1701"/>
      <c r="I141" s="1340">
        <v>2114721.04</v>
      </c>
      <c r="J141" s="1704"/>
      <c r="K141" s="1411">
        <v>0.35064185707179574</v>
      </c>
      <c r="L141" s="1338">
        <v>0.34508282509172827</v>
      </c>
    </row>
    <row r="142" spans="1:12" ht="45" customHeight="1" thickBot="1">
      <c r="A142" s="1707"/>
      <c r="B142" s="1733"/>
      <c r="C142" s="1735"/>
      <c r="D142" s="1398" t="s">
        <v>833</v>
      </c>
      <c r="E142" s="1334">
        <v>257601000</v>
      </c>
      <c r="F142" s="1695"/>
      <c r="G142" s="1366">
        <v>295454008</v>
      </c>
      <c r="H142" s="1702"/>
      <c r="I142" s="1365">
        <v>295454001.13999999</v>
      </c>
      <c r="J142" s="1705"/>
      <c r="K142" s="1441">
        <v>1.1469443097658782</v>
      </c>
      <c r="L142" s="1364">
        <v>0.99999997678149621</v>
      </c>
    </row>
    <row r="143" spans="1:12" ht="45" customHeight="1" thickBot="1">
      <c r="A143" s="1420">
        <v>40</v>
      </c>
      <c r="B143" s="1380">
        <v>750</v>
      </c>
      <c r="C143" s="1449" t="s">
        <v>83</v>
      </c>
      <c r="D143" s="1399" t="s">
        <v>831</v>
      </c>
      <c r="E143" s="1416"/>
      <c r="F143" s="1416"/>
      <c r="G143" s="1415">
        <v>142612</v>
      </c>
      <c r="H143" s="1415">
        <v>142612</v>
      </c>
      <c r="I143" s="1365">
        <v>87034.869999999981</v>
      </c>
      <c r="J143" s="1457">
        <v>87034.869999999981</v>
      </c>
      <c r="K143" s="1339">
        <v>0</v>
      </c>
      <c r="L143" s="1364">
        <v>0.61029134995652523</v>
      </c>
    </row>
    <row r="144" spans="1:12" ht="45" customHeight="1">
      <c r="A144" s="1706">
        <v>41</v>
      </c>
      <c r="B144" s="1413" t="s">
        <v>363</v>
      </c>
      <c r="C144" s="1456" t="s">
        <v>364</v>
      </c>
      <c r="D144" s="1351" t="s">
        <v>835</v>
      </c>
      <c r="E144" s="1350">
        <v>60691000</v>
      </c>
      <c r="F144" s="1693">
        <v>2293745000</v>
      </c>
      <c r="G144" s="1349">
        <v>60691000</v>
      </c>
      <c r="H144" s="1700">
        <v>2834553379</v>
      </c>
      <c r="I144" s="1455">
        <v>19919656.579999998</v>
      </c>
      <c r="J144" s="1703">
        <v>1912158295.3200009</v>
      </c>
      <c r="K144" s="1454">
        <v>0.32821434117084902</v>
      </c>
      <c r="L144" s="1400">
        <v>0.32821434117084902</v>
      </c>
    </row>
    <row r="145" spans="1:12" ht="45" customHeight="1">
      <c r="A145" s="1716"/>
      <c r="B145" s="1696">
        <v>750</v>
      </c>
      <c r="C145" s="1697" t="s">
        <v>83</v>
      </c>
      <c r="D145" s="1399" t="s">
        <v>804</v>
      </c>
      <c r="E145" s="1342">
        <v>328000</v>
      </c>
      <c r="F145" s="1694"/>
      <c r="G145" s="1341">
        <v>152365</v>
      </c>
      <c r="H145" s="1701"/>
      <c r="I145" s="1340">
        <v>10896.460000000001</v>
      </c>
      <c r="J145" s="1704"/>
      <c r="K145" s="1411">
        <v>3.3220914634146344E-2</v>
      </c>
      <c r="L145" s="1338">
        <v>7.1515505529485129E-2</v>
      </c>
    </row>
    <row r="146" spans="1:12" ht="45" customHeight="1">
      <c r="A146" s="1716"/>
      <c r="B146" s="1696"/>
      <c r="C146" s="1697"/>
      <c r="D146" s="1399" t="s">
        <v>803</v>
      </c>
      <c r="E146" s="1342">
        <v>340000</v>
      </c>
      <c r="F146" s="1694"/>
      <c r="G146" s="1341">
        <v>157635</v>
      </c>
      <c r="H146" s="1701"/>
      <c r="I146" s="1324">
        <v>11273.32</v>
      </c>
      <c r="J146" s="1704"/>
      <c r="K146" s="1368">
        <v>3.3156823529411766E-2</v>
      </c>
      <c r="L146" s="1321">
        <v>7.1515336061153928E-2</v>
      </c>
    </row>
    <row r="147" spans="1:12" ht="45" customHeight="1">
      <c r="A147" s="1716"/>
      <c r="B147" s="1696"/>
      <c r="C147" s="1697"/>
      <c r="D147" s="1399" t="s">
        <v>835</v>
      </c>
      <c r="E147" s="1342">
        <v>11044000</v>
      </c>
      <c r="F147" s="1694"/>
      <c r="G147" s="1341">
        <v>12269000</v>
      </c>
      <c r="H147" s="1701"/>
      <c r="I147" s="1340">
        <v>11020968.41</v>
      </c>
      <c r="J147" s="1704"/>
      <c r="K147" s="1411">
        <v>0.99791456084751906</v>
      </c>
      <c r="L147" s="1338">
        <v>0.89827764365473961</v>
      </c>
    </row>
    <row r="148" spans="1:12" ht="45" customHeight="1">
      <c r="A148" s="1716"/>
      <c r="B148" s="1696">
        <v>801</v>
      </c>
      <c r="C148" s="1697" t="s">
        <v>115</v>
      </c>
      <c r="D148" s="1399" t="s">
        <v>835</v>
      </c>
      <c r="E148" s="1342">
        <v>895000</v>
      </c>
      <c r="F148" s="1694"/>
      <c r="G148" s="1341">
        <v>745000</v>
      </c>
      <c r="H148" s="1701"/>
      <c r="I148" s="1452">
        <v>657604.19999999995</v>
      </c>
      <c r="J148" s="1704"/>
      <c r="K148" s="1411">
        <v>0.73475329608938544</v>
      </c>
      <c r="L148" s="1338">
        <v>0.88269020134228182</v>
      </c>
    </row>
    <row r="149" spans="1:12" ht="45" customHeight="1">
      <c r="A149" s="1716"/>
      <c r="B149" s="1696"/>
      <c r="C149" s="1697"/>
      <c r="D149" s="1399" t="s">
        <v>832</v>
      </c>
      <c r="E149" s="1342">
        <v>925000</v>
      </c>
      <c r="F149" s="1694"/>
      <c r="G149" s="1341">
        <v>1023785.9999999999</v>
      </c>
      <c r="H149" s="1701"/>
      <c r="I149" s="1340">
        <v>921496.69000000006</v>
      </c>
      <c r="J149" s="1704"/>
      <c r="K149" s="1411">
        <v>0.99621263783783787</v>
      </c>
      <c r="L149" s="1338">
        <v>0.90008721549230031</v>
      </c>
    </row>
    <row r="150" spans="1:12" ht="45" customHeight="1">
      <c r="A150" s="1716"/>
      <c r="B150" s="1696"/>
      <c r="C150" s="1697"/>
      <c r="D150" s="1399" t="s">
        <v>828</v>
      </c>
      <c r="E150" s="1342"/>
      <c r="F150" s="1694"/>
      <c r="G150" s="1341">
        <v>51647</v>
      </c>
      <c r="H150" s="1701"/>
      <c r="I150" s="1395">
        <v>0</v>
      </c>
      <c r="J150" s="1704"/>
      <c r="K150" s="1339">
        <v>0</v>
      </c>
      <c r="L150" s="1391">
        <v>0</v>
      </c>
    </row>
    <row r="151" spans="1:12" ht="45" customHeight="1">
      <c r="A151" s="1716"/>
      <c r="B151" s="1696"/>
      <c r="C151" s="1697"/>
      <c r="D151" s="1399" t="s">
        <v>859</v>
      </c>
      <c r="E151" s="1342">
        <v>705000</v>
      </c>
      <c r="F151" s="1694"/>
      <c r="G151" s="1341">
        <v>705000</v>
      </c>
      <c r="H151" s="1701"/>
      <c r="I151" s="1340">
        <v>588388.82999999996</v>
      </c>
      <c r="J151" s="1704"/>
      <c r="K151" s="1451">
        <v>0.83459408510638289</v>
      </c>
      <c r="L151" s="1338">
        <v>0.83459408510638289</v>
      </c>
    </row>
    <row r="152" spans="1:12" ht="45" customHeight="1">
      <c r="A152" s="1716"/>
      <c r="B152" s="1696"/>
      <c r="C152" s="1697"/>
      <c r="D152" s="1399" t="s">
        <v>821</v>
      </c>
      <c r="E152" s="1342">
        <v>2401000</v>
      </c>
      <c r="F152" s="1694"/>
      <c r="G152" s="1341">
        <v>2386511</v>
      </c>
      <c r="H152" s="1701"/>
      <c r="I152" s="1340">
        <v>1017435.3999999999</v>
      </c>
      <c r="J152" s="1704"/>
      <c r="K152" s="1411">
        <v>0.42375485214493958</v>
      </c>
      <c r="L152" s="1338">
        <v>0.42632755516316495</v>
      </c>
    </row>
    <row r="153" spans="1:12" ht="45" customHeight="1">
      <c r="A153" s="1716"/>
      <c r="B153" s="1696"/>
      <c r="C153" s="1697"/>
      <c r="D153" s="1399" t="s">
        <v>820</v>
      </c>
      <c r="E153" s="1342">
        <v>943000</v>
      </c>
      <c r="F153" s="1694"/>
      <c r="G153" s="1395">
        <v>0</v>
      </c>
      <c r="H153" s="1701"/>
      <c r="I153" s="1395">
        <v>0</v>
      </c>
      <c r="J153" s="1704"/>
      <c r="K153" s="1339">
        <v>0</v>
      </c>
      <c r="L153" s="1391">
        <v>0</v>
      </c>
    </row>
    <row r="154" spans="1:12" ht="45" customHeight="1">
      <c r="A154" s="1716"/>
      <c r="B154" s="1696">
        <v>900</v>
      </c>
      <c r="C154" s="1697" t="s">
        <v>607</v>
      </c>
      <c r="D154" s="1399" t="s">
        <v>804</v>
      </c>
      <c r="E154" s="1342">
        <v>13718000</v>
      </c>
      <c r="F154" s="1694"/>
      <c r="G154" s="1341">
        <v>154822</v>
      </c>
      <c r="H154" s="1701"/>
      <c r="I154" s="1395">
        <v>0</v>
      </c>
      <c r="J154" s="1704"/>
      <c r="K154" s="1339">
        <v>0</v>
      </c>
      <c r="L154" s="1391">
        <v>0</v>
      </c>
    </row>
    <row r="155" spans="1:12" ht="45" customHeight="1">
      <c r="A155" s="1716"/>
      <c r="B155" s="1696"/>
      <c r="C155" s="1697"/>
      <c r="D155" s="1399" t="s">
        <v>803</v>
      </c>
      <c r="E155" s="1342">
        <v>391000</v>
      </c>
      <c r="F155" s="1694"/>
      <c r="G155" s="1341">
        <v>160177</v>
      </c>
      <c r="H155" s="1701"/>
      <c r="I155" s="1395">
        <v>0</v>
      </c>
      <c r="J155" s="1704"/>
      <c r="K155" s="1339">
        <v>0</v>
      </c>
      <c r="L155" s="1391">
        <v>0</v>
      </c>
    </row>
    <row r="156" spans="1:12" ht="45" customHeight="1">
      <c r="A156" s="1716"/>
      <c r="B156" s="1696"/>
      <c r="C156" s="1697"/>
      <c r="D156" s="1399" t="s">
        <v>835</v>
      </c>
      <c r="E156" s="1342">
        <v>2199180000</v>
      </c>
      <c r="F156" s="1694"/>
      <c r="G156" s="1341">
        <v>2727986584</v>
      </c>
      <c r="H156" s="1701"/>
      <c r="I156" s="1340">
        <v>1851681183.1000006</v>
      </c>
      <c r="J156" s="1704"/>
      <c r="K156" s="1411">
        <v>0.84198709659964199</v>
      </c>
      <c r="L156" s="1338">
        <v>0.67877210025898005</v>
      </c>
    </row>
    <row r="157" spans="1:12" ht="45" customHeight="1">
      <c r="A157" s="1716"/>
      <c r="B157" s="1696"/>
      <c r="C157" s="1697"/>
      <c r="D157" s="1399" t="s">
        <v>809</v>
      </c>
      <c r="E157" s="1342"/>
      <c r="F157" s="1694"/>
      <c r="G157" s="1341">
        <v>25897806</v>
      </c>
      <c r="H157" s="1701"/>
      <c r="I157" s="1340">
        <v>25897805.030000001</v>
      </c>
      <c r="J157" s="1704"/>
      <c r="K157" s="1339">
        <v>0</v>
      </c>
      <c r="L157" s="1338">
        <v>0.99999996254508983</v>
      </c>
    </row>
    <row r="158" spans="1:12" ht="45" customHeight="1">
      <c r="A158" s="1716"/>
      <c r="B158" s="1696"/>
      <c r="C158" s="1697"/>
      <c r="D158" s="1399" t="s">
        <v>828</v>
      </c>
      <c r="E158" s="1342">
        <v>814000</v>
      </c>
      <c r="F158" s="1694"/>
      <c r="G158" s="1341">
        <v>814000</v>
      </c>
      <c r="H158" s="1701"/>
      <c r="I158" s="1452">
        <v>162358.49</v>
      </c>
      <c r="J158" s="1704"/>
      <c r="K158" s="1411">
        <v>0.19945760442260441</v>
      </c>
      <c r="L158" s="1338">
        <v>0.19945760442260441</v>
      </c>
    </row>
    <row r="159" spans="1:12" ht="45" customHeight="1">
      <c r="A159" s="1716"/>
      <c r="B159" s="1696"/>
      <c r="C159" s="1697"/>
      <c r="D159" s="1399" t="s">
        <v>823</v>
      </c>
      <c r="E159" s="1342">
        <v>735000</v>
      </c>
      <c r="F159" s="1694"/>
      <c r="G159" s="1341">
        <v>723046</v>
      </c>
      <c r="H159" s="1701"/>
      <c r="I159" s="1340">
        <v>211937</v>
      </c>
      <c r="J159" s="1704"/>
      <c r="K159" s="1411">
        <v>0.28834965986394556</v>
      </c>
      <c r="L159" s="1338">
        <v>0.29311689712687711</v>
      </c>
    </row>
    <row r="160" spans="1:12" ht="45" customHeight="1">
      <c r="A160" s="1716"/>
      <c r="B160" s="1696"/>
      <c r="C160" s="1697"/>
      <c r="D160" s="1399" t="s">
        <v>820</v>
      </c>
      <c r="E160" s="1342">
        <v>83000</v>
      </c>
      <c r="F160" s="1694"/>
      <c r="G160" s="1341">
        <v>83000</v>
      </c>
      <c r="H160" s="1701"/>
      <c r="I160" s="1340">
        <v>11688.43</v>
      </c>
      <c r="J160" s="1704"/>
      <c r="K160" s="1411">
        <v>0.1408244578313253</v>
      </c>
      <c r="L160" s="1338">
        <v>0.1408244578313253</v>
      </c>
    </row>
    <row r="161" spans="1:12" ht="45" customHeight="1" thickBot="1">
      <c r="A161" s="1707"/>
      <c r="B161" s="1733"/>
      <c r="C161" s="1735"/>
      <c r="D161" s="1398" t="s">
        <v>818</v>
      </c>
      <c r="E161" s="1334">
        <v>552000</v>
      </c>
      <c r="F161" s="1695"/>
      <c r="G161" s="1366">
        <v>552000</v>
      </c>
      <c r="H161" s="1702"/>
      <c r="I161" s="1365">
        <v>45603.37999999999</v>
      </c>
      <c r="J161" s="1705"/>
      <c r="K161" s="1441">
        <v>8.2614818840579696E-2</v>
      </c>
      <c r="L161" s="1364">
        <v>8.2614818840579696E-2</v>
      </c>
    </row>
    <row r="162" spans="1:12" ht="45" customHeight="1">
      <c r="A162" s="1706">
        <v>42</v>
      </c>
      <c r="B162" s="1413">
        <v>750</v>
      </c>
      <c r="C162" s="1453" t="s">
        <v>83</v>
      </c>
      <c r="D162" s="1351" t="s">
        <v>831</v>
      </c>
      <c r="E162" s="1350">
        <v>816000</v>
      </c>
      <c r="F162" s="1693">
        <v>129788000</v>
      </c>
      <c r="G162" s="1349">
        <v>816000</v>
      </c>
      <c r="H162" s="1700">
        <v>138920540</v>
      </c>
      <c r="I162" s="1434">
        <v>530913.63</v>
      </c>
      <c r="J162" s="1703">
        <v>72829653.770000011</v>
      </c>
      <c r="K162" s="1422">
        <v>0.65062944852941174</v>
      </c>
      <c r="L162" s="1400">
        <v>0.65062944852941174</v>
      </c>
    </row>
    <row r="163" spans="1:12" ht="45" customHeight="1">
      <c r="A163" s="1716"/>
      <c r="B163" s="1696">
        <v>754</v>
      </c>
      <c r="C163" s="1697" t="s">
        <v>602</v>
      </c>
      <c r="D163" s="1399" t="s">
        <v>803</v>
      </c>
      <c r="E163" s="1342">
        <v>2578000</v>
      </c>
      <c r="F163" s="1694"/>
      <c r="G163" s="1341">
        <v>2578000</v>
      </c>
      <c r="H163" s="1701"/>
      <c r="I163" s="1395">
        <v>0</v>
      </c>
      <c r="J163" s="1704"/>
      <c r="K163" s="1339">
        <v>0</v>
      </c>
      <c r="L163" s="1391">
        <v>0</v>
      </c>
    </row>
    <row r="164" spans="1:12" ht="45" customHeight="1">
      <c r="A164" s="1716"/>
      <c r="B164" s="1696"/>
      <c r="C164" s="1726"/>
      <c r="D164" s="1399" t="s">
        <v>835</v>
      </c>
      <c r="E164" s="1342">
        <v>50871000</v>
      </c>
      <c r="F164" s="1694"/>
      <c r="G164" s="1341">
        <v>68187401</v>
      </c>
      <c r="H164" s="1701"/>
      <c r="I164" s="1452">
        <v>39068247.950000003</v>
      </c>
      <c r="J164" s="1704"/>
      <c r="K164" s="1411">
        <v>0.76798663187277627</v>
      </c>
      <c r="L164" s="1338">
        <v>0.57295405569131463</v>
      </c>
    </row>
    <row r="165" spans="1:12" ht="45" customHeight="1">
      <c r="A165" s="1716"/>
      <c r="B165" s="1696"/>
      <c r="C165" s="1726"/>
      <c r="D165" s="1399" t="s">
        <v>831</v>
      </c>
      <c r="E165" s="1342">
        <v>41970000</v>
      </c>
      <c r="F165" s="1694"/>
      <c r="G165" s="1341">
        <v>33345224</v>
      </c>
      <c r="H165" s="1701"/>
      <c r="I165" s="1452">
        <v>24778872.809999999</v>
      </c>
      <c r="J165" s="1704"/>
      <c r="K165" s="1451">
        <v>0.59039487276626157</v>
      </c>
      <c r="L165" s="1338">
        <v>0.74310110527372675</v>
      </c>
    </row>
    <row r="166" spans="1:12" ht="45" customHeight="1">
      <c r="A166" s="1716"/>
      <c r="B166" s="1696"/>
      <c r="C166" s="1726"/>
      <c r="D166" s="1399" t="s">
        <v>828</v>
      </c>
      <c r="E166" s="1342">
        <v>511000</v>
      </c>
      <c r="F166" s="1694"/>
      <c r="G166" s="1341">
        <v>511000</v>
      </c>
      <c r="H166" s="1701"/>
      <c r="I166" s="1395">
        <v>0</v>
      </c>
      <c r="J166" s="1704"/>
      <c r="K166" s="1339">
        <v>0</v>
      </c>
      <c r="L166" s="1391">
        <v>0</v>
      </c>
    </row>
    <row r="167" spans="1:12" ht="45" customHeight="1">
      <c r="A167" s="1716"/>
      <c r="B167" s="1696"/>
      <c r="C167" s="1726"/>
      <c r="D167" s="1399" t="s">
        <v>826</v>
      </c>
      <c r="E167" s="1342">
        <v>20785000</v>
      </c>
      <c r="F167" s="1694"/>
      <c r="G167" s="1341">
        <v>16760378</v>
      </c>
      <c r="H167" s="1701"/>
      <c r="I167" s="1395">
        <v>0</v>
      </c>
      <c r="J167" s="1704"/>
      <c r="K167" s="1339">
        <v>0</v>
      </c>
      <c r="L167" s="1391">
        <v>0</v>
      </c>
    </row>
    <row r="168" spans="1:12" ht="45" customHeight="1">
      <c r="A168" s="1716"/>
      <c r="B168" s="1696"/>
      <c r="C168" s="1726"/>
      <c r="D168" s="1399" t="s">
        <v>825</v>
      </c>
      <c r="E168" s="1342">
        <v>1029000</v>
      </c>
      <c r="F168" s="1694"/>
      <c r="G168" s="1341">
        <v>1373058</v>
      </c>
      <c r="H168" s="1701"/>
      <c r="I168" s="1452">
        <v>194041.19</v>
      </c>
      <c r="J168" s="1704"/>
      <c r="K168" s="1451">
        <v>0.18857258503401361</v>
      </c>
      <c r="L168" s="1338">
        <v>0.14132046133520945</v>
      </c>
    </row>
    <row r="169" spans="1:12" ht="45" customHeight="1">
      <c r="A169" s="1716"/>
      <c r="B169" s="1696"/>
      <c r="C169" s="1726"/>
      <c r="D169" s="1399" t="s">
        <v>819</v>
      </c>
      <c r="E169" s="1342">
        <v>3558000</v>
      </c>
      <c r="F169" s="1694"/>
      <c r="G169" s="1341">
        <v>9319066</v>
      </c>
      <c r="H169" s="1701"/>
      <c r="I169" s="1452">
        <v>8023195.54</v>
      </c>
      <c r="J169" s="1704"/>
      <c r="K169" s="1451">
        <v>2.2549734513771784</v>
      </c>
      <c r="L169" s="1338">
        <v>0.86094416972688037</v>
      </c>
    </row>
    <row r="170" spans="1:12" ht="45" customHeight="1">
      <c r="A170" s="1716"/>
      <c r="B170" s="1696"/>
      <c r="C170" s="1726"/>
      <c r="D170" s="1399" t="s">
        <v>818</v>
      </c>
      <c r="E170" s="1342">
        <v>997000</v>
      </c>
      <c r="F170" s="1694"/>
      <c r="G170" s="1341">
        <v>499345</v>
      </c>
      <c r="H170" s="1701"/>
      <c r="I170" s="1452">
        <v>234382.65</v>
      </c>
      <c r="J170" s="1704"/>
      <c r="K170" s="1451">
        <v>0.23508791374122368</v>
      </c>
      <c r="L170" s="1338">
        <v>0.46938018804634069</v>
      </c>
    </row>
    <row r="171" spans="1:12" ht="45" customHeight="1">
      <c r="A171" s="1716"/>
      <c r="B171" s="1696"/>
      <c r="C171" s="1726"/>
      <c r="D171" s="1399" t="s">
        <v>815</v>
      </c>
      <c r="E171" s="1342">
        <v>5950000</v>
      </c>
      <c r="F171" s="1694"/>
      <c r="G171" s="1341">
        <v>4808068</v>
      </c>
      <c r="H171" s="1701"/>
      <c r="I171" s="1395">
        <v>0</v>
      </c>
      <c r="J171" s="1704"/>
      <c r="K171" s="1339">
        <v>0</v>
      </c>
      <c r="L171" s="1391">
        <v>0</v>
      </c>
    </row>
    <row r="172" spans="1:12" ht="45" customHeight="1" thickBot="1">
      <c r="A172" s="1707"/>
      <c r="B172" s="1380">
        <v>852</v>
      </c>
      <c r="C172" s="1449" t="s">
        <v>417</v>
      </c>
      <c r="D172" s="1398" t="s">
        <v>803</v>
      </c>
      <c r="E172" s="1334">
        <v>723000</v>
      </c>
      <c r="F172" s="1695"/>
      <c r="G172" s="1366">
        <v>723000</v>
      </c>
      <c r="H172" s="1702"/>
      <c r="I172" s="1444">
        <v>0</v>
      </c>
      <c r="J172" s="1705"/>
      <c r="K172" s="1332">
        <v>0</v>
      </c>
      <c r="L172" s="1331">
        <v>0</v>
      </c>
    </row>
    <row r="173" spans="1:12" ht="45" customHeight="1">
      <c r="A173" s="1706">
        <v>44</v>
      </c>
      <c r="B173" s="1413" t="s">
        <v>361</v>
      </c>
      <c r="C173" s="1412" t="s">
        <v>362</v>
      </c>
      <c r="D173" s="1351" t="s">
        <v>812</v>
      </c>
      <c r="E173" s="1350">
        <v>148779000</v>
      </c>
      <c r="F173" s="1693">
        <v>188808000</v>
      </c>
      <c r="G173" s="1349">
        <v>235255033.62</v>
      </c>
      <c r="H173" s="1700">
        <v>275621031.62</v>
      </c>
      <c r="I173" s="1405">
        <v>226214124.08000001</v>
      </c>
      <c r="J173" s="1703">
        <v>230639722.69</v>
      </c>
      <c r="K173" s="1422">
        <v>1.5204707927866166</v>
      </c>
      <c r="L173" s="1400">
        <v>0.96156975091719621</v>
      </c>
    </row>
    <row r="174" spans="1:12" ht="45" customHeight="1">
      <c r="A174" s="1716"/>
      <c r="B174" s="1446">
        <v>750</v>
      </c>
      <c r="C174" s="1450" t="s">
        <v>83</v>
      </c>
      <c r="D174" s="1399" t="s">
        <v>832</v>
      </c>
      <c r="E174" s="1342">
        <v>36034000</v>
      </c>
      <c r="F174" s="1694"/>
      <c r="G174" s="1341">
        <v>36370998</v>
      </c>
      <c r="H174" s="1701"/>
      <c r="I174" s="1340">
        <v>4235134.669999999</v>
      </c>
      <c r="J174" s="1704"/>
      <c r="K174" s="1411">
        <v>0.11753162762946104</v>
      </c>
      <c r="L174" s="1338">
        <v>0.11644263019672979</v>
      </c>
    </row>
    <row r="175" spans="1:12" ht="45" customHeight="1" thickBot="1">
      <c r="A175" s="1707"/>
      <c r="B175" s="1380">
        <v>853</v>
      </c>
      <c r="C175" s="1449" t="s">
        <v>605</v>
      </c>
      <c r="D175" s="1398" t="s">
        <v>832</v>
      </c>
      <c r="E175" s="1334">
        <v>3995000</v>
      </c>
      <c r="F175" s="1695"/>
      <c r="G175" s="1366">
        <v>3995000</v>
      </c>
      <c r="H175" s="1702"/>
      <c r="I175" s="1365">
        <v>190463.94</v>
      </c>
      <c r="J175" s="1705"/>
      <c r="K175" s="1441">
        <v>4.7675579474342929E-2</v>
      </c>
      <c r="L175" s="1364">
        <v>4.7675579474342929E-2</v>
      </c>
    </row>
    <row r="176" spans="1:12" ht="45" customHeight="1">
      <c r="A176" s="1706">
        <v>46</v>
      </c>
      <c r="B176" s="1727">
        <v>750</v>
      </c>
      <c r="C176" s="1770" t="s">
        <v>83</v>
      </c>
      <c r="D176" s="1351" t="s">
        <v>831</v>
      </c>
      <c r="E176" s="1350">
        <v>2356000</v>
      </c>
      <c r="F176" s="1693">
        <v>845163000</v>
      </c>
      <c r="G176" s="1349">
        <v>2882402</v>
      </c>
      <c r="H176" s="1700">
        <v>866154216</v>
      </c>
      <c r="I176" s="1405">
        <v>1358680.99</v>
      </c>
      <c r="J176" s="1703">
        <v>514358046.35000002</v>
      </c>
      <c r="K176" s="1422">
        <v>0.57668972410865871</v>
      </c>
      <c r="L176" s="1400">
        <v>0.47137109605114069</v>
      </c>
    </row>
    <row r="177" spans="1:12" ht="45" customHeight="1">
      <c r="A177" s="1716"/>
      <c r="B177" s="1696"/>
      <c r="C177" s="1717"/>
      <c r="D177" s="1399" t="s">
        <v>832</v>
      </c>
      <c r="E177" s="1342">
        <v>7981000</v>
      </c>
      <c r="F177" s="1694"/>
      <c r="G177" s="1341">
        <v>10562093</v>
      </c>
      <c r="H177" s="1701"/>
      <c r="I177" s="1340">
        <v>5333755.4299999988</v>
      </c>
      <c r="J177" s="1704"/>
      <c r="K177" s="1411">
        <v>0.66830665706051862</v>
      </c>
      <c r="L177" s="1338">
        <v>0.5049903868485156</v>
      </c>
    </row>
    <row r="178" spans="1:12" ht="45" customHeight="1">
      <c r="A178" s="1716"/>
      <c r="B178" s="1696">
        <v>851</v>
      </c>
      <c r="C178" s="1717" t="s">
        <v>415</v>
      </c>
      <c r="D178" s="1399" t="s">
        <v>811</v>
      </c>
      <c r="E178" s="1342"/>
      <c r="F178" s="1694"/>
      <c r="G178" s="1341">
        <v>1088707</v>
      </c>
      <c r="H178" s="1701"/>
      <c r="I178" s="1340">
        <v>440633.87</v>
      </c>
      <c r="J178" s="1704"/>
      <c r="K178" s="1339">
        <v>0</v>
      </c>
      <c r="L178" s="1338">
        <v>0.40473136482083794</v>
      </c>
    </row>
    <row r="179" spans="1:12" ht="45" customHeight="1">
      <c r="A179" s="1716"/>
      <c r="B179" s="1696"/>
      <c r="C179" s="1717"/>
      <c r="D179" s="1399" t="s">
        <v>804</v>
      </c>
      <c r="E179" s="1342">
        <v>80000</v>
      </c>
      <c r="F179" s="1694"/>
      <c r="G179" s="1341">
        <v>80000</v>
      </c>
      <c r="H179" s="1701"/>
      <c r="I179" s="1392">
        <v>0</v>
      </c>
      <c r="J179" s="1704"/>
      <c r="K179" s="1339">
        <v>0</v>
      </c>
      <c r="L179" s="1391">
        <v>0</v>
      </c>
    </row>
    <row r="180" spans="1:12" ht="45" customHeight="1">
      <c r="A180" s="1716"/>
      <c r="B180" s="1696"/>
      <c r="C180" s="1717"/>
      <c r="D180" s="1399" t="s">
        <v>803</v>
      </c>
      <c r="E180" s="1342">
        <v>3301000</v>
      </c>
      <c r="F180" s="1694"/>
      <c r="G180" s="1341">
        <v>3301000</v>
      </c>
      <c r="H180" s="1701"/>
      <c r="I180" s="1392">
        <v>0</v>
      </c>
      <c r="J180" s="1704"/>
      <c r="K180" s="1339">
        <v>0</v>
      </c>
      <c r="L180" s="1391">
        <v>0</v>
      </c>
    </row>
    <row r="181" spans="1:12" ht="45" customHeight="1">
      <c r="A181" s="1716"/>
      <c r="B181" s="1696"/>
      <c r="C181" s="1717"/>
      <c r="D181" s="1399" t="s">
        <v>835</v>
      </c>
      <c r="E181" s="1342">
        <v>478569000</v>
      </c>
      <c r="F181" s="1694"/>
      <c r="G181" s="1341">
        <v>478569000</v>
      </c>
      <c r="H181" s="1701"/>
      <c r="I181" s="1340">
        <v>350307249.01999998</v>
      </c>
      <c r="J181" s="1704"/>
      <c r="K181" s="1411">
        <v>0.73198901103080216</v>
      </c>
      <c r="L181" s="1338">
        <v>0.73198901103080216</v>
      </c>
    </row>
    <row r="182" spans="1:12" ht="45" customHeight="1">
      <c r="A182" s="1716"/>
      <c r="B182" s="1696"/>
      <c r="C182" s="1717"/>
      <c r="D182" s="1399" t="s">
        <v>831</v>
      </c>
      <c r="E182" s="1342">
        <v>84188000</v>
      </c>
      <c r="F182" s="1694"/>
      <c r="G182" s="1341">
        <v>100214560</v>
      </c>
      <c r="H182" s="1701"/>
      <c r="I182" s="1340">
        <v>37174222.609999999</v>
      </c>
      <c r="J182" s="1704"/>
      <c r="K182" s="1411">
        <v>0.44156201133178125</v>
      </c>
      <c r="L182" s="1338">
        <v>0.37094632366793806</v>
      </c>
    </row>
    <row r="183" spans="1:12" ht="45" customHeight="1" thickBot="1">
      <c r="A183" s="1707"/>
      <c r="B183" s="1733"/>
      <c r="C183" s="1718"/>
      <c r="D183" s="1398" t="s">
        <v>832</v>
      </c>
      <c r="E183" s="1334">
        <v>268688000</v>
      </c>
      <c r="F183" s="1695"/>
      <c r="G183" s="1366">
        <v>269456454</v>
      </c>
      <c r="H183" s="1702"/>
      <c r="I183" s="1365">
        <v>119743504.42999998</v>
      </c>
      <c r="J183" s="1705"/>
      <c r="K183" s="1441">
        <v>0.44566003852051439</v>
      </c>
      <c r="L183" s="1364">
        <v>0.44438907531233218</v>
      </c>
    </row>
    <row r="184" spans="1:12" ht="45" customHeight="1">
      <c r="A184" s="1734">
        <v>47</v>
      </c>
      <c r="B184" s="1448">
        <v>150</v>
      </c>
      <c r="C184" s="1447" t="s">
        <v>370</v>
      </c>
      <c r="D184" s="1371" t="s">
        <v>835</v>
      </c>
      <c r="E184" s="1370">
        <v>416881000</v>
      </c>
      <c r="F184" s="1713">
        <v>683865000</v>
      </c>
      <c r="G184" s="1369">
        <v>774676610</v>
      </c>
      <c r="H184" s="1714">
        <v>1262160610</v>
      </c>
      <c r="I184" s="1324">
        <v>556549336.55000007</v>
      </c>
      <c r="J184" s="1736">
        <v>885917220.03000009</v>
      </c>
      <c r="K184" s="1368">
        <v>1.335031667430274</v>
      </c>
      <c r="L184" s="1321">
        <v>0.71842795995867237</v>
      </c>
    </row>
    <row r="185" spans="1:12" ht="45" customHeight="1">
      <c r="A185" s="1716"/>
      <c r="B185" s="1446">
        <v>750</v>
      </c>
      <c r="C185" s="1445" t="s">
        <v>83</v>
      </c>
      <c r="D185" s="1399" t="s">
        <v>835</v>
      </c>
      <c r="E185" s="1342">
        <v>1212000</v>
      </c>
      <c r="F185" s="1694"/>
      <c r="G185" s="1341">
        <v>1212000</v>
      </c>
      <c r="H185" s="1701"/>
      <c r="I185" s="1395">
        <v>0</v>
      </c>
      <c r="J185" s="1704"/>
      <c r="K185" s="1339">
        <v>0</v>
      </c>
      <c r="L185" s="1391">
        <v>0</v>
      </c>
    </row>
    <row r="186" spans="1:12" ht="45" customHeight="1" thickBot="1">
      <c r="A186" s="1707"/>
      <c r="B186" s="1380">
        <v>900</v>
      </c>
      <c r="C186" s="1367" t="s">
        <v>607</v>
      </c>
      <c r="D186" s="1398" t="s">
        <v>835</v>
      </c>
      <c r="E186" s="1334">
        <v>265772000</v>
      </c>
      <c r="F186" s="1695"/>
      <c r="G186" s="1366">
        <v>486272000</v>
      </c>
      <c r="H186" s="1702"/>
      <c r="I186" s="1365">
        <v>329367883.48000002</v>
      </c>
      <c r="J186" s="1705"/>
      <c r="K186" s="1441">
        <v>1.2392873721836764</v>
      </c>
      <c r="L186" s="1364">
        <v>0.67733261113121879</v>
      </c>
    </row>
    <row r="187" spans="1:12" ht="45" customHeight="1">
      <c r="A187" s="1706">
        <v>49</v>
      </c>
      <c r="B187" s="1727">
        <v>750</v>
      </c>
      <c r="C187" s="1770" t="s">
        <v>83</v>
      </c>
      <c r="D187" s="1351" t="s">
        <v>831</v>
      </c>
      <c r="E187" s="1350">
        <v>446000</v>
      </c>
      <c r="F187" s="1693">
        <v>1300000</v>
      </c>
      <c r="G187" s="1349">
        <v>446000</v>
      </c>
      <c r="H187" s="1700">
        <v>1300000</v>
      </c>
      <c r="I187" s="1405">
        <v>124293.70000000001</v>
      </c>
      <c r="J187" s="1708">
        <v>124293.70000000001</v>
      </c>
      <c r="K187" s="1422">
        <v>0.27868542600896862</v>
      </c>
      <c r="L187" s="1400">
        <v>0.27868542600896862</v>
      </c>
    </row>
    <row r="188" spans="1:12" ht="45" customHeight="1" thickBot="1">
      <c r="A188" s="1707"/>
      <c r="B188" s="1733"/>
      <c r="C188" s="1718"/>
      <c r="D188" s="1398" t="s">
        <v>832</v>
      </c>
      <c r="E188" s="1334">
        <v>854000</v>
      </c>
      <c r="F188" s="1695"/>
      <c r="G188" s="1366">
        <v>854000</v>
      </c>
      <c r="H188" s="1702"/>
      <c r="I188" s="1444">
        <v>0</v>
      </c>
      <c r="J188" s="1709"/>
      <c r="K188" s="1332">
        <v>0</v>
      </c>
      <c r="L188" s="1331">
        <v>0</v>
      </c>
    </row>
    <row r="189" spans="1:12" ht="45" customHeight="1">
      <c r="A189" s="1706">
        <v>57</v>
      </c>
      <c r="B189" s="1727">
        <v>754</v>
      </c>
      <c r="C189" s="1800" t="s">
        <v>602</v>
      </c>
      <c r="D189" s="1351" t="s">
        <v>803</v>
      </c>
      <c r="E189" s="1350">
        <v>1000000</v>
      </c>
      <c r="F189" s="1693">
        <v>12778000</v>
      </c>
      <c r="G189" s="1349">
        <v>1000000</v>
      </c>
      <c r="H189" s="1700">
        <v>12778000</v>
      </c>
      <c r="I189" s="1348">
        <v>0</v>
      </c>
      <c r="J189" s="1703">
        <v>3515267.09</v>
      </c>
      <c r="K189" s="1347">
        <v>0</v>
      </c>
      <c r="L189" s="1346">
        <v>0</v>
      </c>
    </row>
    <row r="190" spans="1:12" ht="45" customHeight="1">
      <c r="A190" s="1716"/>
      <c r="B190" s="1696"/>
      <c r="C190" s="1782"/>
      <c r="D190" s="1399" t="s">
        <v>835</v>
      </c>
      <c r="E190" s="1342">
        <v>9032000</v>
      </c>
      <c r="F190" s="1694"/>
      <c r="G190" s="1341">
        <v>9032000</v>
      </c>
      <c r="H190" s="1701"/>
      <c r="I190" s="1340">
        <v>2858812.46</v>
      </c>
      <c r="J190" s="1704"/>
      <c r="K190" s="1411">
        <v>0.31652042294065547</v>
      </c>
      <c r="L190" s="1338">
        <v>0.31652042294065547</v>
      </c>
    </row>
    <row r="191" spans="1:12" ht="45" customHeight="1" thickBot="1">
      <c r="A191" s="1707"/>
      <c r="B191" s="1733"/>
      <c r="C191" s="1788"/>
      <c r="D191" s="1398" t="s">
        <v>832</v>
      </c>
      <c r="E191" s="1334">
        <v>2746000</v>
      </c>
      <c r="F191" s="1695"/>
      <c r="G191" s="1366">
        <v>2746000</v>
      </c>
      <c r="H191" s="1702"/>
      <c r="I191" s="1365">
        <v>656454.63</v>
      </c>
      <c r="J191" s="1705"/>
      <c r="K191" s="1441">
        <v>0.23905849599417334</v>
      </c>
      <c r="L191" s="1364">
        <v>0.23905849599417334</v>
      </c>
    </row>
    <row r="192" spans="1:12" ht="45" customHeight="1">
      <c r="A192" s="1706">
        <v>58</v>
      </c>
      <c r="B192" s="1727">
        <v>720</v>
      </c>
      <c r="C192" s="1770" t="s">
        <v>385</v>
      </c>
      <c r="D192" s="1351" t="s">
        <v>831</v>
      </c>
      <c r="E192" s="1350">
        <v>3680000</v>
      </c>
      <c r="F192" s="1693">
        <v>25231000</v>
      </c>
      <c r="G192" s="1349">
        <v>3680000</v>
      </c>
      <c r="H192" s="1700">
        <v>25231000</v>
      </c>
      <c r="I192" s="1405">
        <v>453230.99</v>
      </c>
      <c r="J192" s="1703">
        <v>4018006.2199999997</v>
      </c>
      <c r="K192" s="1443">
        <v>0.12316059510869565</v>
      </c>
      <c r="L192" s="1442">
        <v>0.12316059510869565</v>
      </c>
    </row>
    <row r="193" spans="1:12" ht="45" customHeight="1">
      <c r="A193" s="1716"/>
      <c r="B193" s="1696"/>
      <c r="C193" s="1717"/>
      <c r="D193" s="1399" t="s">
        <v>832</v>
      </c>
      <c r="E193" s="1342">
        <v>635000</v>
      </c>
      <c r="F193" s="1694"/>
      <c r="G193" s="1341">
        <v>635000</v>
      </c>
      <c r="H193" s="1701"/>
      <c r="I193" s="1340">
        <v>119231.11</v>
      </c>
      <c r="J193" s="1704"/>
      <c r="K193" s="1411">
        <v>0.18776552755905512</v>
      </c>
      <c r="L193" s="1338">
        <v>0.18776552755905512</v>
      </c>
    </row>
    <row r="194" spans="1:12" ht="45" customHeight="1">
      <c r="A194" s="1716"/>
      <c r="B194" s="1696">
        <v>750</v>
      </c>
      <c r="C194" s="1717" t="s">
        <v>83</v>
      </c>
      <c r="D194" s="1399" t="s">
        <v>835</v>
      </c>
      <c r="E194" s="1342">
        <v>749000</v>
      </c>
      <c r="F194" s="1694"/>
      <c r="G194" s="1341">
        <v>5523494</v>
      </c>
      <c r="H194" s="1701"/>
      <c r="I194" s="1340">
        <v>1101437.74</v>
      </c>
      <c r="J194" s="1704"/>
      <c r="K194" s="1411">
        <v>1.4705443791722297</v>
      </c>
      <c r="L194" s="1338">
        <v>0.19940960196571228</v>
      </c>
    </row>
    <row r="195" spans="1:12" ht="45" customHeight="1">
      <c r="A195" s="1716"/>
      <c r="B195" s="1696"/>
      <c r="C195" s="1717"/>
      <c r="D195" s="1399" t="s">
        <v>831</v>
      </c>
      <c r="E195" s="1342">
        <v>11733000</v>
      </c>
      <c r="F195" s="1694"/>
      <c r="G195" s="1341">
        <v>5015852</v>
      </c>
      <c r="H195" s="1701"/>
      <c r="I195" s="1340">
        <v>1285060.0000000002</v>
      </c>
      <c r="J195" s="1704"/>
      <c r="K195" s="1411">
        <v>0.10952527060427855</v>
      </c>
      <c r="L195" s="1338">
        <v>0.25619974433057441</v>
      </c>
    </row>
    <row r="196" spans="1:12" ht="45" customHeight="1" thickBot="1">
      <c r="A196" s="1707"/>
      <c r="B196" s="1733"/>
      <c r="C196" s="1718"/>
      <c r="D196" s="1398" t="s">
        <v>832</v>
      </c>
      <c r="E196" s="1334">
        <v>8434000</v>
      </c>
      <c r="F196" s="1695"/>
      <c r="G196" s="1366">
        <v>10376654</v>
      </c>
      <c r="H196" s="1702"/>
      <c r="I196" s="1365">
        <v>1059046.3800000001</v>
      </c>
      <c r="J196" s="1705"/>
      <c r="K196" s="1441">
        <v>0.12556869575527627</v>
      </c>
      <c r="L196" s="1364">
        <v>0.10206048886278757</v>
      </c>
    </row>
    <row r="197" spans="1:12" ht="45" customHeight="1" thickBot="1">
      <c r="A197" s="1420">
        <v>61</v>
      </c>
      <c r="B197" s="1440">
        <v>750</v>
      </c>
      <c r="C197" s="1439" t="s">
        <v>83</v>
      </c>
      <c r="D197" s="1417" t="s">
        <v>831</v>
      </c>
      <c r="E197" s="1416">
        <v>1499000</v>
      </c>
      <c r="F197" s="1416">
        <v>1499000</v>
      </c>
      <c r="G197" s="1415">
        <v>8632088</v>
      </c>
      <c r="H197" s="1415">
        <v>8632088</v>
      </c>
      <c r="I197" s="1356">
        <v>7822980.9600000009</v>
      </c>
      <c r="J197" s="1438">
        <v>7822980.9600000009</v>
      </c>
      <c r="K197" s="1437">
        <v>5.2187998398932631</v>
      </c>
      <c r="L197" s="1414">
        <v>0.90626751719861998</v>
      </c>
    </row>
    <row r="198" spans="1:12" ht="45" customHeight="1">
      <c r="A198" s="1763">
        <v>62</v>
      </c>
      <c r="B198" s="1353" t="s">
        <v>365</v>
      </c>
      <c r="C198" s="1352" t="s">
        <v>366</v>
      </c>
      <c r="D198" s="1421" t="s">
        <v>813</v>
      </c>
      <c r="E198" s="1350">
        <v>89697000</v>
      </c>
      <c r="F198" s="1693">
        <v>95587000</v>
      </c>
      <c r="G198" s="1349">
        <v>213339901</v>
      </c>
      <c r="H198" s="1700">
        <v>219229901</v>
      </c>
      <c r="I198" s="1405">
        <v>152064347.75</v>
      </c>
      <c r="J198" s="1703">
        <v>152765979.97999999</v>
      </c>
      <c r="K198" s="1422">
        <v>1.6953114123103337</v>
      </c>
      <c r="L198" s="1400">
        <v>0.71277968648724555</v>
      </c>
    </row>
    <row r="199" spans="1:12" ht="45" customHeight="1" thickBot="1">
      <c r="A199" s="1824"/>
      <c r="B199" s="1406">
        <v>750</v>
      </c>
      <c r="C199" s="1436" t="s">
        <v>83</v>
      </c>
      <c r="D199" s="1435" t="s">
        <v>813</v>
      </c>
      <c r="E199" s="1387">
        <v>5890000</v>
      </c>
      <c r="F199" s="1760"/>
      <c r="G199" s="1386">
        <v>5890000</v>
      </c>
      <c r="H199" s="1722"/>
      <c r="I199" s="1357">
        <v>701632.23</v>
      </c>
      <c r="J199" s="1737"/>
      <c r="K199" s="1402">
        <v>0.11912261969439727</v>
      </c>
      <c r="L199" s="1354">
        <v>0.11912261969439727</v>
      </c>
    </row>
    <row r="200" spans="1:12" ht="45" customHeight="1">
      <c r="A200" s="1763">
        <v>64</v>
      </c>
      <c r="B200" s="1727">
        <v>750</v>
      </c>
      <c r="C200" s="1770" t="s">
        <v>83</v>
      </c>
      <c r="D200" s="1351" t="s">
        <v>831</v>
      </c>
      <c r="E200" s="1350">
        <v>3463000</v>
      </c>
      <c r="F200" s="1693">
        <v>3463000</v>
      </c>
      <c r="G200" s="1349">
        <v>3463000</v>
      </c>
      <c r="H200" s="1700">
        <v>4403494</v>
      </c>
      <c r="I200" s="1434">
        <v>335225.19</v>
      </c>
      <c r="J200" s="1703">
        <v>1275717.99</v>
      </c>
      <c r="K200" s="1422">
        <v>9.6801960727692746E-2</v>
      </c>
      <c r="L200" s="1400">
        <v>9.6801960727692746E-2</v>
      </c>
    </row>
    <row r="201" spans="1:12" ht="45" customHeight="1" thickBot="1">
      <c r="A201" s="1764"/>
      <c r="B201" s="1733"/>
      <c r="C201" s="1718"/>
      <c r="D201" s="1398" t="s">
        <v>818</v>
      </c>
      <c r="E201" s="1334"/>
      <c r="F201" s="1695"/>
      <c r="G201" s="1366">
        <v>940494</v>
      </c>
      <c r="H201" s="1702"/>
      <c r="I201" s="1433">
        <v>940492.80000000005</v>
      </c>
      <c r="J201" s="1705"/>
      <c r="K201" s="1432">
        <v>0</v>
      </c>
      <c r="L201" s="1431">
        <v>0.99999872407479473</v>
      </c>
    </row>
    <row r="202" spans="1:12" ht="45" customHeight="1">
      <c r="A202" s="1827">
        <v>69</v>
      </c>
      <c r="B202" s="1789" t="s">
        <v>377</v>
      </c>
      <c r="C202" s="1825" t="s">
        <v>378</v>
      </c>
      <c r="D202" s="1371" t="s">
        <v>835</v>
      </c>
      <c r="E202" s="1370">
        <v>2020000</v>
      </c>
      <c r="F202" s="1711">
        <v>2020000</v>
      </c>
      <c r="G202" s="1369">
        <v>2020000</v>
      </c>
      <c r="H202" s="1715">
        <v>2274998</v>
      </c>
      <c r="I202" s="1324">
        <v>134774.04999999999</v>
      </c>
      <c r="J202" s="1739">
        <v>389771.41</v>
      </c>
      <c r="K202" s="1368">
        <v>6.6719826732673265E-2</v>
      </c>
      <c r="L202" s="1321">
        <v>6.6719826732673265E-2</v>
      </c>
    </row>
    <row r="203" spans="1:12" ht="45" customHeight="1" thickBot="1">
      <c r="A203" s="1824"/>
      <c r="B203" s="1790"/>
      <c r="C203" s="1826"/>
      <c r="D203" s="1404" t="s">
        <v>815</v>
      </c>
      <c r="E203" s="1387"/>
      <c r="F203" s="1711"/>
      <c r="G203" s="1386">
        <v>254998</v>
      </c>
      <c r="H203" s="1715"/>
      <c r="I203" s="1357">
        <v>254997.36</v>
      </c>
      <c r="J203" s="1739"/>
      <c r="K203" s="1385">
        <v>0</v>
      </c>
      <c r="L203" s="1354">
        <v>0.9999974901763935</v>
      </c>
    </row>
    <row r="204" spans="1:12" ht="45" customHeight="1">
      <c r="A204" s="1706">
        <v>71</v>
      </c>
      <c r="B204" s="1727">
        <v>750</v>
      </c>
      <c r="C204" s="1770" t="s">
        <v>83</v>
      </c>
      <c r="D204" s="1351" t="s">
        <v>835</v>
      </c>
      <c r="E204" s="1350">
        <v>3088000</v>
      </c>
      <c r="F204" s="1350">
        <v>3088000</v>
      </c>
      <c r="G204" s="1349">
        <v>7845763</v>
      </c>
      <c r="H204" s="1822">
        <v>7881808</v>
      </c>
      <c r="I204" s="1405">
        <v>5915598.8899999997</v>
      </c>
      <c r="J204" s="1820">
        <v>5923884.1699999999</v>
      </c>
      <c r="K204" s="1422">
        <v>1.915673215673575</v>
      </c>
      <c r="L204" s="1400">
        <v>0.75398643701065149</v>
      </c>
    </row>
    <row r="205" spans="1:12" ht="45" customHeight="1" thickBot="1">
      <c r="A205" s="1707"/>
      <c r="B205" s="1733"/>
      <c r="C205" s="1718"/>
      <c r="D205" s="1398" t="s">
        <v>832</v>
      </c>
      <c r="E205" s="1334"/>
      <c r="F205" s="1334"/>
      <c r="G205" s="1366">
        <v>36045</v>
      </c>
      <c r="H205" s="1823"/>
      <c r="I205" s="1365">
        <v>8285.2800000000007</v>
      </c>
      <c r="J205" s="1821"/>
      <c r="K205" s="1332">
        <v>0</v>
      </c>
      <c r="L205" s="1364">
        <v>0.229859342488556</v>
      </c>
    </row>
    <row r="206" spans="1:12" ht="45" customHeight="1">
      <c r="A206" s="1776">
        <v>83</v>
      </c>
      <c r="B206" s="1778">
        <v>758</v>
      </c>
      <c r="C206" s="1698" t="s">
        <v>411</v>
      </c>
      <c r="D206" s="1430" t="s">
        <v>858</v>
      </c>
      <c r="E206" s="1429">
        <v>35979765000</v>
      </c>
      <c r="F206" s="1831">
        <v>35996528000</v>
      </c>
      <c r="G206" s="1369">
        <v>25455628270.379997</v>
      </c>
      <c r="H206" s="1724">
        <v>25465389751.379997</v>
      </c>
      <c r="I206" s="1395">
        <v>0</v>
      </c>
      <c r="J206" s="1828">
        <v>0</v>
      </c>
      <c r="K206" s="1428">
        <v>0</v>
      </c>
      <c r="L206" s="1427">
        <v>0</v>
      </c>
    </row>
    <row r="207" spans="1:12" ht="45" customHeight="1" thickBot="1">
      <c r="A207" s="1777"/>
      <c r="B207" s="1779"/>
      <c r="C207" s="1699"/>
      <c r="D207" s="1426" t="s">
        <v>857</v>
      </c>
      <c r="E207" s="1425">
        <v>16763000</v>
      </c>
      <c r="F207" s="1832"/>
      <c r="G207" s="1386">
        <v>9761481</v>
      </c>
      <c r="H207" s="1725"/>
      <c r="I207" s="1424">
        <v>0</v>
      </c>
      <c r="J207" s="1829"/>
      <c r="K207" s="1385">
        <v>0</v>
      </c>
      <c r="L207" s="1423">
        <v>0</v>
      </c>
    </row>
    <row r="208" spans="1:12" ht="45" customHeight="1">
      <c r="A208" s="1706">
        <v>88</v>
      </c>
      <c r="B208" s="1727">
        <v>755</v>
      </c>
      <c r="C208" s="1770" t="s">
        <v>401</v>
      </c>
      <c r="D208" s="1351" t="s">
        <v>835</v>
      </c>
      <c r="E208" s="1350">
        <v>1651000</v>
      </c>
      <c r="F208" s="1693">
        <v>7057000</v>
      </c>
      <c r="G208" s="1349">
        <v>5276803</v>
      </c>
      <c r="H208" s="1700">
        <v>56526257</v>
      </c>
      <c r="I208" s="1405">
        <v>3300885.85</v>
      </c>
      <c r="J208" s="1703">
        <v>44161346.220000006</v>
      </c>
      <c r="K208" s="1422">
        <v>1.9993251665657179</v>
      </c>
      <c r="L208" s="1400">
        <v>0.62554653831117057</v>
      </c>
    </row>
    <row r="209" spans="1:12" ht="45" customHeight="1">
      <c r="A209" s="1716"/>
      <c r="B209" s="1696"/>
      <c r="C209" s="1717"/>
      <c r="D209" s="1399" t="s">
        <v>831</v>
      </c>
      <c r="E209" s="1342">
        <v>421000</v>
      </c>
      <c r="F209" s="1694"/>
      <c r="G209" s="1341">
        <v>46894477</v>
      </c>
      <c r="H209" s="1701"/>
      <c r="I209" s="1324">
        <v>38868522.970000006</v>
      </c>
      <c r="J209" s="1704"/>
      <c r="K209" s="1368">
        <v>92.324282589073647</v>
      </c>
      <c r="L209" s="1321">
        <v>0.82885076146600389</v>
      </c>
    </row>
    <row r="210" spans="1:12" ht="45" customHeight="1" thickBot="1">
      <c r="A210" s="1757"/>
      <c r="B210" s="1758"/>
      <c r="C210" s="1830"/>
      <c r="D210" s="1404" t="s">
        <v>832</v>
      </c>
      <c r="E210" s="1387">
        <v>4985000</v>
      </c>
      <c r="F210" s="1760"/>
      <c r="G210" s="1386">
        <v>4354977</v>
      </c>
      <c r="H210" s="1722"/>
      <c r="I210" s="1357">
        <v>1991937.4</v>
      </c>
      <c r="J210" s="1737"/>
      <c r="K210" s="1402">
        <v>0.3995862387161484</v>
      </c>
      <c r="L210" s="1354">
        <v>0.45739332262833993</v>
      </c>
    </row>
    <row r="211" spans="1:12" ht="45" customHeight="1">
      <c r="A211" s="1706" t="s">
        <v>856</v>
      </c>
      <c r="B211" s="1353" t="s">
        <v>365</v>
      </c>
      <c r="C211" s="1352" t="s">
        <v>366</v>
      </c>
      <c r="D211" s="1421" t="s">
        <v>813</v>
      </c>
      <c r="E211" s="1350">
        <v>89000</v>
      </c>
      <c r="F211" s="1807">
        <v>89000</v>
      </c>
      <c r="G211" s="1349">
        <v>89000</v>
      </c>
      <c r="H211" s="1700">
        <v>6715370</v>
      </c>
      <c r="I211" s="1348">
        <v>0</v>
      </c>
      <c r="J211" s="1708">
        <v>5304856.97</v>
      </c>
      <c r="K211" s="1347">
        <v>0</v>
      </c>
      <c r="L211" s="1346">
        <v>0</v>
      </c>
    </row>
    <row r="212" spans="1:12" ht="45" customHeight="1" thickBot="1">
      <c r="A212" s="1707"/>
      <c r="B212" s="1410" t="s">
        <v>397</v>
      </c>
      <c r="C212" s="1367" t="s">
        <v>602</v>
      </c>
      <c r="D212" s="1398" t="s">
        <v>835</v>
      </c>
      <c r="E212" s="1334"/>
      <c r="F212" s="1808"/>
      <c r="G212" s="1366">
        <v>6626370</v>
      </c>
      <c r="H212" s="1702"/>
      <c r="I212" s="1365">
        <v>5304856.97</v>
      </c>
      <c r="J212" s="1709"/>
      <c r="K212" s="1332">
        <v>0</v>
      </c>
      <c r="L212" s="1364">
        <v>0.80056757621442809</v>
      </c>
    </row>
    <row r="213" spans="1:12" ht="45" customHeight="1" thickBot="1">
      <c r="A213" s="1420" t="s">
        <v>855</v>
      </c>
      <c r="B213" s="1419" t="s">
        <v>397</v>
      </c>
      <c r="C213" s="1418" t="s">
        <v>602</v>
      </c>
      <c r="D213" s="1417" t="s">
        <v>835</v>
      </c>
      <c r="E213" s="1416"/>
      <c r="F213" s="1416"/>
      <c r="G213" s="1415">
        <v>6517408</v>
      </c>
      <c r="H213" s="1415">
        <v>6517408</v>
      </c>
      <c r="I213" s="1403">
        <v>6517406.96</v>
      </c>
      <c r="J213" s="1356">
        <v>6517406.96</v>
      </c>
      <c r="K213" s="1394">
        <v>0</v>
      </c>
      <c r="L213" s="1414">
        <v>0.99999984042736012</v>
      </c>
    </row>
    <row r="214" spans="1:12" ht="45" customHeight="1">
      <c r="A214" s="1706" t="s">
        <v>854</v>
      </c>
      <c r="B214" s="1413" t="s">
        <v>361</v>
      </c>
      <c r="C214" s="1412" t="s">
        <v>362</v>
      </c>
      <c r="D214" s="1351" t="s">
        <v>835</v>
      </c>
      <c r="E214" s="1350">
        <v>383000</v>
      </c>
      <c r="F214" s="1693">
        <v>18637000</v>
      </c>
      <c r="G214" s="1349">
        <v>383000</v>
      </c>
      <c r="H214" s="1700">
        <v>22049512</v>
      </c>
      <c r="I214" s="1348">
        <v>0</v>
      </c>
      <c r="J214" s="1812">
        <v>10356857.029999999</v>
      </c>
      <c r="K214" s="1347">
        <v>0</v>
      </c>
      <c r="L214" s="1346">
        <v>0</v>
      </c>
    </row>
    <row r="215" spans="1:12" ht="45" customHeight="1">
      <c r="A215" s="1716"/>
      <c r="B215" s="1784">
        <v>754</v>
      </c>
      <c r="C215" s="1782" t="s">
        <v>602</v>
      </c>
      <c r="D215" s="1399" t="s">
        <v>835</v>
      </c>
      <c r="E215" s="1342">
        <v>13600000</v>
      </c>
      <c r="F215" s="1694"/>
      <c r="G215" s="1341">
        <v>17012512</v>
      </c>
      <c r="H215" s="1701"/>
      <c r="I215" s="1340">
        <v>8338557.9699999997</v>
      </c>
      <c r="J215" s="1813"/>
      <c r="K215" s="1411">
        <v>0.61312926249999999</v>
      </c>
      <c r="L215" s="1338">
        <v>0.49014266499856102</v>
      </c>
    </row>
    <row r="216" spans="1:12" ht="45" customHeight="1">
      <c r="A216" s="1716"/>
      <c r="B216" s="1784"/>
      <c r="C216" s="1783"/>
      <c r="D216" s="1399" t="s">
        <v>828</v>
      </c>
      <c r="E216" s="1342">
        <v>3863000</v>
      </c>
      <c r="F216" s="1694"/>
      <c r="G216" s="1341">
        <v>3863000</v>
      </c>
      <c r="H216" s="1701"/>
      <c r="I216" s="1340">
        <v>2018299.06</v>
      </c>
      <c r="J216" s="1813"/>
      <c r="K216" s="1411">
        <v>0.5224693398912762</v>
      </c>
      <c r="L216" s="1338">
        <v>0.5224693398912762</v>
      </c>
    </row>
    <row r="217" spans="1:12" ht="45" customHeight="1" thickBot="1">
      <c r="A217" s="1707"/>
      <c r="B217" s="1410" t="s">
        <v>414</v>
      </c>
      <c r="C217" s="1409" t="s">
        <v>415</v>
      </c>
      <c r="D217" s="1398" t="s">
        <v>835</v>
      </c>
      <c r="E217" s="1334">
        <v>791000</v>
      </c>
      <c r="F217" s="1695"/>
      <c r="G217" s="1366">
        <v>791000</v>
      </c>
      <c r="H217" s="1702"/>
      <c r="I217" s="1333">
        <v>0</v>
      </c>
      <c r="J217" s="1814"/>
      <c r="K217" s="1332">
        <v>0</v>
      </c>
      <c r="L217" s="1331">
        <v>0</v>
      </c>
    </row>
    <row r="218" spans="1:12" ht="45" customHeight="1">
      <c r="A218" s="1780" t="s">
        <v>853</v>
      </c>
      <c r="B218" s="1408">
        <v>750</v>
      </c>
      <c r="C218" s="1407" t="s">
        <v>83</v>
      </c>
      <c r="D218" s="1371" t="s">
        <v>835</v>
      </c>
      <c r="E218" s="1370">
        <v>3632000</v>
      </c>
      <c r="F218" s="1713">
        <v>8643000</v>
      </c>
      <c r="G218" s="1369">
        <v>3632000</v>
      </c>
      <c r="H218" s="1714">
        <v>14185994</v>
      </c>
      <c r="I218" s="1324">
        <v>3534832.13</v>
      </c>
      <c r="J218" s="1815">
        <v>14088825.510000002</v>
      </c>
      <c r="K218" s="1368">
        <v>0.97324673182819377</v>
      </c>
      <c r="L218" s="1321">
        <v>0.97324673182819377</v>
      </c>
    </row>
    <row r="219" spans="1:12" ht="45" customHeight="1" thickBot="1">
      <c r="A219" s="1781"/>
      <c r="B219" s="1406">
        <v>754</v>
      </c>
      <c r="C219" s="1389" t="s">
        <v>602</v>
      </c>
      <c r="D219" s="1404" t="s">
        <v>835</v>
      </c>
      <c r="E219" s="1387">
        <v>5011000</v>
      </c>
      <c r="F219" s="1760"/>
      <c r="G219" s="1386">
        <v>10553994</v>
      </c>
      <c r="H219" s="1722"/>
      <c r="I219" s="1365">
        <v>10553993.380000001</v>
      </c>
      <c r="J219" s="1806"/>
      <c r="K219" s="1368">
        <v>2.1061651127519458</v>
      </c>
      <c r="L219" s="1364">
        <v>0.99999994125446734</v>
      </c>
    </row>
    <row r="220" spans="1:12" ht="45" customHeight="1">
      <c r="A220" s="1816" t="s">
        <v>852</v>
      </c>
      <c r="B220" s="1819">
        <v>754</v>
      </c>
      <c r="C220" s="1800" t="s">
        <v>602</v>
      </c>
      <c r="D220" s="1351" t="s">
        <v>835</v>
      </c>
      <c r="E220" s="1350"/>
      <c r="F220" s="1693">
        <v>21000</v>
      </c>
      <c r="G220" s="1349">
        <v>17117084</v>
      </c>
      <c r="H220" s="1700">
        <v>23380421</v>
      </c>
      <c r="I220" s="1405">
        <v>6474729.6500000004</v>
      </c>
      <c r="J220" s="1708">
        <v>12720859.26</v>
      </c>
      <c r="K220" s="1347">
        <v>0</v>
      </c>
      <c r="L220" s="1321">
        <v>0.37826125349387785</v>
      </c>
    </row>
    <row r="221" spans="1:12" ht="45" customHeight="1" thickBot="1">
      <c r="A221" s="1781"/>
      <c r="B221" s="1774"/>
      <c r="C221" s="1786"/>
      <c r="D221" s="1404" t="s">
        <v>826</v>
      </c>
      <c r="E221" s="1387">
        <v>21000</v>
      </c>
      <c r="F221" s="1760"/>
      <c r="G221" s="1386">
        <v>6263337</v>
      </c>
      <c r="H221" s="1722"/>
      <c r="I221" s="1403">
        <v>6246129.6099999994</v>
      </c>
      <c r="J221" s="1806"/>
      <c r="K221" s="1402">
        <v>297.4347433333333</v>
      </c>
      <c r="L221" s="1354">
        <v>0.9972526801607513</v>
      </c>
    </row>
    <row r="222" spans="1:12" ht="45" customHeight="1">
      <c r="A222" s="1816" t="s">
        <v>851</v>
      </c>
      <c r="B222" s="1353" t="s">
        <v>365</v>
      </c>
      <c r="C222" s="1352" t="s">
        <v>366</v>
      </c>
      <c r="D222" s="1351" t="s">
        <v>813</v>
      </c>
      <c r="E222" s="1350">
        <v>70000</v>
      </c>
      <c r="F222" s="1809">
        <v>1636000</v>
      </c>
      <c r="G222" s="1349">
        <v>645198</v>
      </c>
      <c r="H222" s="1700">
        <v>11400428</v>
      </c>
      <c r="I222" s="1349">
        <v>575197.19999999995</v>
      </c>
      <c r="J222" s="1719">
        <v>7974612.1499999994</v>
      </c>
      <c r="K222" s="1401">
        <v>8.2171028571428568</v>
      </c>
      <c r="L222" s="1400">
        <v>0.89150493336929126</v>
      </c>
    </row>
    <row r="223" spans="1:12" ht="45" customHeight="1">
      <c r="A223" s="1817"/>
      <c r="B223" s="1784">
        <v>750</v>
      </c>
      <c r="C223" s="1782" t="s">
        <v>83</v>
      </c>
      <c r="D223" s="1343" t="s">
        <v>835</v>
      </c>
      <c r="E223" s="1342">
        <v>1566000</v>
      </c>
      <c r="F223" s="1810"/>
      <c r="G223" s="1341">
        <v>1422000</v>
      </c>
      <c r="H223" s="1701"/>
      <c r="I223" s="1392">
        <v>0</v>
      </c>
      <c r="J223" s="1720"/>
      <c r="K223" s="1339">
        <v>0</v>
      </c>
      <c r="L223" s="1391">
        <v>0</v>
      </c>
    </row>
    <row r="224" spans="1:12" ht="45" customHeight="1">
      <c r="A224" s="1817"/>
      <c r="B224" s="1784"/>
      <c r="C224" s="1782"/>
      <c r="D224" s="1399" t="s">
        <v>825</v>
      </c>
      <c r="E224" s="1342"/>
      <c r="F224" s="1810"/>
      <c r="G224" s="1341">
        <v>353711</v>
      </c>
      <c r="H224" s="1701"/>
      <c r="I224" s="1341">
        <v>247431.82999999996</v>
      </c>
      <c r="J224" s="1720"/>
      <c r="K224" s="1339">
        <v>0</v>
      </c>
      <c r="L224" s="1338">
        <v>0.69953105784100567</v>
      </c>
    </row>
    <row r="225" spans="1:12" ht="45" customHeight="1">
      <c r="A225" s="1817"/>
      <c r="B225" s="1784">
        <v>754</v>
      </c>
      <c r="C225" s="1782" t="s">
        <v>602</v>
      </c>
      <c r="D225" s="1343" t="s">
        <v>835</v>
      </c>
      <c r="E225" s="1342"/>
      <c r="F225" s="1810"/>
      <c r="G225" s="1341">
        <v>5330990</v>
      </c>
      <c r="H225" s="1701"/>
      <c r="I225" s="1341">
        <v>3503455.03</v>
      </c>
      <c r="J225" s="1720"/>
      <c r="K225" s="1339">
        <v>0</v>
      </c>
      <c r="L225" s="1338">
        <v>0.65718656947396259</v>
      </c>
    </row>
    <row r="226" spans="1:12" ht="45" customHeight="1" thickBot="1">
      <c r="A226" s="1818"/>
      <c r="B226" s="1785"/>
      <c r="C226" s="1788"/>
      <c r="D226" s="1398" t="s">
        <v>825</v>
      </c>
      <c r="E226" s="1334"/>
      <c r="F226" s="1811"/>
      <c r="G226" s="1366">
        <v>3648529</v>
      </c>
      <c r="H226" s="1702"/>
      <c r="I226" s="1366">
        <v>3648528.09</v>
      </c>
      <c r="J226" s="1721"/>
      <c r="K226" s="1332">
        <v>0</v>
      </c>
      <c r="L226" s="1364">
        <v>0.99999975058441359</v>
      </c>
    </row>
    <row r="227" spans="1:12" ht="45" customHeight="1">
      <c r="A227" s="1797" t="s">
        <v>850</v>
      </c>
      <c r="B227" s="1397" t="s">
        <v>365</v>
      </c>
      <c r="C227" s="1396" t="s">
        <v>366</v>
      </c>
      <c r="D227" s="1371" t="s">
        <v>813</v>
      </c>
      <c r="E227" s="1370">
        <v>162000</v>
      </c>
      <c r="F227" s="1713">
        <v>3819000</v>
      </c>
      <c r="G227" s="1369">
        <v>162000</v>
      </c>
      <c r="H227" s="1714">
        <v>15127173</v>
      </c>
      <c r="I227" s="1395">
        <v>0</v>
      </c>
      <c r="J227" s="1736">
        <v>10259884.75</v>
      </c>
      <c r="K227" s="1394">
        <v>0</v>
      </c>
      <c r="L227" s="1393">
        <v>0</v>
      </c>
    </row>
    <row r="228" spans="1:12" ht="45" customHeight="1">
      <c r="A228" s="1797"/>
      <c r="B228" s="1774">
        <v>750</v>
      </c>
      <c r="C228" s="1786" t="s">
        <v>83</v>
      </c>
      <c r="D228" s="1388" t="s">
        <v>835</v>
      </c>
      <c r="E228" s="1370"/>
      <c r="F228" s="1713"/>
      <c r="G228" s="1341">
        <v>1368723</v>
      </c>
      <c r="H228" s="1714"/>
      <c r="I228" s="1341">
        <v>264731.18</v>
      </c>
      <c r="J228" s="1736"/>
      <c r="K228" s="1339">
        <v>0</v>
      </c>
      <c r="L228" s="1338">
        <v>0.19341472306668331</v>
      </c>
    </row>
    <row r="229" spans="1:12" ht="45" customHeight="1">
      <c r="A229" s="1798"/>
      <c r="B229" s="1775"/>
      <c r="C229" s="1787"/>
      <c r="D229" s="1343" t="s">
        <v>831</v>
      </c>
      <c r="E229" s="1342">
        <v>3657000</v>
      </c>
      <c r="F229" s="1694"/>
      <c r="G229" s="1341">
        <v>3600499</v>
      </c>
      <c r="H229" s="1701"/>
      <c r="I229" s="1392">
        <v>0</v>
      </c>
      <c r="J229" s="1704"/>
      <c r="K229" s="1339">
        <v>0</v>
      </c>
      <c r="L229" s="1391">
        <v>0</v>
      </c>
    </row>
    <row r="230" spans="1:12" ht="45" customHeight="1" thickBot="1">
      <c r="A230" s="1799"/>
      <c r="B230" s="1390">
        <v>754</v>
      </c>
      <c r="C230" s="1389" t="s">
        <v>602</v>
      </c>
      <c r="D230" s="1388" t="s">
        <v>835</v>
      </c>
      <c r="E230" s="1387"/>
      <c r="F230" s="1760"/>
      <c r="G230" s="1386">
        <v>9995951</v>
      </c>
      <c r="H230" s="1722"/>
      <c r="I230" s="1386">
        <v>9995153.5700000003</v>
      </c>
      <c r="J230" s="1737"/>
      <c r="K230" s="1385">
        <v>0</v>
      </c>
      <c r="L230" s="1384">
        <v>0.99992022469898068</v>
      </c>
    </row>
    <row r="231" spans="1:12" ht="45" customHeight="1">
      <c r="A231" s="1763" t="s">
        <v>849</v>
      </c>
      <c r="B231" s="1383">
        <v>754</v>
      </c>
      <c r="C231" s="1382" t="s">
        <v>602</v>
      </c>
      <c r="D231" s="1373" t="s">
        <v>835</v>
      </c>
      <c r="E231" s="1350"/>
      <c r="F231" s="1809">
        <v>119000</v>
      </c>
      <c r="G231" s="1349">
        <v>6100504</v>
      </c>
      <c r="H231" s="1700">
        <v>6219504</v>
      </c>
      <c r="I231" s="1349">
        <v>6100503.3799999999</v>
      </c>
      <c r="J231" s="1703">
        <v>6186983.2299999995</v>
      </c>
      <c r="K231" s="1347">
        <v>0</v>
      </c>
      <c r="L231" s="1381">
        <v>0.99999989836905279</v>
      </c>
    </row>
    <row r="232" spans="1:12" ht="45" customHeight="1" thickBot="1">
      <c r="A232" s="1764"/>
      <c r="B232" s="1380">
        <v>921</v>
      </c>
      <c r="C232" s="1379" t="s">
        <v>608</v>
      </c>
      <c r="D232" s="1378" t="s">
        <v>823</v>
      </c>
      <c r="E232" s="1334">
        <v>119000</v>
      </c>
      <c r="F232" s="1811"/>
      <c r="G232" s="1366">
        <v>119000</v>
      </c>
      <c r="H232" s="1702"/>
      <c r="I232" s="1365">
        <v>86479.85</v>
      </c>
      <c r="J232" s="1705"/>
      <c r="K232" s="1377">
        <v>0.72672142857142863</v>
      </c>
      <c r="L232" s="1376">
        <v>0.72672142857142863</v>
      </c>
    </row>
    <row r="233" spans="1:12" ht="45" customHeight="1" thickBot="1">
      <c r="A233" s="1320" t="s">
        <v>848</v>
      </c>
      <c r="B233" s="1319">
        <v>754</v>
      </c>
      <c r="C233" s="1318" t="s">
        <v>602</v>
      </c>
      <c r="D233" s="1317" t="s">
        <v>835</v>
      </c>
      <c r="E233" s="1316"/>
      <c r="F233" s="1375"/>
      <c r="G233" s="1315">
        <v>7644347</v>
      </c>
      <c r="H233" s="1315">
        <v>7644347</v>
      </c>
      <c r="I233" s="1314">
        <v>6322833.9699999997</v>
      </c>
      <c r="J233" s="1313">
        <v>6322833.9699999997</v>
      </c>
      <c r="K233" s="1312">
        <v>0</v>
      </c>
      <c r="L233" s="1374">
        <v>0.82712545231136159</v>
      </c>
    </row>
    <row r="234" spans="1:12" s="1372" customFormat="1" ht="45" customHeight="1">
      <c r="A234" s="1791" t="s">
        <v>847</v>
      </c>
      <c r="B234" s="1794">
        <v>750</v>
      </c>
      <c r="C234" s="1795" t="s">
        <v>83</v>
      </c>
      <c r="D234" s="1373" t="s">
        <v>835</v>
      </c>
      <c r="E234" s="1350"/>
      <c r="F234" s="1710">
        <v>183000</v>
      </c>
      <c r="G234" s="1349">
        <v>23850</v>
      </c>
      <c r="H234" s="1740">
        <v>6329305</v>
      </c>
      <c r="I234" s="1348">
        <v>0</v>
      </c>
      <c r="J234" s="1710">
        <v>5250021.2</v>
      </c>
      <c r="K234" s="1347">
        <v>0</v>
      </c>
      <c r="L234" s="1346">
        <v>0</v>
      </c>
    </row>
    <row r="235" spans="1:12" ht="45" customHeight="1">
      <c r="A235" s="1792"/>
      <c r="B235" s="1775"/>
      <c r="C235" s="1796"/>
      <c r="D235" s="1371" t="s">
        <v>831</v>
      </c>
      <c r="E235" s="1370">
        <v>183000</v>
      </c>
      <c r="F235" s="1711"/>
      <c r="G235" s="1369">
        <v>176095</v>
      </c>
      <c r="H235" s="1805"/>
      <c r="I235" s="1324">
        <v>126014.82</v>
      </c>
      <c r="J235" s="1711"/>
      <c r="K235" s="1368">
        <v>0.68860557377049181</v>
      </c>
      <c r="L235" s="1321">
        <v>0.71560703029614703</v>
      </c>
    </row>
    <row r="236" spans="1:12" ht="45" customHeight="1" thickBot="1">
      <c r="A236" s="1793"/>
      <c r="B236" s="1337">
        <v>754</v>
      </c>
      <c r="C236" s="1367" t="s">
        <v>602</v>
      </c>
      <c r="D236" s="1335" t="s">
        <v>835</v>
      </c>
      <c r="E236" s="1334"/>
      <c r="F236" s="1712"/>
      <c r="G236" s="1366">
        <v>6129360</v>
      </c>
      <c r="H236" s="1741"/>
      <c r="I236" s="1365">
        <v>5124006.38</v>
      </c>
      <c r="J236" s="1712"/>
      <c r="K236" s="1332">
        <v>0</v>
      </c>
      <c r="L236" s="1364">
        <v>0.8359773907879452</v>
      </c>
    </row>
    <row r="237" spans="1:12" ht="45" customHeight="1" thickBot="1">
      <c r="A237" s="1320" t="s">
        <v>846</v>
      </c>
      <c r="B237" s="1319">
        <v>754</v>
      </c>
      <c r="C237" s="1318" t="s">
        <v>602</v>
      </c>
      <c r="D237" s="1317" t="s">
        <v>835</v>
      </c>
      <c r="E237" s="1316"/>
      <c r="F237" s="1316"/>
      <c r="G237" s="1315">
        <v>9149162</v>
      </c>
      <c r="H237" s="1315">
        <v>9149162</v>
      </c>
      <c r="I237" s="1365">
        <v>4580325.47</v>
      </c>
      <c r="J237" s="1313">
        <v>4580325.47</v>
      </c>
      <c r="K237" s="1312">
        <v>0</v>
      </c>
      <c r="L237" s="1364">
        <v>0.50062786843210338</v>
      </c>
    </row>
    <row r="238" spans="1:12" ht="45" customHeight="1" thickBot="1">
      <c r="A238" s="1320" t="s">
        <v>845</v>
      </c>
      <c r="B238" s="1319">
        <v>754</v>
      </c>
      <c r="C238" s="1318" t="s">
        <v>602</v>
      </c>
      <c r="D238" s="1317" t="s">
        <v>835</v>
      </c>
      <c r="E238" s="1316"/>
      <c r="F238" s="1316"/>
      <c r="G238" s="1315">
        <v>4385758</v>
      </c>
      <c r="H238" s="1315">
        <v>4385758</v>
      </c>
      <c r="I238" s="1365">
        <v>4385757.92</v>
      </c>
      <c r="J238" s="1313">
        <v>4385757.92</v>
      </c>
      <c r="K238" s="1312">
        <v>0</v>
      </c>
      <c r="L238" s="1364">
        <v>0.9999999817591394</v>
      </c>
    </row>
    <row r="239" spans="1:12" ht="45" customHeight="1" thickBot="1">
      <c r="A239" s="1363" t="s">
        <v>844</v>
      </c>
      <c r="B239" s="1362">
        <v>754</v>
      </c>
      <c r="C239" s="1361" t="s">
        <v>602</v>
      </c>
      <c r="D239" s="1360" t="s">
        <v>835</v>
      </c>
      <c r="E239" s="1359"/>
      <c r="F239" s="1359"/>
      <c r="G239" s="1358">
        <v>5773613</v>
      </c>
      <c r="H239" s="1358">
        <v>5773613</v>
      </c>
      <c r="I239" s="1357">
        <v>5773611.9100000001</v>
      </c>
      <c r="J239" s="1356">
        <v>5773611.9100000001</v>
      </c>
      <c r="K239" s="1355">
        <v>0</v>
      </c>
      <c r="L239" s="1354">
        <v>0.99999981121006898</v>
      </c>
    </row>
    <row r="240" spans="1:12" ht="45" customHeight="1">
      <c r="A240" s="1771" t="s">
        <v>843</v>
      </c>
      <c r="B240" s="1353" t="s">
        <v>365</v>
      </c>
      <c r="C240" s="1352" t="s">
        <v>366</v>
      </c>
      <c r="D240" s="1351" t="s">
        <v>813</v>
      </c>
      <c r="E240" s="1350">
        <v>63000</v>
      </c>
      <c r="F240" s="1693">
        <v>1324000</v>
      </c>
      <c r="G240" s="1349">
        <v>63000</v>
      </c>
      <c r="H240" s="1700">
        <v>5323195</v>
      </c>
      <c r="I240" s="1348">
        <v>0</v>
      </c>
      <c r="J240" s="1719">
        <v>3249487.61</v>
      </c>
      <c r="K240" s="1347">
        <v>0</v>
      </c>
      <c r="L240" s="1346">
        <v>0</v>
      </c>
    </row>
    <row r="241" spans="1:13" ht="45" customHeight="1">
      <c r="A241" s="1772"/>
      <c r="B241" s="1345">
        <v>754</v>
      </c>
      <c r="C241" s="1344" t="s">
        <v>602</v>
      </c>
      <c r="D241" s="1343" t="s">
        <v>835</v>
      </c>
      <c r="E241" s="1342"/>
      <c r="F241" s="1694"/>
      <c r="G241" s="1341">
        <v>5260195</v>
      </c>
      <c r="H241" s="1701"/>
      <c r="I241" s="1340">
        <v>3249487.61</v>
      </c>
      <c r="J241" s="1720"/>
      <c r="K241" s="1339">
        <v>0</v>
      </c>
      <c r="L241" s="1338">
        <v>0.61775040849246077</v>
      </c>
    </row>
    <row r="242" spans="1:13" ht="46.5" customHeight="1" thickBot="1">
      <c r="A242" s="1773"/>
      <c r="B242" s="1337">
        <v>900</v>
      </c>
      <c r="C242" s="1336" t="s">
        <v>607</v>
      </c>
      <c r="D242" s="1335" t="s">
        <v>835</v>
      </c>
      <c r="E242" s="1334">
        <v>1261000</v>
      </c>
      <c r="F242" s="1695"/>
      <c r="G242" s="1333">
        <v>0</v>
      </c>
      <c r="H242" s="1702"/>
      <c r="I242" s="1333">
        <v>0</v>
      </c>
      <c r="J242" s="1721"/>
      <c r="K242" s="1332">
        <v>0</v>
      </c>
      <c r="L242" s="1331">
        <v>0</v>
      </c>
    </row>
    <row r="243" spans="1:13" ht="46.5" customHeight="1" thickBot="1">
      <c r="A243" s="1330" t="s">
        <v>842</v>
      </c>
      <c r="B243" s="1329">
        <v>754</v>
      </c>
      <c r="C243" s="1328" t="s">
        <v>602</v>
      </c>
      <c r="D243" s="1327" t="s">
        <v>835</v>
      </c>
      <c r="E243" s="1326"/>
      <c r="F243" s="1326"/>
      <c r="G243" s="1325">
        <v>6378126</v>
      </c>
      <c r="H243" s="1325">
        <v>6378126</v>
      </c>
      <c r="I243" s="1324">
        <v>6378125.4500000002</v>
      </c>
      <c r="J243" s="1323">
        <v>6378125.4500000002</v>
      </c>
      <c r="K243" s="1322">
        <v>0</v>
      </c>
      <c r="L243" s="1321">
        <v>0.99999991376777442</v>
      </c>
    </row>
    <row r="244" spans="1:13" ht="46.5" customHeight="1" thickBot="1">
      <c r="A244" s="1320" t="s">
        <v>841</v>
      </c>
      <c r="B244" s="1319">
        <v>754</v>
      </c>
      <c r="C244" s="1318" t="s">
        <v>602</v>
      </c>
      <c r="D244" s="1317" t="s">
        <v>835</v>
      </c>
      <c r="E244" s="1316"/>
      <c r="F244" s="1316"/>
      <c r="G244" s="1315">
        <v>9579567</v>
      </c>
      <c r="H244" s="1315">
        <v>9579567</v>
      </c>
      <c r="I244" s="1314">
        <v>9579566.4700000007</v>
      </c>
      <c r="J244" s="1313">
        <v>9579566.4700000007</v>
      </c>
      <c r="K244" s="1312">
        <v>0</v>
      </c>
      <c r="L244" s="1311">
        <v>0.99999994467390863</v>
      </c>
    </row>
    <row r="245" spans="1:13" ht="45" customHeight="1" thickBot="1">
      <c r="A245" s="1310"/>
      <c r="B245" s="1309"/>
      <c r="C245" s="1308"/>
      <c r="D245" s="1307" t="s">
        <v>840</v>
      </c>
      <c r="E245" s="1306">
        <v>85281687000</v>
      </c>
      <c r="F245" s="1305">
        <v>85281687000</v>
      </c>
      <c r="G245" s="1304">
        <v>85281687000</v>
      </c>
      <c r="H245" s="1304">
        <v>85281687000</v>
      </c>
      <c r="I245" s="1304">
        <v>39054710431.869987</v>
      </c>
      <c r="J245" s="1304">
        <v>39054710431.87001</v>
      </c>
      <c r="K245" s="1303">
        <v>0.45794955289603956</v>
      </c>
      <c r="L245" s="1302">
        <v>0.45794955289603956</v>
      </c>
    </row>
    <row r="247" spans="1:13" ht="37.5" customHeight="1">
      <c r="H247" s="1295">
        <f>G245-H245</f>
        <v>0</v>
      </c>
    </row>
    <row r="250" spans="1:13" ht="37.5" customHeight="1">
      <c r="M250" s="1301"/>
    </row>
    <row r="251" spans="1:13" ht="37.5" customHeight="1">
      <c r="M251" s="1301"/>
    </row>
  </sheetData>
  <mergeCells count="228">
    <mergeCell ref="B223:B224"/>
    <mergeCell ref="C223:C224"/>
    <mergeCell ref="A220:A221"/>
    <mergeCell ref="J204:J205"/>
    <mergeCell ref="B134:B137"/>
    <mergeCell ref="C134:C137"/>
    <mergeCell ref="A204:A205"/>
    <mergeCell ref="B204:B205"/>
    <mergeCell ref="C204:C205"/>
    <mergeCell ref="H204:H205"/>
    <mergeCell ref="F202:F203"/>
    <mergeCell ref="A198:A199"/>
    <mergeCell ref="C202:C203"/>
    <mergeCell ref="J198:J199"/>
    <mergeCell ref="A214:A217"/>
    <mergeCell ref="A202:A203"/>
    <mergeCell ref="J206:J207"/>
    <mergeCell ref="C208:C210"/>
    <mergeCell ref="F208:F210"/>
    <mergeCell ref="F206:F207"/>
    <mergeCell ref="A192:A196"/>
    <mergeCell ref="B192:B193"/>
    <mergeCell ref="C192:C193"/>
    <mergeCell ref="F192:F196"/>
    <mergeCell ref="A32:A41"/>
    <mergeCell ref="A61:A81"/>
    <mergeCell ref="B61:B63"/>
    <mergeCell ref="C61:C63"/>
    <mergeCell ref="H234:H236"/>
    <mergeCell ref="J234:J236"/>
    <mergeCell ref="F214:F217"/>
    <mergeCell ref="J220:J221"/>
    <mergeCell ref="F211:F212"/>
    <mergeCell ref="J231:J232"/>
    <mergeCell ref="F222:F226"/>
    <mergeCell ref="F231:F232"/>
    <mergeCell ref="F220:F221"/>
    <mergeCell ref="J227:J230"/>
    <mergeCell ref="J222:J226"/>
    <mergeCell ref="F227:F230"/>
    <mergeCell ref="J214:J217"/>
    <mergeCell ref="H214:H217"/>
    <mergeCell ref="H218:H219"/>
    <mergeCell ref="J218:J219"/>
    <mergeCell ref="A222:A226"/>
    <mergeCell ref="F218:F219"/>
    <mergeCell ref="B220:B221"/>
    <mergeCell ref="C220:C221"/>
    <mergeCell ref="B194:B196"/>
    <mergeCell ref="C187:C188"/>
    <mergeCell ref="C189:C191"/>
    <mergeCell ref="A138:A142"/>
    <mergeCell ref="C154:C161"/>
    <mergeCell ref="B163:B171"/>
    <mergeCell ref="F173:F175"/>
    <mergeCell ref="A173:A175"/>
    <mergeCell ref="A162:A172"/>
    <mergeCell ref="F162:F172"/>
    <mergeCell ref="A144:A161"/>
    <mergeCell ref="F144:F161"/>
    <mergeCell ref="B138:B142"/>
    <mergeCell ref="A240:A242"/>
    <mergeCell ref="A189:A191"/>
    <mergeCell ref="B189:B191"/>
    <mergeCell ref="B228:B229"/>
    <mergeCell ref="F200:F201"/>
    <mergeCell ref="F240:F242"/>
    <mergeCell ref="A208:A210"/>
    <mergeCell ref="B208:B210"/>
    <mergeCell ref="A206:A207"/>
    <mergeCell ref="B206:B207"/>
    <mergeCell ref="A231:A232"/>
    <mergeCell ref="A218:A219"/>
    <mergeCell ref="C215:C216"/>
    <mergeCell ref="B225:B226"/>
    <mergeCell ref="C228:C229"/>
    <mergeCell ref="C225:C226"/>
    <mergeCell ref="B215:B216"/>
    <mergeCell ref="B202:B203"/>
    <mergeCell ref="C200:C201"/>
    <mergeCell ref="A234:A236"/>
    <mergeCell ref="B234:B235"/>
    <mergeCell ref="C234:C235"/>
    <mergeCell ref="F234:F236"/>
    <mergeCell ref="A227:A230"/>
    <mergeCell ref="F26:F31"/>
    <mergeCell ref="B37:B40"/>
    <mergeCell ref="C37:C40"/>
    <mergeCell ref="B48:B50"/>
    <mergeCell ref="J202:J203"/>
    <mergeCell ref="J189:J191"/>
    <mergeCell ref="J162:J172"/>
    <mergeCell ref="B176:B177"/>
    <mergeCell ref="C176:C177"/>
    <mergeCell ref="B178:B183"/>
    <mergeCell ref="F198:F199"/>
    <mergeCell ref="J192:J196"/>
    <mergeCell ref="J187:J188"/>
    <mergeCell ref="J184:J186"/>
    <mergeCell ref="H32:H41"/>
    <mergeCell ref="F184:F186"/>
    <mergeCell ref="F132:F137"/>
    <mergeCell ref="C138:C142"/>
    <mergeCell ref="B64:B81"/>
    <mergeCell ref="H61:H81"/>
    <mergeCell ref="B83:B96"/>
    <mergeCell ref="C83:C96"/>
    <mergeCell ref="B57:B59"/>
    <mergeCell ref="C57:C59"/>
    <mergeCell ref="A23:A25"/>
    <mergeCell ref="B23:B25"/>
    <mergeCell ref="C23:C25"/>
    <mergeCell ref="F23:F25"/>
    <mergeCell ref="A26:A31"/>
    <mergeCell ref="B26:B27"/>
    <mergeCell ref="A4:A5"/>
    <mergeCell ref="J208:J210"/>
    <mergeCell ref="A200:A201"/>
    <mergeCell ref="B200:B201"/>
    <mergeCell ref="A187:A188"/>
    <mergeCell ref="B187:B188"/>
    <mergeCell ref="B53:B56"/>
    <mergeCell ref="C53:C56"/>
    <mergeCell ref="B42:B43"/>
    <mergeCell ref="B29:B31"/>
    <mergeCell ref="C29:C31"/>
    <mergeCell ref="B32:B36"/>
    <mergeCell ref="C32:C36"/>
    <mergeCell ref="A51:A52"/>
    <mergeCell ref="B44:B47"/>
    <mergeCell ref="C42:C43"/>
    <mergeCell ref="A42:A50"/>
    <mergeCell ref="F32:F41"/>
    <mergeCell ref="A2:L2"/>
    <mergeCell ref="K3:L3"/>
    <mergeCell ref="E4:F4"/>
    <mergeCell ref="G4:H4"/>
    <mergeCell ref="I4:J4"/>
    <mergeCell ref="K4:L4"/>
    <mergeCell ref="D4:D5"/>
    <mergeCell ref="B4:C5"/>
    <mergeCell ref="H21:H22"/>
    <mergeCell ref="A21:A22"/>
    <mergeCell ref="F21:F22"/>
    <mergeCell ref="H23:H25"/>
    <mergeCell ref="H26:H31"/>
    <mergeCell ref="J21:J22"/>
    <mergeCell ref="J176:J183"/>
    <mergeCell ref="C48:C50"/>
    <mergeCell ref="F176:F183"/>
    <mergeCell ref="C64:C81"/>
    <mergeCell ref="J32:J41"/>
    <mergeCell ref="J26:J31"/>
    <mergeCell ref="J23:J25"/>
    <mergeCell ref="J138:J142"/>
    <mergeCell ref="J144:J161"/>
    <mergeCell ref="J132:J137"/>
    <mergeCell ref="J61:J81"/>
    <mergeCell ref="J173:J175"/>
    <mergeCell ref="J42:J50"/>
    <mergeCell ref="H42:H50"/>
    <mergeCell ref="F61:F81"/>
    <mergeCell ref="F51:F52"/>
    <mergeCell ref="H51:H52"/>
    <mergeCell ref="J51:J52"/>
    <mergeCell ref="C26:C27"/>
    <mergeCell ref="C44:C47"/>
    <mergeCell ref="H98:H131"/>
    <mergeCell ref="C98:C103"/>
    <mergeCell ref="F98:F131"/>
    <mergeCell ref="J98:J131"/>
    <mergeCell ref="F189:F191"/>
    <mergeCell ref="A132:A137"/>
    <mergeCell ref="B132:B133"/>
    <mergeCell ref="C132:C133"/>
    <mergeCell ref="B148:B153"/>
    <mergeCell ref="B154:B161"/>
    <mergeCell ref="H144:H161"/>
    <mergeCell ref="A184:A186"/>
    <mergeCell ref="A176:A183"/>
    <mergeCell ref="A53:A59"/>
    <mergeCell ref="J240:J242"/>
    <mergeCell ref="H208:H210"/>
    <mergeCell ref="H132:H137"/>
    <mergeCell ref="H138:H142"/>
    <mergeCell ref="H162:H172"/>
    <mergeCell ref="J82:J96"/>
    <mergeCell ref="C194:C196"/>
    <mergeCell ref="H240:H242"/>
    <mergeCell ref="H189:H191"/>
    <mergeCell ref="H192:H196"/>
    <mergeCell ref="H198:H199"/>
    <mergeCell ref="H206:H207"/>
    <mergeCell ref="H222:H226"/>
    <mergeCell ref="H227:H230"/>
    <mergeCell ref="H231:H232"/>
    <mergeCell ref="H220:H221"/>
    <mergeCell ref="C110:C127"/>
    <mergeCell ref="C145:C147"/>
    <mergeCell ref="C163:C171"/>
    <mergeCell ref="C148:C153"/>
    <mergeCell ref="H200:H201"/>
    <mergeCell ref="A98:A131"/>
    <mergeCell ref="B98:B103"/>
    <mergeCell ref="F42:F50"/>
    <mergeCell ref="B106:B109"/>
    <mergeCell ref="C106:C109"/>
    <mergeCell ref="B145:B147"/>
    <mergeCell ref="C206:C207"/>
    <mergeCell ref="H53:H59"/>
    <mergeCell ref="J53:J59"/>
    <mergeCell ref="A211:A212"/>
    <mergeCell ref="H211:H212"/>
    <mergeCell ref="J211:J212"/>
    <mergeCell ref="F53:F59"/>
    <mergeCell ref="F82:F96"/>
    <mergeCell ref="B110:B127"/>
    <mergeCell ref="J200:J201"/>
    <mergeCell ref="H82:H96"/>
    <mergeCell ref="F187:F188"/>
    <mergeCell ref="F138:F142"/>
    <mergeCell ref="H173:H175"/>
    <mergeCell ref="H176:H183"/>
    <mergeCell ref="H184:H186"/>
    <mergeCell ref="H202:H203"/>
    <mergeCell ref="H187:H188"/>
    <mergeCell ref="A82:A96"/>
    <mergeCell ref="C178:C183"/>
  </mergeCells>
  <printOptions horizontalCentered="1"/>
  <pageMargins left="0.9055118110236221" right="0.9055118110236221" top="1.1023622047244095" bottom="0.59055118110236227" header="0.62992125984251968" footer="0.31496062992125984"/>
  <pageSetup paperSize="9" scale="40" firstPageNumber="66" orientation="landscape" useFirstPageNumber="1" r:id="rId1"/>
  <headerFooter alignWithMargins="0">
    <oddHeader>&amp;C&amp;"Arial CE,Pogrubiony"&amp;20- &amp;P -</oddHeader>
  </headerFooter>
  <rowBreaks count="12" manualBreakCount="12">
    <brk id="19" max="11" man="1"/>
    <brk id="41" max="11" man="1"/>
    <brk id="59" max="11" man="1"/>
    <brk id="81" max="11" man="1"/>
    <brk id="97" max="11" man="1"/>
    <brk id="120" max="11" man="1"/>
    <brk id="137" max="11" man="1"/>
    <brk id="153" max="11" man="1"/>
    <brk id="172" max="11" man="1"/>
    <brk id="195" max="11" man="1"/>
    <brk id="216" max="11" man="1"/>
    <brk id="237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"/>
  <sheetViews>
    <sheetView showGridLines="0" view="pageBreakPreview" zoomScale="91" zoomScaleNormal="55" zoomScaleSheetLayoutView="91" workbookViewId="0">
      <selection activeCell="C36" sqref="C36"/>
    </sheetView>
  </sheetViews>
  <sheetFormatPr defaultRowHeight="14.25"/>
  <cols>
    <col min="1" max="2" width="14" style="1527" customWidth="1"/>
    <col min="3" max="3" width="76" style="1527" customWidth="1"/>
    <col min="4" max="4" width="14.85546875" style="1527" bestFit="1" customWidth="1"/>
    <col min="5" max="5" width="16.140625" style="1527" customWidth="1"/>
    <col min="6" max="12" width="14.42578125" style="1526" customWidth="1"/>
    <col min="13" max="13" width="15.85546875" style="1526" customWidth="1"/>
    <col min="14" max="16384" width="9.140625" style="1525"/>
  </cols>
  <sheetData>
    <row r="1" spans="1:13" s="1572" customFormat="1" ht="16.5">
      <c r="A1" s="1579" t="s">
        <v>923</v>
      </c>
      <c r="B1" s="1578"/>
      <c r="C1" s="1577"/>
      <c r="D1" s="1576"/>
      <c r="E1" s="1575"/>
      <c r="F1" s="1575"/>
      <c r="G1" s="1574"/>
      <c r="H1" s="1574"/>
      <c r="I1" s="1574"/>
      <c r="J1" s="1574"/>
      <c r="K1" s="1574"/>
      <c r="L1" s="1573"/>
      <c r="M1" s="1573"/>
    </row>
    <row r="2" spans="1:13" s="1569" customFormat="1" ht="16.5">
      <c r="A2" s="1852" t="s">
        <v>922</v>
      </c>
      <c r="B2" s="1852"/>
      <c r="C2" s="1852"/>
      <c r="D2" s="1852"/>
      <c r="E2" s="1852"/>
      <c r="F2" s="1852"/>
      <c r="G2" s="1852"/>
      <c r="H2" s="1852"/>
      <c r="I2" s="1852"/>
      <c r="J2" s="1852"/>
      <c r="K2" s="1852"/>
      <c r="L2" s="1852"/>
      <c r="M2" s="1571"/>
    </row>
    <row r="3" spans="1:13" s="1569" customFormat="1" ht="16.5">
      <c r="A3" s="1570"/>
      <c r="B3" s="1570"/>
      <c r="C3" s="1570"/>
      <c r="D3" s="1570"/>
      <c r="E3" s="1570"/>
      <c r="F3" s="1570"/>
      <c r="G3" s="1570"/>
      <c r="H3" s="1570"/>
      <c r="I3" s="1570"/>
      <c r="J3" s="1570"/>
      <c r="K3" s="1570"/>
      <c r="L3" s="1570"/>
      <c r="M3" s="1570"/>
    </row>
    <row r="4" spans="1:13" s="1529" customFormat="1" ht="12.75" customHeight="1">
      <c r="A4" s="1538"/>
      <c r="B4" s="1538"/>
      <c r="C4" s="1538"/>
      <c r="D4" s="1538"/>
      <c r="E4" s="1538"/>
      <c r="F4" s="1568"/>
      <c r="G4" s="1567"/>
      <c r="H4" s="1568"/>
      <c r="I4" s="1568"/>
      <c r="J4" s="1568"/>
      <c r="K4" s="1568"/>
      <c r="L4" s="1568"/>
      <c r="M4" s="1567" t="s">
        <v>2</v>
      </c>
    </row>
    <row r="5" spans="1:13" s="1529" customFormat="1" ht="21.75" customHeight="1">
      <c r="A5" s="1853" t="s">
        <v>921</v>
      </c>
      <c r="B5" s="1853"/>
      <c r="C5" s="1833" t="s">
        <v>920</v>
      </c>
      <c r="D5" s="1853" t="s">
        <v>919</v>
      </c>
      <c r="E5" s="1853"/>
      <c r="F5" s="1853"/>
      <c r="G5" s="1853"/>
      <c r="H5" s="1853"/>
      <c r="I5" s="1853"/>
      <c r="J5" s="1853"/>
      <c r="K5" s="1853"/>
      <c r="L5" s="1853"/>
      <c r="M5" s="1846" t="s">
        <v>918</v>
      </c>
    </row>
    <row r="6" spans="1:13" s="1529" customFormat="1" ht="11.25" customHeight="1">
      <c r="A6" s="1833" t="s">
        <v>917</v>
      </c>
      <c r="B6" s="1854" t="s">
        <v>916</v>
      </c>
      <c r="C6" s="1838"/>
      <c r="D6" s="1833">
        <v>2018</v>
      </c>
      <c r="E6" s="1833">
        <v>2017</v>
      </c>
      <c r="F6" s="1833">
        <v>2016</v>
      </c>
      <c r="G6" s="1833">
        <v>2015</v>
      </c>
      <c r="H6" s="1849">
        <v>2014</v>
      </c>
      <c r="I6" s="1849">
        <v>2013</v>
      </c>
      <c r="J6" s="1849">
        <v>2012</v>
      </c>
      <c r="K6" s="1849">
        <v>2011</v>
      </c>
      <c r="L6" s="1849">
        <v>2010</v>
      </c>
      <c r="M6" s="1847"/>
    </row>
    <row r="7" spans="1:13" s="1529" customFormat="1" ht="12" customHeight="1">
      <c r="A7" s="1838"/>
      <c r="B7" s="1855"/>
      <c r="C7" s="1838"/>
      <c r="D7" s="1838"/>
      <c r="E7" s="1838"/>
      <c r="F7" s="1838"/>
      <c r="G7" s="1838"/>
      <c r="H7" s="1850"/>
      <c r="I7" s="1850"/>
      <c r="J7" s="1850"/>
      <c r="K7" s="1850"/>
      <c r="L7" s="1850"/>
      <c r="M7" s="1847"/>
    </row>
    <row r="8" spans="1:13" s="1529" customFormat="1" ht="12" customHeight="1">
      <c r="A8" s="1838"/>
      <c r="B8" s="1855"/>
      <c r="C8" s="1838"/>
      <c r="D8" s="1838"/>
      <c r="E8" s="1838"/>
      <c r="F8" s="1838"/>
      <c r="G8" s="1838"/>
      <c r="H8" s="1850"/>
      <c r="I8" s="1850"/>
      <c r="J8" s="1850"/>
      <c r="K8" s="1850"/>
      <c r="L8" s="1850"/>
      <c r="M8" s="1847"/>
    </row>
    <row r="9" spans="1:13" s="1529" customFormat="1" ht="12" customHeight="1">
      <c r="A9" s="1838"/>
      <c r="B9" s="1855"/>
      <c r="C9" s="1838"/>
      <c r="D9" s="1838"/>
      <c r="E9" s="1838"/>
      <c r="F9" s="1838"/>
      <c r="G9" s="1838"/>
      <c r="H9" s="1850"/>
      <c r="I9" s="1850"/>
      <c r="J9" s="1850"/>
      <c r="K9" s="1850"/>
      <c r="L9" s="1850"/>
      <c r="M9" s="1847"/>
    </row>
    <row r="10" spans="1:13" s="1529" customFormat="1" ht="29.1" customHeight="1">
      <c r="A10" s="1834"/>
      <c r="B10" s="1856"/>
      <c r="C10" s="1834"/>
      <c r="D10" s="1834"/>
      <c r="E10" s="1834"/>
      <c r="F10" s="1834"/>
      <c r="G10" s="1834"/>
      <c r="H10" s="1851"/>
      <c r="I10" s="1851"/>
      <c r="J10" s="1851"/>
      <c r="K10" s="1851"/>
      <c r="L10" s="1851"/>
      <c r="M10" s="1848"/>
    </row>
    <row r="11" spans="1:13" s="1563" customFormat="1" ht="12.75">
      <c r="A11" s="1558">
        <v>1</v>
      </c>
      <c r="B11" s="1566">
        <v>2</v>
      </c>
      <c r="C11" s="1566">
        <v>3</v>
      </c>
      <c r="D11" s="1564">
        <v>4</v>
      </c>
      <c r="E11" s="1564">
        <v>5</v>
      </c>
      <c r="F11" s="1565">
        <v>6</v>
      </c>
      <c r="G11" s="1564">
        <v>7</v>
      </c>
      <c r="H11" s="1564">
        <v>8</v>
      </c>
      <c r="I11" s="1565">
        <v>9</v>
      </c>
      <c r="J11" s="1564">
        <v>10</v>
      </c>
      <c r="K11" s="1564">
        <v>11</v>
      </c>
      <c r="L11" s="1565">
        <v>12</v>
      </c>
      <c r="M11" s="1564">
        <v>13</v>
      </c>
    </row>
    <row r="12" spans="1:13" s="1563" customFormat="1" ht="25.15" customHeight="1">
      <c r="A12" s="1558">
        <v>16</v>
      </c>
      <c r="B12" s="1558">
        <v>750</v>
      </c>
      <c r="C12" s="1553" t="s">
        <v>832</v>
      </c>
      <c r="D12" s="1552">
        <v>200550.18</v>
      </c>
      <c r="E12" s="1552">
        <v>1383.87</v>
      </c>
      <c r="F12" s="1551">
        <v>0</v>
      </c>
      <c r="G12" s="1551">
        <v>0</v>
      </c>
      <c r="H12" s="1551">
        <v>0</v>
      </c>
      <c r="I12" s="1551">
        <v>0</v>
      </c>
      <c r="J12" s="1551">
        <v>0</v>
      </c>
      <c r="K12" s="1551">
        <v>0</v>
      </c>
      <c r="L12" s="1551">
        <v>0</v>
      </c>
      <c r="M12" s="1551">
        <v>0</v>
      </c>
    </row>
    <row r="13" spans="1:13" s="1550" customFormat="1" ht="25.15" customHeight="1">
      <c r="A13" s="1555">
        <v>17</v>
      </c>
      <c r="B13" s="1558">
        <v>750</v>
      </c>
      <c r="C13" s="1553" t="s">
        <v>832</v>
      </c>
      <c r="D13" s="1552">
        <v>3163448.59</v>
      </c>
      <c r="E13" s="1552">
        <v>227318.85</v>
      </c>
      <c r="F13" s="1551">
        <v>0</v>
      </c>
      <c r="G13" s="1551">
        <v>0</v>
      </c>
      <c r="H13" s="1551">
        <v>0</v>
      </c>
      <c r="I13" s="1551">
        <v>0</v>
      </c>
      <c r="J13" s="1551">
        <v>0</v>
      </c>
      <c r="K13" s="1551">
        <v>0</v>
      </c>
      <c r="L13" s="1551">
        <v>0</v>
      </c>
      <c r="M13" s="1552">
        <v>2212.7199999999998</v>
      </c>
    </row>
    <row r="14" spans="1:13" s="1550" customFormat="1" ht="25.15" customHeight="1">
      <c r="A14" s="1835">
        <v>20</v>
      </c>
      <c r="B14" s="1833">
        <v>150</v>
      </c>
      <c r="C14" s="1553" t="s">
        <v>808</v>
      </c>
      <c r="D14" s="1551">
        <v>0</v>
      </c>
      <c r="E14" s="1551">
        <v>0</v>
      </c>
      <c r="F14" s="1551">
        <v>0</v>
      </c>
      <c r="G14" s="1552">
        <v>67422.31</v>
      </c>
      <c r="H14" s="1552">
        <v>238240.96</v>
      </c>
      <c r="I14" s="1551">
        <v>0</v>
      </c>
      <c r="J14" s="1551">
        <v>0</v>
      </c>
      <c r="K14" s="1551">
        <v>0</v>
      </c>
      <c r="L14" s="1551">
        <v>0</v>
      </c>
      <c r="M14" s="1551">
        <v>0</v>
      </c>
    </row>
    <row r="15" spans="1:13" s="1550" customFormat="1" ht="25.15" customHeight="1">
      <c r="A15" s="1836"/>
      <c r="B15" s="1834"/>
      <c r="C15" s="1553" t="s">
        <v>834</v>
      </c>
      <c r="D15" s="1552">
        <v>57895.83</v>
      </c>
      <c r="E15" s="1552">
        <v>3155757.13</v>
      </c>
      <c r="F15" s="1551">
        <v>0</v>
      </c>
      <c r="G15" s="1551">
        <v>0</v>
      </c>
      <c r="H15" s="1551">
        <v>0</v>
      </c>
      <c r="I15" s="1551">
        <v>0</v>
      </c>
      <c r="J15" s="1551">
        <v>0</v>
      </c>
      <c r="K15" s="1551">
        <v>0</v>
      </c>
      <c r="L15" s="1551">
        <v>0</v>
      </c>
      <c r="M15" s="1551">
        <v>0</v>
      </c>
    </row>
    <row r="16" spans="1:13" s="1550" customFormat="1" ht="25.15" customHeight="1">
      <c r="A16" s="1835">
        <v>24</v>
      </c>
      <c r="B16" s="1558">
        <v>730</v>
      </c>
      <c r="C16" s="1553" t="s">
        <v>835</v>
      </c>
      <c r="D16" s="1552">
        <v>8057503.0999999996</v>
      </c>
      <c r="E16" s="1551">
        <v>0</v>
      </c>
      <c r="F16" s="1551">
        <v>0</v>
      </c>
      <c r="G16" s="1551">
        <v>0</v>
      </c>
      <c r="H16" s="1551">
        <v>0</v>
      </c>
      <c r="I16" s="1551">
        <v>0</v>
      </c>
      <c r="J16" s="1551">
        <v>0</v>
      </c>
      <c r="K16" s="1551">
        <v>0</v>
      </c>
      <c r="L16" s="1551">
        <v>0</v>
      </c>
      <c r="M16" s="1551">
        <v>0</v>
      </c>
    </row>
    <row r="17" spans="1:13" s="1550" customFormat="1" ht="25.15" customHeight="1">
      <c r="A17" s="1836"/>
      <c r="B17" s="1833">
        <v>921</v>
      </c>
      <c r="C17" s="1553" t="s">
        <v>890</v>
      </c>
      <c r="D17" s="1551">
        <v>0</v>
      </c>
      <c r="E17" s="1559">
        <v>64.56</v>
      </c>
      <c r="F17" s="1552">
        <v>4286.1099999999997</v>
      </c>
      <c r="G17" s="1552">
        <v>5367.31</v>
      </c>
      <c r="H17" s="1552">
        <v>3060.81</v>
      </c>
      <c r="I17" s="1551">
        <v>0</v>
      </c>
      <c r="J17" s="1551">
        <v>0</v>
      </c>
      <c r="K17" s="1551">
        <v>0</v>
      </c>
      <c r="L17" s="1551">
        <v>0</v>
      </c>
      <c r="M17" s="1551">
        <v>0</v>
      </c>
    </row>
    <row r="18" spans="1:13" s="1550" customFormat="1" ht="25.15" customHeight="1">
      <c r="A18" s="1836"/>
      <c r="B18" s="1838"/>
      <c r="C18" s="1553" t="s">
        <v>835</v>
      </c>
      <c r="D18" s="1552">
        <v>81488216.939999998</v>
      </c>
      <c r="E18" s="1551">
        <v>0</v>
      </c>
      <c r="F18" s="1551">
        <v>0</v>
      </c>
      <c r="G18" s="1551">
        <v>0</v>
      </c>
      <c r="H18" s="1551">
        <v>0</v>
      </c>
      <c r="I18" s="1551">
        <v>0</v>
      </c>
      <c r="J18" s="1551">
        <v>0</v>
      </c>
      <c r="K18" s="1551">
        <v>0</v>
      </c>
      <c r="L18" s="1551">
        <v>0</v>
      </c>
      <c r="M18" s="1551">
        <v>0</v>
      </c>
    </row>
    <row r="19" spans="1:13" s="1550" customFormat="1" ht="25.15" customHeight="1">
      <c r="A19" s="1836"/>
      <c r="B19" s="1838"/>
      <c r="C19" s="1553" t="s">
        <v>888</v>
      </c>
      <c r="D19" s="1551">
        <v>0</v>
      </c>
      <c r="E19" s="1551">
        <v>0</v>
      </c>
      <c r="F19" s="1551">
        <v>0</v>
      </c>
      <c r="G19" s="1552">
        <v>16280.07</v>
      </c>
      <c r="H19" s="1552">
        <v>257878.12</v>
      </c>
      <c r="I19" s="1551">
        <v>0</v>
      </c>
      <c r="J19" s="1551">
        <v>0</v>
      </c>
      <c r="K19" s="1551">
        <v>0</v>
      </c>
      <c r="L19" s="1551">
        <v>0</v>
      </c>
      <c r="M19" s="1551">
        <v>0</v>
      </c>
    </row>
    <row r="20" spans="1:13" s="1550" customFormat="1" ht="25.15" customHeight="1">
      <c r="A20" s="1837"/>
      <c r="B20" s="1834"/>
      <c r="C20" s="1553" t="s">
        <v>831</v>
      </c>
      <c r="D20" s="1551">
        <v>0</v>
      </c>
      <c r="E20" s="1551">
        <v>0</v>
      </c>
      <c r="F20" s="1551">
        <v>0</v>
      </c>
      <c r="G20" s="1551">
        <v>0</v>
      </c>
      <c r="H20" s="1551">
        <v>0</v>
      </c>
      <c r="I20" s="1551">
        <v>0</v>
      </c>
      <c r="J20" s="1551">
        <v>0</v>
      </c>
      <c r="K20" s="1551">
        <v>0</v>
      </c>
      <c r="L20" s="1559">
        <v>1</v>
      </c>
      <c r="M20" s="1551">
        <v>0</v>
      </c>
    </row>
    <row r="21" spans="1:13" s="1550" customFormat="1" ht="25.15" customHeight="1">
      <c r="A21" s="1835">
        <v>27</v>
      </c>
      <c r="B21" s="1558">
        <v>150</v>
      </c>
      <c r="C21" s="1553" t="s">
        <v>808</v>
      </c>
      <c r="D21" s="1551">
        <v>0</v>
      </c>
      <c r="E21" s="1551">
        <v>0</v>
      </c>
      <c r="F21" s="1552">
        <v>159019.73000000001</v>
      </c>
      <c r="G21" s="1552">
        <v>267043.18</v>
      </c>
      <c r="H21" s="1552">
        <v>251936.64000000001</v>
      </c>
      <c r="I21" s="1552">
        <v>464861.62</v>
      </c>
      <c r="J21" s="1552">
        <v>198123.45</v>
      </c>
      <c r="K21" s="1552">
        <v>29740.22</v>
      </c>
      <c r="L21" s="1552">
        <v>70043.88</v>
      </c>
      <c r="M21" s="1551">
        <v>0</v>
      </c>
    </row>
    <row r="22" spans="1:13" s="1550" customFormat="1" ht="25.15" customHeight="1">
      <c r="A22" s="1836"/>
      <c r="B22" s="1833">
        <v>750</v>
      </c>
      <c r="C22" s="1553" t="s">
        <v>808</v>
      </c>
      <c r="D22" s="1551">
        <v>0</v>
      </c>
      <c r="E22" s="1551">
        <v>0</v>
      </c>
      <c r="F22" s="1552">
        <v>2210</v>
      </c>
      <c r="G22" s="1552">
        <v>204551.3</v>
      </c>
      <c r="H22" s="1552">
        <v>34905.550000000003</v>
      </c>
      <c r="I22" s="1552">
        <v>198632.95</v>
      </c>
      <c r="J22" s="1551">
        <v>0</v>
      </c>
      <c r="K22" s="1551">
        <v>0</v>
      </c>
      <c r="L22" s="1551">
        <v>0</v>
      </c>
      <c r="M22" s="1551">
        <v>0</v>
      </c>
    </row>
    <row r="23" spans="1:13" s="1550" customFormat="1" ht="25.15" customHeight="1">
      <c r="A23" s="1837"/>
      <c r="B23" s="1834"/>
      <c r="C23" s="1553" t="s">
        <v>831</v>
      </c>
      <c r="D23" s="1552">
        <v>130979424.8</v>
      </c>
      <c r="E23" s="1552">
        <v>3136476.34</v>
      </c>
      <c r="F23" s="1552">
        <v>94814.52</v>
      </c>
      <c r="G23" s="1551">
        <v>0</v>
      </c>
      <c r="H23" s="1551">
        <v>0</v>
      </c>
      <c r="I23" s="1551">
        <v>0</v>
      </c>
      <c r="J23" s="1551">
        <v>0</v>
      </c>
      <c r="K23" s="1551">
        <v>0</v>
      </c>
      <c r="L23" s="1551">
        <v>0</v>
      </c>
      <c r="M23" s="1559">
        <v>10.97</v>
      </c>
    </row>
    <row r="24" spans="1:13" s="1550" customFormat="1" ht="25.15" customHeight="1">
      <c r="A24" s="1835">
        <v>28</v>
      </c>
      <c r="B24" s="1833">
        <v>730</v>
      </c>
      <c r="C24" s="1553" t="s">
        <v>808</v>
      </c>
      <c r="D24" s="1551">
        <v>0</v>
      </c>
      <c r="E24" s="1551">
        <v>0</v>
      </c>
      <c r="F24" s="1552">
        <v>2850001.48</v>
      </c>
      <c r="G24" s="1552">
        <v>1129259.27</v>
      </c>
      <c r="H24" s="1552">
        <v>132336.12</v>
      </c>
      <c r="I24" s="1552">
        <v>582935.43000000005</v>
      </c>
      <c r="J24" s="1552">
        <v>141737.94</v>
      </c>
      <c r="K24" s="1559">
        <v>201.2</v>
      </c>
      <c r="L24" s="1559">
        <v>310.8</v>
      </c>
      <c r="M24" s="1551">
        <v>0</v>
      </c>
    </row>
    <row r="25" spans="1:13" s="1550" customFormat="1" ht="25.15" customHeight="1">
      <c r="A25" s="1836"/>
      <c r="B25" s="1838"/>
      <c r="C25" s="1553" t="s">
        <v>834</v>
      </c>
      <c r="D25" s="1552">
        <v>266362485.80000001</v>
      </c>
      <c r="E25" s="1552">
        <v>7636793.9900000002</v>
      </c>
      <c r="F25" s="1552">
        <v>2889434.41</v>
      </c>
      <c r="G25" s="1551">
        <v>0</v>
      </c>
      <c r="H25" s="1551">
        <v>0</v>
      </c>
      <c r="I25" s="1551">
        <v>0</v>
      </c>
      <c r="J25" s="1551">
        <v>0</v>
      </c>
      <c r="K25" s="1551">
        <v>0</v>
      </c>
      <c r="L25" s="1551">
        <v>0</v>
      </c>
      <c r="M25" s="1552">
        <v>107707.98</v>
      </c>
    </row>
    <row r="26" spans="1:13" s="1550" customFormat="1" ht="25.15" customHeight="1">
      <c r="A26" s="1836"/>
      <c r="B26" s="1838"/>
      <c r="C26" s="1553" t="s">
        <v>915</v>
      </c>
      <c r="D26" s="1551">
        <v>0</v>
      </c>
      <c r="E26" s="1551">
        <v>0</v>
      </c>
      <c r="F26" s="1551">
        <v>0</v>
      </c>
      <c r="G26" s="1551">
        <v>0</v>
      </c>
      <c r="H26" s="1551">
        <v>0</v>
      </c>
      <c r="I26" s="1551">
        <v>0</v>
      </c>
      <c r="J26" s="1552">
        <v>47996.69</v>
      </c>
      <c r="K26" s="1551">
        <v>0</v>
      </c>
      <c r="L26" s="1551">
        <v>0</v>
      </c>
      <c r="M26" s="1551">
        <v>0</v>
      </c>
    </row>
    <row r="27" spans="1:13" s="1550" customFormat="1" ht="25.15" customHeight="1">
      <c r="A27" s="1837"/>
      <c r="B27" s="1834"/>
      <c r="C27" s="1553" t="s">
        <v>832</v>
      </c>
      <c r="D27" s="1552">
        <v>6696271.9100000001</v>
      </c>
      <c r="E27" s="1552">
        <v>261974.75</v>
      </c>
      <c r="F27" s="1551">
        <v>0</v>
      </c>
      <c r="G27" s="1551">
        <v>0</v>
      </c>
      <c r="H27" s="1551">
        <v>0</v>
      </c>
      <c r="I27" s="1551">
        <v>0</v>
      </c>
      <c r="J27" s="1551">
        <v>0</v>
      </c>
      <c r="K27" s="1551">
        <v>0</v>
      </c>
      <c r="L27" s="1551">
        <v>0</v>
      </c>
      <c r="M27" s="1552">
        <v>13970.7</v>
      </c>
    </row>
    <row r="28" spans="1:13" s="1550" customFormat="1" ht="25.15" customHeight="1">
      <c r="A28" s="1555">
        <v>30</v>
      </c>
      <c r="B28" s="1558">
        <v>801</v>
      </c>
      <c r="C28" s="1553" t="s">
        <v>832</v>
      </c>
      <c r="D28" s="1552">
        <v>7266574.1400000006</v>
      </c>
      <c r="E28" s="1552">
        <v>19965.579999999998</v>
      </c>
      <c r="F28" s="1551">
        <v>0</v>
      </c>
      <c r="G28" s="1551">
        <v>0</v>
      </c>
      <c r="H28" s="1551">
        <v>0</v>
      </c>
      <c r="I28" s="1551">
        <v>0</v>
      </c>
      <c r="J28" s="1551">
        <v>0</v>
      </c>
      <c r="K28" s="1551">
        <v>0</v>
      </c>
      <c r="L28" s="1551">
        <v>0</v>
      </c>
      <c r="M28" s="1551">
        <v>0</v>
      </c>
    </row>
    <row r="29" spans="1:13" s="1550" customFormat="1" ht="25.15" customHeight="1">
      <c r="A29" s="1835">
        <v>31</v>
      </c>
      <c r="B29" s="1558">
        <v>150</v>
      </c>
      <c r="C29" s="1553" t="s">
        <v>915</v>
      </c>
      <c r="D29" s="1551">
        <v>0</v>
      </c>
      <c r="E29" s="1551">
        <v>0</v>
      </c>
      <c r="F29" s="1551">
        <v>0</v>
      </c>
      <c r="G29" s="1552">
        <v>1026.03</v>
      </c>
      <c r="H29" s="1552">
        <v>54128.770000000004</v>
      </c>
      <c r="I29" s="1552">
        <v>35679.910000000003</v>
      </c>
      <c r="J29" s="1552">
        <v>79209.63</v>
      </c>
      <c r="K29" s="1552">
        <v>18315.38</v>
      </c>
      <c r="L29" s="1552">
        <v>5827.09</v>
      </c>
      <c r="M29" s="1551">
        <v>0</v>
      </c>
    </row>
    <row r="30" spans="1:13" s="1550" customFormat="1" ht="25.15" customHeight="1">
      <c r="A30" s="1837"/>
      <c r="B30" s="1558">
        <v>853</v>
      </c>
      <c r="C30" s="1553" t="s">
        <v>832</v>
      </c>
      <c r="D30" s="1552">
        <v>1186986.8</v>
      </c>
      <c r="E30" s="1552">
        <v>177202.99</v>
      </c>
      <c r="F30" s="1551">
        <v>0</v>
      </c>
      <c r="G30" s="1551">
        <v>0</v>
      </c>
      <c r="H30" s="1551">
        <v>0</v>
      </c>
      <c r="I30" s="1551">
        <v>0</v>
      </c>
      <c r="J30" s="1551">
        <v>0</v>
      </c>
      <c r="K30" s="1551">
        <v>0</v>
      </c>
      <c r="L30" s="1551">
        <v>0</v>
      </c>
      <c r="M30" s="1552">
        <v>38884.080000000002</v>
      </c>
    </row>
    <row r="31" spans="1:13" s="1550" customFormat="1" ht="25.15" customHeight="1">
      <c r="A31" s="1835">
        <v>32</v>
      </c>
      <c r="B31" s="1833">
        <v>801</v>
      </c>
      <c r="C31" s="1553" t="s">
        <v>832</v>
      </c>
      <c r="D31" s="1552">
        <v>6260</v>
      </c>
      <c r="E31" s="1551">
        <v>0</v>
      </c>
      <c r="F31" s="1551">
        <v>0</v>
      </c>
      <c r="G31" s="1551">
        <v>0</v>
      </c>
      <c r="H31" s="1551">
        <v>0</v>
      </c>
      <c r="I31" s="1551">
        <v>0</v>
      </c>
      <c r="J31" s="1551">
        <v>0</v>
      </c>
      <c r="K31" s="1551">
        <v>0</v>
      </c>
      <c r="L31" s="1551">
        <v>0</v>
      </c>
      <c r="M31" s="1551">
        <v>0</v>
      </c>
    </row>
    <row r="32" spans="1:13" s="1550" customFormat="1" ht="25.15" customHeight="1">
      <c r="A32" s="1837"/>
      <c r="B32" s="1834"/>
      <c r="C32" s="1553" t="s">
        <v>904</v>
      </c>
      <c r="D32" s="1552">
        <v>3832</v>
      </c>
      <c r="E32" s="1551">
        <v>0</v>
      </c>
      <c r="F32" s="1551">
        <v>0</v>
      </c>
      <c r="G32" s="1551">
        <v>0</v>
      </c>
      <c r="H32" s="1551">
        <v>0</v>
      </c>
      <c r="I32" s="1551">
        <v>0</v>
      </c>
      <c r="J32" s="1551">
        <v>0</v>
      </c>
      <c r="K32" s="1551">
        <v>0</v>
      </c>
      <c r="L32" s="1551">
        <v>0</v>
      </c>
      <c r="M32" s="1551">
        <v>0</v>
      </c>
    </row>
    <row r="33" spans="1:13" s="1550" customFormat="1" ht="25.15" customHeight="1">
      <c r="A33" s="1843" t="s">
        <v>924</v>
      </c>
      <c r="B33" s="1833">
        <v>150</v>
      </c>
      <c r="C33" s="1553" t="s">
        <v>808</v>
      </c>
      <c r="D33" s="1551">
        <v>0</v>
      </c>
      <c r="E33" s="1551">
        <v>0</v>
      </c>
      <c r="F33" s="1552">
        <v>1930327.07</v>
      </c>
      <c r="G33" s="1552">
        <v>161012.22</v>
      </c>
      <c r="H33" s="1552">
        <v>5043401.5999999996</v>
      </c>
      <c r="I33" s="1552">
        <v>508184</v>
      </c>
      <c r="J33" s="1552">
        <v>1800.08</v>
      </c>
      <c r="K33" s="1552">
        <v>205499.78</v>
      </c>
      <c r="L33" s="1552">
        <v>1132546.8400000001</v>
      </c>
      <c r="M33" s="1551">
        <v>0</v>
      </c>
    </row>
    <row r="34" spans="1:13" s="1550" customFormat="1" ht="25.15" customHeight="1">
      <c r="A34" s="1844"/>
      <c r="B34" s="1838"/>
      <c r="C34" s="1553" t="s">
        <v>834</v>
      </c>
      <c r="D34" s="1552">
        <v>55792338.839999996</v>
      </c>
      <c r="E34" s="1552">
        <v>12783245.720000001</v>
      </c>
      <c r="F34" s="1559">
        <v>6.94</v>
      </c>
      <c r="G34" s="1551">
        <v>0</v>
      </c>
      <c r="H34" s="1551">
        <v>0</v>
      </c>
      <c r="I34" s="1551">
        <v>0</v>
      </c>
      <c r="J34" s="1551">
        <v>0</v>
      </c>
      <c r="K34" s="1551">
        <v>0</v>
      </c>
      <c r="L34" s="1551">
        <v>0</v>
      </c>
      <c r="M34" s="1552">
        <v>51359</v>
      </c>
    </row>
    <row r="35" spans="1:13" s="1550" customFormat="1" ht="25.15" customHeight="1">
      <c r="A35" s="1844"/>
      <c r="B35" s="1838"/>
      <c r="C35" s="1553" t="s">
        <v>833</v>
      </c>
      <c r="D35" s="1552">
        <v>1242928.92</v>
      </c>
      <c r="E35" s="1559">
        <v>1293710.45</v>
      </c>
      <c r="F35" s="1551">
        <v>0</v>
      </c>
      <c r="G35" s="1551">
        <v>0</v>
      </c>
      <c r="H35" s="1551">
        <v>0</v>
      </c>
      <c r="I35" s="1551">
        <v>0</v>
      </c>
      <c r="J35" s="1551">
        <v>0</v>
      </c>
      <c r="K35" s="1551">
        <v>0</v>
      </c>
      <c r="L35" s="1551">
        <v>0</v>
      </c>
      <c r="M35" s="1551">
        <v>0</v>
      </c>
    </row>
    <row r="36" spans="1:13" s="1550" customFormat="1" ht="25.15" customHeight="1">
      <c r="A36" s="1844"/>
      <c r="B36" s="1834"/>
      <c r="C36" s="1553" t="s">
        <v>832</v>
      </c>
      <c r="D36" s="1552">
        <v>2376851.42</v>
      </c>
      <c r="E36" s="1552">
        <v>266659.39</v>
      </c>
      <c r="F36" s="1552">
        <v>205868.92</v>
      </c>
      <c r="G36" s="1551">
        <v>0</v>
      </c>
      <c r="H36" s="1551">
        <v>0</v>
      </c>
      <c r="I36" s="1551">
        <v>0</v>
      </c>
      <c r="J36" s="1551">
        <v>0</v>
      </c>
      <c r="K36" s="1551">
        <v>0</v>
      </c>
      <c r="L36" s="1551">
        <v>0</v>
      </c>
      <c r="M36" s="1551">
        <v>0</v>
      </c>
    </row>
    <row r="37" spans="1:13" s="1550" customFormat="1" ht="25.15" customHeight="1">
      <c r="A37" s="1844"/>
      <c r="B37" s="1562">
        <v>500</v>
      </c>
      <c r="C37" s="1553" t="s">
        <v>834</v>
      </c>
      <c r="D37" s="1552">
        <v>1513988.54</v>
      </c>
      <c r="E37" s="1551">
        <v>0</v>
      </c>
      <c r="F37" s="1551">
        <v>0</v>
      </c>
      <c r="G37" s="1551">
        <v>0</v>
      </c>
      <c r="H37" s="1551">
        <v>0</v>
      </c>
      <c r="I37" s="1551">
        <v>0</v>
      </c>
      <c r="J37" s="1551">
        <v>0</v>
      </c>
      <c r="K37" s="1551">
        <v>0</v>
      </c>
      <c r="L37" s="1551">
        <v>0</v>
      </c>
      <c r="M37" s="1551">
        <v>0</v>
      </c>
    </row>
    <row r="38" spans="1:13" s="1550" customFormat="1" ht="25.15" customHeight="1">
      <c r="A38" s="1844"/>
      <c r="B38" s="1833">
        <v>750</v>
      </c>
      <c r="C38" s="1561" t="s">
        <v>804</v>
      </c>
      <c r="D38" s="1552">
        <v>5941.04</v>
      </c>
      <c r="E38" s="1551">
        <v>0</v>
      </c>
      <c r="F38" s="1551">
        <v>0</v>
      </c>
      <c r="G38" s="1551">
        <v>0</v>
      </c>
      <c r="H38" s="1551">
        <v>0</v>
      </c>
      <c r="I38" s="1551">
        <v>0</v>
      </c>
      <c r="J38" s="1551">
        <v>0</v>
      </c>
      <c r="K38" s="1551">
        <v>0</v>
      </c>
      <c r="L38" s="1551">
        <v>0</v>
      </c>
      <c r="M38" s="1551">
        <v>0</v>
      </c>
    </row>
    <row r="39" spans="1:13" s="1550" customFormat="1" ht="25.15" customHeight="1">
      <c r="A39" s="1844"/>
      <c r="B39" s="1838"/>
      <c r="C39" s="1553" t="s">
        <v>889</v>
      </c>
      <c r="D39" s="1551">
        <v>0</v>
      </c>
      <c r="E39" s="1551">
        <v>0</v>
      </c>
      <c r="F39" s="1552">
        <v>2251.1</v>
      </c>
      <c r="G39" s="1552">
        <v>5949.31</v>
      </c>
      <c r="H39" s="1552">
        <v>1224</v>
      </c>
      <c r="I39" s="1552">
        <v>65023.63</v>
      </c>
      <c r="J39" s="1551">
        <v>0</v>
      </c>
      <c r="K39" s="1551">
        <v>0</v>
      </c>
      <c r="L39" s="1551">
        <v>0</v>
      </c>
      <c r="M39" s="1551">
        <v>0</v>
      </c>
    </row>
    <row r="40" spans="1:13" s="1550" customFormat="1" ht="25.15" customHeight="1">
      <c r="A40" s="1844"/>
      <c r="B40" s="1838"/>
      <c r="C40" s="1561" t="s">
        <v>803</v>
      </c>
      <c r="D40" s="1552">
        <v>6146.31</v>
      </c>
      <c r="E40" s="1551">
        <v>0</v>
      </c>
      <c r="F40" s="1551">
        <v>0</v>
      </c>
      <c r="G40" s="1551">
        <v>0</v>
      </c>
      <c r="H40" s="1551">
        <v>0</v>
      </c>
      <c r="I40" s="1551">
        <v>0</v>
      </c>
      <c r="J40" s="1551">
        <v>0</v>
      </c>
      <c r="K40" s="1551">
        <v>0</v>
      </c>
      <c r="L40" s="1551">
        <v>0</v>
      </c>
      <c r="M40" s="1551">
        <v>0</v>
      </c>
    </row>
    <row r="41" spans="1:13" s="1550" customFormat="1" ht="25.15" customHeight="1">
      <c r="A41" s="1844"/>
      <c r="B41" s="1834"/>
      <c r="C41" s="1553" t="s">
        <v>832</v>
      </c>
      <c r="D41" s="1552">
        <v>1362800.54</v>
      </c>
      <c r="E41" s="1551">
        <v>0</v>
      </c>
      <c r="F41" s="1551">
        <v>0</v>
      </c>
      <c r="G41" s="1551">
        <v>0</v>
      </c>
      <c r="H41" s="1551">
        <v>0</v>
      </c>
      <c r="I41" s="1551">
        <v>0</v>
      </c>
      <c r="J41" s="1551">
        <v>0</v>
      </c>
      <c r="K41" s="1551">
        <v>0</v>
      </c>
      <c r="L41" s="1551">
        <v>0</v>
      </c>
      <c r="M41" s="1552">
        <v>36780.17</v>
      </c>
    </row>
    <row r="42" spans="1:13" s="1550" customFormat="1" ht="25.15" customHeight="1">
      <c r="A42" s="1844"/>
      <c r="B42" s="1833">
        <v>758</v>
      </c>
      <c r="C42" s="1553" t="s">
        <v>915</v>
      </c>
      <c r="D42" s="1551">
        <v>0</v>
      </c>
      <c r="E42" s="1551">
        <v>0</v>
      </c>
      <c r="F42" s="1551">
        <v>0</v>
      </c>
      <c r="G42" s="1552">
        <v>44897.5</v>
      </c>
      <c r="H42" s="1552">
        <v>117081</v>
      </c>
      <c r="I42" s="1552">
        <v>241408.27</v>
      </c>
      <c r="J42" s="1552">
        <v>167549.96</v>
      </c>
      <c r="K42" s="1552">
        <v>130823.25</v>
      </c>
      <c r="L42" s="1552">
        <v>53570.46</v>
      </c>
      <c r="M42" s="1552">
        <v>5950</v>
      </c>
    </row>
    <row r="43" spans="1:13" s="1550" customFormat="1" ht="25.15" customHeight="1">
      <c r="A43" s="1844"/>
      <c r="B43" s="1838"/>
      <c r="C43" s="1553" t="s">
        <v>914</v>
      </c>
      <c r="D43" s="1551">
        <v>0</v>
      </c>
      <c r="E43" s="1551">
        <v>0</v>
      </c>
      <c r="F43" s="1551">
        <v>0</v>
      </c>
      <c r="G43" s="1551">
        <v>0</v>
      </c>
      <c r="H43" s="1552">
        <v>50439.76</v>
      </c>
      <c r="I43" s="1552">
        <v>282648.11</v>
      </c>
      <c r="J43" s="1552">
        <v>43055.69</v>
      </c>
      <c r="K43" s="1552">
        <v>7717.27</v>
      </c>
      <c r="L43" s="1552">
        <v>24813.08</v>
      </c>
      <c r="M43" s="1551">
        <v>0</v>
      </c>
    </row>
    <row r="44" spans="1:13" s="1550" customFormat="1" ht="25.15" customHeight="1">
      <c r="A44" s="1844"/>
      <c r="B44" s="1838"/>
      <c r="C44" s="1553" t="s">
        <v>913</v>
      </c>
      <c r="D44" s="1552">
        <v>28449448.93</v>
      </c>
      <c r="E44" s="1552">
        <v>1248386.8999999999</v>
      </c>
      <c r="F44" s="1552">
        <v>25714.9</v>
      </c>
      <c r="G44" s="1551">
        <v>0</v>
      </c>
      <c r="H44" s="1551">
        <v>0</v>
      </c>
      <c r="I44" s="1551">
        <v>0</v>
      </c>
      <c r="J44" s="1551">
        <v>0</v>
      </c>
      <c r="K44" s="1551">
        <v>0</v>
      </c>
      <c r="L44" s="1551">
        <v>0</v>
      </c>
      <c r="M44" s="1552">
        <v>983.28</v>
      </c>
    </row>
    <row r="45" spans="1:13" s="1550" customFormat="1" ht="25.15" customHeight="1">
      <c r="A45" s="1844"/>
      <c r="B45" s="1838"/>
      <c r="C45" s="1553" t="s">
        <v>912</v>
      </c>
      <c r="D45" s="1551">
        <v>0</v>
      </c>
      <c r="E45" s="1551">
        <v>0</v>
      </c>
      <c r="F45" s="1551">
        <v>0</v>
      </c>
      <c r="G45" s="1552">
        <v>123753.53</v>
      </c>
      <c r="H45" s="1551">
        <v>0</v>
      </c>
      <c r="I45" s="1551">
        <v>0</v>
      </c>
      <c r="J45" s="1551">
        <v>0</v>
      </c>
      <c r="K45" s="1551">
        <v>0</v>
      </c>
      <c r="L45" s="1551">
        <v>0</v>
      </c>
      <c r="M45" s="1551">
        <v>0</v>
      </c>
    </row>
    <row r="46" spans="1:13" s="1550" customFormat="1" ht="25.15" customHeight="1">
      <c r="A46" s="1844"/>
      <c r="B46" s="1838"/>
      <c r="C46" s="1553" t="s">
        <v>911</v>
      </c>
      <c r="D46" s="1552">
        <v>4928662.58</v>
      </c>
      <c r="E46" s="1552">
        <v>139871.57</v>
      </c>
      <c r="F46" s="1559">
        <v>16.739999999999998</v>
      </c>
      <c r="G46" s="1551">
        <v>0</v>
      </c>
      <c r="H46" s="1551">
        <v>0</v>
      </c>
      <c r="I46" s="1551">
        <v>0</v>
      </c>
      <c r="J46" s="1551">
        <v>0</v>
      </c>
      <c r="K46" s="1551">
        <v>0</v>
      </c>
      <c r="L46" s="1551">
        <v>0</v>
      </c>
      <c r="M46" s="1552">
        <v>3357.7</v>
      </c>
    </row>
    <row r="47" spans="1:13" s="1550" customFormat="1" ht="25.15" customHeight="1">
      <c r="A47" s="1844"/>
      <c r="B47" s="1838"/>
      <c r="C47" s="1553" t="s">
        <v>910</v>
      </c>
      <c r="D47" s="1551">
        <v>0</v>
      </c>
      <c r="E47" s="1551">
        <v>0</v>
      </c>
      <c r="F47" s="1551">
        <v>0</v>
      </c>
      <c r="G47" s="1552">
        <v>826.71</v>
      </c>
      <c r="H47" s="1552">
        <v>60665.93</v>
      </c>
      <c r="I47" s="1552">
        <v>172243.27</v>
      </c>
      <c r="J47" s="1551">
        <v>0</v>
      </c>
      <c r="K47" s="1552">
        <v>42116.21</v>
      </c>
      <c r="L47" s="1552">
        <v>34960.46</v>
      </c>
      <c r="M47" s="1551">
        <v>0</v>
      </c>
    </row>
    <row r="48" spans="1:13" s="1550" customFormat="1" ht="25.15" customHeight="1">
      <c r="A48" s="1844"/>
      <c r="B48" s="1838"/>
      <c r="C48" s="1553" t="s">
        <v>909</v>
      </c>
      <c r="D48" s="1552">
        <v>64219434.040000007</v>
      </c>
      <c r="E48" s="1552">
        <v>1170678.4100000001</v>
      </c>
      <c r="F48" s="1552">
        <v>54300.33</v>
      </c>
      <c r="G48" s="1551">
        <v>0</v>
      </c>
      <c r="H48" s="1551">
        <v>0</v>
      </c>
      <c r="I48" s="1551">
        <v>0</v>
      </c>
      <c r="J48" s="1551">
        <v>0</v>
      </c>
      <c r="K48" s="1551">
        <v>0</v>
      </c>
      <c r="L48" s="1551">
        <v>0</v>
      </c>
      <c r="M48" s="1551">
        <v>0</v>
      </c>
    </row>
    <row r="49" spans="1:13" s="1550" customFormat="1" ht="25.15" customHeight="1">
      <c r="A49" s="1844"/>
      <c r="B49" s="1838"/>
      <c r="C49" s="1553" t="s">
        <v>908</v>
      </c>
      <c r="D49" s="1551">
        <v>0</v>
      </c>
      <c r="E49" s="1551">
        <v>0</v>
      </c>
      <c r="F49" s="1552">
        <v>1108.1199999999999</v>
      </c>
      <c r="G49" s="1552">
        <v>60819.71</v>
      </c>
      <c r="H49" s="1552">
        <v>2264.41</v>
      </c>
      <c r="I49" s="1552">
        <v>746.71</v>
      </c>
      <c r="J49" s="1552">
        <v>12005.13</v>
      </c>
      <c r="K49" s="1552">
        <v>3367.29</v>
      </c>
      <c r="L49" s="1552">
        <v>302986.90000000002</v>
      </c>
      <c r="M49" s="1551">
        <v>0</v>
      </c>
    </row>
    <row r="50" spans="1:13" s="1550" customFormat="1" ht="25.15" customHeight="1">
      <c r="A50" s="1844"/>
      <c r="B50" s="1838"/>
      <c r="C50" s="1553" t="s">
        <v>859</v>
      </c>
      <c r="D50" s="1552">
        <v>14462504.949999999</v>
      </c>
      <c r="E50" s="1552">
        <v>1212425.1500000001</v>
      </c>
      <c r="F50" s="1552">
        <v>1702.29</v>
      </c>
      <c r="G50" s="1551">
        <v>0</v>
      </c>
      <c r="H50" s="1551">
        <v>0</v>
      </c>
      <c r="I50" s="1551">
        <v>0</v>
      </c>
      <c r="J50" s="1551">
        <v>0</v>
      </c>
      <c r="K50" s="1551">
        <v>0</v>
      </c>
      <c r="L50" s="1551">
        <v>0</v>
      </c>
      <c r="M50" s="1551">
        <v>0</v>
      </c>
    </row>
    <row r="51" spans="1:13" s="1550" customFormat="1" ht="25.15" customHeight="1">
      <c r="A51" s="1844"/>
      <c r="B51" s="1838"/>
      <c r="C51" s="1553" t="s">
        <v>907</v>
      </c>
      <c r="D51" s="1551">
        <v>0</v>
      </c>
      <c r="E51" s="1551">
        <v>0</v>
      </c>
      <c r="F51" s="1551">
        <v>0</v>
      </c>
      <c r="G51" s="1552">
        <v>1482.46</v>
      </c>
      <c r="H51" s="1552">
        <v>110155.37</v>
      </c>
      <c r="I51" s="1552">
        <v>257522.23</v>
      </c>
      <c r="J51" s="1552">
        <v>228215.15</v>
      </c>
      <c r="K51" s="1552">
        <v>2436.94</v>
      </c>
      <c r="L51" s="1552">
        <v>273031.36</v>
      </c>
      <c r="M51" s="1551">
        <v>0</v>
      </c>
    </row>
    <row r="52" spans="1:13" s="1550" customFormat="1" ht="25.15" customHeight="1">
      <c r="A52" s="1844"/>
      <c r="B52" s="1838"/>
      <c r="C52" s="1553" t="s">
        <v>826</v>
      </c>
      <c r="D52" s="1552">
        <v>23498917.449999999</v>
      </c>
      <c r="E52" s="1552">
        <v>1795113.0099999998</v>
      </c>
      <c r="F52" s="1552">
        <v>15733.05</v>
      </c>
      <c r="G52" s="1551">
        <v>0</v>
      </c>
      <c r="H52" s="1551">
        <v>0</v>
      </c>
      <c r="I52" s="1551">
        <v>0</v>
      </c>
      <c r="J52" s="1551">
        <v>0</v>
      </c>
      <c r="K52" s="1551">
        <v>0</v>
      </c>
      <c r="L52" s="1551">
        <v>0</v>
      </c>
      <c r="M52" s="1552">
        <v>49469.95</v>
      </c>
    </row>
    <row r="53" spans="1:13" s="1550" customFormat="1" ht="25.15" customHeight="1">
      <c r="A53" s="1844"/>
      <c r="B53" s="1838"/>
      <c r="C53" s="1553" t="s">
        <v>906</v>
      </c>
      <c r="D53" s="1551">
        <v>0</v>
      </c>
      <c r="E53" s="1551">
        <v>0</v>
      </c>
      <c r="F53" s="1552">
        <v>3663.53</v>
      </c>
      <c r="G53" s="1552">
        <v>13639.95</v>
      </c>
      <c r="H53" s="1552">
        <v>1741.27</v>
      </c>
      <c r="I53" s="1552">
        <v>160110.60999999999</v>
      </c>
      <c r="J53" s="1552">
        <v>751194.08</v>
      </c>
      <c r="K53" s="1552">
        <v>764290.81</v>
      </c>
      <c r="L53" s="1552">
        <v>989523.39</v>
      </c>
      <c r="M53" s="1551">
        <v>0</v>
      </c>
    </row>
    <row r="54" spans="1:13" s="1550" customFormat="1" ht="25.15" customHeight="1">
      <c r="A54" s="1844"/>
      <c r="B54" s="1838"/>
      <c r="C54" s="1553" t="s">
        <v>825</v>
      </c>
      <c r="D54" s="1552">
        <v>32398403.210000001</v>
      </c>
      <c r="E54" s="1552">
        <v>604096.6</v>
      </c>
      <c r="F54" s="1552">
        <v>32603.58</v>
      </c>
      <c r="G54" s="1551">
        <v>0</v>
      </c>
      <c r="H54" s="1551">
        <v>0</v>
      </c>
      <c r="I54" s="1551">
        <v>0</v>
      </c>
      <c r="J54" s="1551">
        <v>0</v>
      </c>
      <c r="K54" s="1551">
        <v>0</v>
      </c>
      <c r="L54" s="1551">
        <v>0</v>
      </c>
      <c r="M54" s="1551">
        <v>0</v>
      </c>
    </row>
    <row r="55" spans="1:13" s="1550" customFormat="1" ht="25.15" customHeight="1">
      <c r="A55" s="1844"/>
      <c r="B55" s="1838"/>
      <c r="C55" s="1553" t="s">
        <v>905</v>
      </c>
      <c r="D55" s="1551">
        <v>0</v>
      </c>
      <c r="E55" s="1551">
        <v>0</v>
      </c>
      <c r="F55" s="1552">
        <v>404127.93</v>
      </c>
      <c r="G55" s="1552">
        <v>871194.54</v>
      </c>
      <c r="H55" s="1552">
        <v>64688.39</v>
      </c>
      <c r="I55" s="1552">
        <v>434767.81</v>
      </c>
      <c r="J55" s="1552">
        <v>82244.62</v>
      </c>
      <c r="K55" s="1552">
        <v>145881.04</v>
      </c>
      <c r="L55" s="1552">
        <v>1266537.92</v>
      </c>
      <c r="M55" s="1552">
        <v>3428836.45</v>
      </c>
    </row>
    <row r="56" spans="1:13" s="1550" customFormat="1" ht="25.15" customHeight="1">
      <c r="A56" s="1844"/>
      <c r="B56" s="1838"/>
      <c r="C56" s="1553" t="s">
        <v>904</v>
      </c>
      <c r="D56" s="1552">
        <v>15404018</v>
      </c>
      <c r="E56" s="1552">
        <v>1464284.4500000002</v>
      </c>
      <c r="F56" s="1552">
        <v>93892.73000000001</v>
      </c>
      <c r="G56" s="1551">
        <v>0</v>
      </c>
      <c r="H56" s="1551">
        <v>0</v>
      </c>
      <c r="I56" s="1551">
        <v>0</v>
      </c>
      <c r="J56" s="1551">
        <v>0</v>
      </c>
      <c r="K56" s="1551">
        <v>0</v>
      </c>
      <c r="L56" s="1551">
        <v>0</v>
      </c>
      <c r="M56" s="1552">
        <v>62349.83</v>
      </c>
    </row>
    <row r="57" spans="1:13" s="1550" customFormat="1" ht="25.15" customHeight="1">
      <c r="A57" s="1844"/>
      <c r="B57" s="1838"/>
      <c r="C57" s="1553" t="s">
        <v>903</v>
      </c>
      <c r="D57" s="1551">
        <v>0</v>
      </c>
      <c r="E57" s="1551">
        <v>0</v>
      </c>
      <c r="F57" s="1551">
        <v>0</v>
      </c>
      <c r="G57" s="1552">
        <v>946.57</v>
      </c>
      <c r="H57" s="1552">
        <v>102248.29</v>
      </c>
      <c r="I57" s="1551">
        <v>0</v>
      </c>
      <c r="J57" s="1551">
        <v>0</v>
      </c>
      <c r="K57" s="1552">
        <v>16882.41</v>
      </c>
      <c r="L57" s="1559">
        <v>450.11</v>
      </c>
      <c r="M57" s="1551">
        <v>0</v>
      </c>
    </row>
    <row r="58" spans="1:13" s="1550" customFormat="1" ht="25.15" customHeight="1">
      <c r="A58" s="1844"/>
      <c r="B58" s="1838"/>
      <c r="C58" s="1553" t="s">
        <v>823</v>
      </c>
      <c r="D58" s="1552">
        <v>8244105.4700000007</v>
      </c>
      <c r="E58" s="1552">
        <v>856552.08000000007</v>
      </c>
      <c r="F58" s="1552">
        <v>11595617.02</v>
      </c>
      <c r="G58" s="1551">
        <v>0</v>
      </c>
      <c r="H58" s="1551">
        <v>0</v>
      </c>
      <c r="I58" s="1551">
        <v>0</v>
      </c>
      <c r="J58" s="1551">
        <v>0</v>
      </c>
      <c r="K58" s="1551">
        <v>0</v>
      </c>
      <c r="L58" s="1551">
        <v>0</v>
      </c>
      <c r="M58" s="1551">
        <v>0</v>
      </c>
    </row>
    <row r="59" spans="1:13" s="1550" customFormat="1" ht="25.15" customHeight="1">
      <c r="A59" s="1844"/>
      <c r="B59" s="1838"/>
      <c r="C59" s="1553" t="s">
        <v>902</v>
      </c>
      <c r="D59" s="1551">
        <v>0</v>
      </c>
      <c r="E59" s="1551">
        <v>0</v>
      </c>
      <c r="F59" s="1551">
        <v>0</v>
      </c>
      <c r="G59" s="1551">
        <v>0</v>
      </c>
      <c r="H59" s="1551">
        <v>0</v>
      </c>
      <c r="I59" s="1552">
        <v>62432.47</v>
      </c>
      <c r="J59" s="1552">
        <v>445899.23</v>
      </c>
      <c r="K59" s="1552">
        <v>37809.980000000003</v>
      </c>
      <c r="L59" s="1551">
        <v>0</v>
      </c>
      <c r="M59" s="1551">
        <v>0</v>
      </c>
    </row>
    <row r="60" spans="1:13" s="1550" customFormat="1" ht="25.15" customHeight="1">
      <c r="A60" s="1844"/>
      <c r="B60" s="1838"/>
      <c r="C60" s="1553" t="s">
        <v>822</v>
      </c>
      <c r="D60" s="1552">
        <v>15168267.83</v>
      </c>
      <c r="E60" s="1552">
        <v>1719302.88</v>
      </c>
      <c r="F60" s="1552">
        <v>23422.959999999999</v>
      </c>
      <c r="G60" s="1551">
        <v>0</v>
      </c>
      <c r="H60" s="1551">
        <v>0</v>
      </c>
      <c r="I60" s="1551">
        <v>0</v>
      </c>
      <c r="J60" s="1551">
        <v>0</v>
      </c>
      <c r="K60" s="1551">
        <v>0</v>
      </c>
      <c r="L60" s="1551">
        <v>0</v>
      </c>
      <c r="M60" s="1551">
        <v>0</v>
      </c>
    </row>
    <row r="61" spans="1:13" s="1550" customFormat="1" ht="25.15" customHeight="1">
      <c r="A61" s="1844"/>
      <c r="B61" s="1838"/>
      <c r="C61" s="1553" t="s">
        <v>901</v>
      </c>
      <c r="D61" s="1551">
        <v>0</v>
      </c>
      <c r="E61" s="1551">
        <v>0</v>
      </c>
      <c r="F61" s="1551">
        <v>0</v>
      </c>
      <c r="G61" s="1551">
        <v>0</v>
      </c>
      <c r="H61" s="1552">
        <v>311749.52</v>
      </c>
      <c r="I61" s="1552">
        <v>95180.18</v>
      </c>
      <c r="J61" s="1551">
        <v>0</v>
      </c>
      <c r="K61" s="1552">
        <v>4229.2700000000004</v>
      </c>
      <c r="L61" s="1552">
        <v>728553.67</v>
      </c>
      <c r="M61" s="1551">
        <v>0</v>
      </c>
    </row>
    <row r="62" spans="1:13" s="1550" customFormat="1" ht="25.15" customHeight="1">
      <c r="A62" s="1844"/>
      <c r="B62" s="1838"/>
      <c r="C62" s="1553" t="s">
        <v>821</v>
      </c>
      <c r="D62" s="1552">
        <v>7766260.1799999997</v>
      </c>
      <c r="E62" s="1552">
        <v>541237.44999999995</v>
      </c>
      <c r="F62" s="1552">
        <v>10498.01</v>
      </c>
      <c r="G62" s="1551">
        <v>0</v>
      </c>
      <c r="H62" s="1551">
        <v>0</v>
      </c>
      <c r="I62" s="1551">
        <v>0</v>
      </c>
      <c r="J62" s="1551">
        <v>0</v>
      </c>
      <c r="K62" s="1551">
        <v>0</v>
      </c>
      <c r="L62" s="1551">
        <v>0</v>
      </c>
      <c r="M62" s="1551">
        <v>0</v>
      </c>
    </row>
    <row r="63" spans="1:13" s="1550" customFormat="1" ht="25.15" customHeight="1">
      <c r="A63" s="1844"/>
      <c r="B63" s="1838"/>
      <c r="C63" s="1553" t="s">
        <v>900</v>
      </c>
      <c r="D63" s="1551">
        <v>0</v>
      </c>
      <c r="E63" s="1551">
        <v>0</v>
      </c>
      <c r="F63" s="1551">
        <v>0</v>
      </c>
      <c r="G63" s="1551">
        <v>0</v>
      </c>
      <c r="H63" s="1551">
        <v>0</v>
      </c>
      <c r="I63" s="1551">
        <v>0</v>
      </c>
      <c r="J63" s="1552">
        <v>5659.01</v>
      </c>
      <c r="K63" s="1551">
        <v>0</v>
      </c>
      <c r="L63" s="1551">
        <v>0</v>
      </c>
      <c r="M63" s="1551">
        <v>0</v>
      </c>
    </row>
    <row r="64" spans="1:13" s="1550" customFormat="1" ht="25.15" customHeight="1">
      <c r="A64" s="1844"/>
      <c r="B64" s="1838"/>
      <c r="C64" s="1553" t="s">
        <v>899</v>
      </c>
      <c r="D64" s="1552">
        <v>34215051.469999999</v>
      </c>
      <c r="E64" s="1552">
        <v>1460891.58</v>
      </c>
      <c r="F64" s="1552">
        <v>252116.90000000002</v>
      </c>
      <c r="G64" s="1551">
        <v>0</v>
      </c>
      <c r="H64" s="1551">
        <v>0</v>
      </c>
      <c r="I64" s="1551">
        <v>0</v>
      </c>
      <c r="J64" s="1551">
        <v>0</v>
      </c>
      <c r="K64" s="1551">
        <v>0</v>
      </c>
      <c r="L64" s="1551">
        <v>0</v>
      </c>
      <c r="M64" s="1551">
        <v>0</v>
      </c>
    </row>
    <row r="65" spans="1:13" s="1550" customFormat="1" ht="25.15" customHeight="1">
      <c r="A65" s="1844"/>
      <c r="B65" s="1838"/>
      <c r="C65" s="1553" t="s">
        <v>898</v>
      </c>
      <c r="D65" s="1551">
        <v>0</v>
      </c>
      <c r="E65" s="1551">
        <v>0</v>
      </c>
      <c r="F65" s="1552">
        <v>84755.12</v>
      </c>
      <c r="G65" s="1552">
        <v>70680.87</v>
      </c>
      <c r="H65" s="1551">
        <v>0</v>
      </c>
      <c r="I65" s="1552">
        <v>225876.61</v>
      </c>
      <c r="J65" s="1552">
        <v>115820.06</v>
      </c>
      <c r="K65" s="1552">
        <v>1481405.26</v>
      </c>
      <c r="L65" s="1552">
        <v>11344.68</v>
      </c>
      <c r="M65" s="1551">
        <v>0</v>
      </c>
    </row>
    <row r="66" spans="1:13" s="1550" customFormat="1" ht="25.15" customHeight="1">
      <c r="A66" s="1844"/>
      <c r="B66" s="1838"/>
      <c r="C66" s="1553" t="s">
        <v>897</v>
      </c>
      <c r="D66" s="1552">
        <v>31333966.530000001</v>
      </c>
      <c r="E66" s="1552">
        <v>1091731.5</v>
      </c>
      <c r="F66" s="1552">
        <v>66122.53</v>
      </c>
      <c r="G66" s="1551">
        <v>0</v>
      </c>
      <c r="H66" s="1551">
        <v>0</v>
      </c>
      <c r="I66" s="1551">
        <v>0</v>
      </c>
      <c r="J66" s="1551">
        <v>0</v>
      </c>
      <c r="K66" s="1551">
        <v>0</v>
      </c>
      <c r="L66" s="1551">
        <v>0</v>
      </c>
      <c r="M66" s="1551">
        <v>0</v>
      </c>
    </row>
    <row r="67" spans="1:13" s="1550" customFormat="1" ht="25.15" customHeight="1">
      <c r="A67" s="1844"/>
      <c r="B67" s="1838"/>
      <c r="C67" s="1553" t="s">
        <v>896</v>
      </c>
      <c r="D67" s="1551">
        <v>0</v>
      </c>
      <c r="E67" s="1551">
        <v>0</v>
      </c>
      <c r="F67" s="1551">
        <v>0</v>
      </c>
      <c r="G67" s="1552">
        <v>293336.84000000003</v>
      </c>
      <c r="H67" s="1559">
        <v>483.17</v>
      </c>
      <c r="I67" s="1551">
        <v>0</v>
      </c>
      <c r="J67" s="1552">
        <v>259189.4</v>
      </c>
      <c r="K67" s="1552">
        <v>403528.29</v>
      </c>
      <c r="L67" s="1552">
        <v>10179</v>
      </c>
      <c r="M67" s="1551">
        <v>0</v>
      </c>
    </row>
    <row r="68" spans="1:13" s="1550" customFormat="1" ht="25.15" customHeight="1">
      <c r="A68" s="1844"/>
      <c r="B68" s="1838"/>
      <c r="C68" s="1553" t="s">
        <v>895</v>
      </c>
      <c r="D68" s="1552">
        <v>7618207.3399999999</v>
      </c>
      <c r="E68" s="1552">
        <v>589396.89</v>
      </c>
      <c r="F68" s="1552">
        <v>658.51</v>
      </c>
      <c r="G68" s="1551">
        <v>0</v>
      </c>
      <c r="H68" s="1551">
        <v>0</v>
      </c>
      <c r="I68" s="1551">
        <v>0</v>
      </c>
      <c r="J68" s="1551">
        <v>0</v>
      </c>
      <c r="K68" s="1551">
        <v>0</v>
      </c>
      <c r="L68" s="1551">
        <v>0</v>
      </c>
      <c r="M68" s="1552">
        <v>23278.35</v>
      </c>
    </row>
    <row r="69" spans="1:13" s="1550" customFormat="1" ht="25.15" customHeight="1">
      <c r="A69" s="1844"/>
      <c r="B69" s="1838"/>
      <c r="C69" s="1553" t="s">
        <v>894</v>
      </c>
      <c r="D69" s="1551">
        <v>0</v>
      </c>
      <c r="E69" s="1551">
        <v>0</v>
      </c>
      <c r="F69" s="1551">
        <v>0</v>
      </c>
      <c r="G69" s="1552">
        <v>218790</v>
      </c>
      <c r="H69" s="1552">
        <v>27222.67</v>
      </c>
      <c r="I69" s="1552">
        <v>160863.25</v>
      </c>
      <c r="J69" s="1552">
        <v>19848.18</v>
      </c>
      <c r="K69" s="1552">
        <v>7198.06</v>
      </c>
      <c r="L69" s="1552">
        <v>130140.58</v>
      </c>
      <c r="M69" s="1552">
        <v>8695.99</v>
      </c>
    </row>
    <row r="70" spans="1:13" s="1550" customFormat="1" ht="25.15" customHeight="1">
      <c r="A70" s="1844"/>
      <c r="B70" s="1838"/>
      <c r="C70" s="1553" t="s">
        <v>860</v>
      </c>
      <c r="D70" s="1552">
        <v>6139990.79</v>
      </c>
      <c r="E70" s="1552">
        <v>1248524.4600000002</v>
      </c>
      <c r="F70" s="1552">
        <v>5863.01</v>
      </c>
      <c r="G70" s="1551">
        <v>0</v>
      </c>
      <c r="H70" s="1551">
        <v>0</v>
      </c>
      <c r="I70" s="1551">
        <v>0</v>
      </c>
      <c r="J70" s="1551">
        <v>0</v>
      </c>
      <c r="K70" s="1551">
        <v>0</v>
      </c>
      <c r="L70" s="1551">
        <v>0</v>
      </c>
      <c r="M70" s="1552">
        <v>169863.53</v>
      </c>
    </row>
    <row r="71" spans="1:13" s="1550" customFormat="1" ht="25.15" customHeight="1">
      <c r="A71" s="1844"/>
      <c r="B71" s="1838"/>
      <c r="C71" s="1553" t="s">
        <v>893</v>
      </c>
      <c r="D71" s="1551">
        <v>0</v>
      </c>
      <c r="E71" s="1551">
        <v>0</v>
      </c>
      <c r="F71" s="1551">
        <v>0</v>
      </c>
      <c r="G71" s="1551">
        <v>0</v>
      </c>
      <c r="H71" s="1552">
        <v>330494.61</v>
      </c>
      <c r="I71" s="1551">
        <v>0</v>
      </c>
      <c r="J71" s="1552">
        <v>186873.91</v>
      </c>
      <c r="K71" s="1552">
        <v>161512.87</v>
      </c>
      <c r="L71" s="1552">
        <v>75489.820000000007</v>
      </c>
      <c r="M71" s="1551">
        <v>0</v>
      </c>
    </row>
    <row r="72" spans="1:13" s="1550" customFormat="1" ht="25.15" customHeight="1">
      <c r="A72" s="1844"/>
      <c r="B72" s="1838"/>
      <c r="C72" s="1553" t="s">
        <v>816</v>
      </c>
      <c r="D72" s="1552">
        <v>13972165.039999999</v>
      </c>
      <c r="E72" s="1552">
        <v>1851012.1199999999</v>
      </c>
      <c r="F72" s="1552">
        <v>30323.75</v>
      </c>
      <c r="G72" s="1551">
        <v>0</v>
      </c>
      <c r="H72" s="1551">
        <v>0</v>
      </c>
      <c r="I72" s="1551">
        <v>0</v>
      </c>
      <c r="J72" s="1551">
        <v>0</v>
      </c>
      <c r="K72" s="1551">
        <v>0</v>
      </c>
      <c r="L72" s="1551">
        <v>0</v>
      </c>
      <c r="M72" s="1551">
        <v>0</v>
      </c>
    </row>
    <row r="73" spans="1:13" s="1550" customFormat="1" ht="25.15" customHeight="1">
      <c r="A73" s="1844"/>
      <c r="B73" s="1838"/>
      <c r="C73" s="1553" t="s">
        <v>892</v>
      </c>
      <c r="D73" s="1551">
        <v>0</v>
      </c>
      <c r="E73" s="1551">
        <v>0</v>
      </c>
      <c r="F73" s="1551">
        <v>0</v>
      </c>
      <c r="G73" s="1552">
        <v>34344.76</v>
      </c>
      <c r="H73" s="1552">
        <v>57959.77</v>
      </c>
      <c r="I73" s="1552">
        <v>1206.72</v>
      </c>
      <c r="J73" s="1552">
        <v>5688.33</v>
      </c>
      <c r="K73" s="1552">
        <v>21606</v>
      </c>
      <c r="L73" s="1552">
        <v>30090.63</v>
      </c>
      <c r="M73" s="1551">
        <v>0</v>
      </c>
    </row>
    <row r="74" spans="1:13" s="1550" customFormat="1" ht="25.15" customHeight="1">
      <c r="A74" s="1844"/>
      <c r="B74" s="1834"/>
      <c r="C74" s="1553" t="s">
        <v>891</v>
      </c>
      <c r="D74" s="1552">
        <v>29290424.210000001</v>
      </c>
      <c r="E74" s="1552">
        <v>210710.19</v>
      </c>
      <c r="F74" s="1552">
        <v>4764.7700000000004</v>
      </c>
      <c r="G74" s="1551">
        <v>0</v>
      </c>
      <c r="H74" s="1551">
        <v>0</v>
      </c>
      <c r="I74" s="1551">
        <v>0</v>
      </c>
      <c r="J74" s="1551">
        <v>0</v>
      </c>
      <c r="K74" s="1551">
        <v>0</v>
      </c>
      <c r="L74" s="1551">
        <v>0</v>
      </c>
      <c r="M74" s="1552">
        <v>456737.32999999996</v>
      </c>
    </row>
    <row r="75" spans="1:13" s="1550" customFormat="1" ht="25.15" customHeight="1">
      <c r="A75" s="1844"/>
      <c r="B75" s="1558">
        <v>801</v>
      </c>
      <c r="C75" s="1553" t="s">
        <v>832</v>
      </c>
      <c r="D75" s="1552">
        <v>9197560.2599999998</v>
      </c>
      <c r="E75" s="1552">
        <v>3219975.93</v>
      </c>
      <c r="F75" s="1552">
        <v>3594393.57</v>
      </c>
      <c r="G75" s="1551">
        <v>0</v>
      </c>
      <c r="H75" s="1551">
        <v>0</v>
      </c>
      <c r="I75" s="1551">
        <v>0</v>
      </c>
      <c r="J75" s="1551">
        <v>0</v>
      </c>
      <c r="K75" s="1551">
        <v>0</v>
      </c>
      <c r="L75" s="1551">
        <v>0</v>
      </c>
      <c r="M75" s="1551">
        <v>0</v>
      </c>
    </row>
    <row r="76" spans="1:13" s="1550" customFormat="1" ht="25.15" customHeight="1">
      <c r="A76" s="1844"/>
      <c r="B76" s="1558">
        <v>851</v>
      </c>
      <c r="C76" s="1553" t="s">
        <v>832</v>
      </c>
      <c r="D76" s="1552">
        <v>17690.45</v>
      </c>
      <c r="E76" s="1552">
        <v>51044.98</v>
      </c>
      <c r="F76" s="1551">
        <v>0</v>
      </c>
      <c r="G76" s="1551">
        <v>0</v>
      </c>
      <c r="H76" s="1551">
        <v>0</v>
      </c>
      <c r="I76" s="1551">
        <v>0</v>
      </c>
      <c r="J76" s="1551">
        <v>0</v>
      </c>
      <c r="K76" s="1551">
        <v>0</v>
      </c>
      <c r="L76" s="1551">
        <v>0</v>
      </c>
      <c r="M76" s="1551">
        <v>0</v>
      </c>
    </row>
    <row r="77" spans="1:13" s="1550" customFormat="1" ht="25.15" customHeight="1">
      <c r="A77" s="1844"/>
      <c r="B77" s="1558">
        <v>852</v>
      </c>
      <c r="C77" s="1553" t="s">
        <v>832</v>
      </c>
      <c r="D77" s="1552">
        <v>18031.43</v>
      </c>
      <c r="E77" s="1551">
        <v>0</v>
      </c>
      <c r="F77" s="1551">
        <v>0</v>
      </c>
      <c r="G77" s="1551">
        <v>0</v>
      </c>
      <c r="H77" s="1551">
        <v>0</v>
      </c>
      <c r="I77" s="1551">
        <v>0</v>
      </c>
      <c r="J77" s="1551">
        <v>0</v>
      </c>
      <c r="K77" s="1551">
        <v>0</v>
      </c>
      <c r="L77" s="1551">
        <v>0</v>
      </c>
      <c r="M77" s="1551">
        <v>0</v>
      </c>
    </row>
    <row r="78" spans="1:13" s="1550" customFormat="1" ht="25.15" customHeight="1">
      <c r="A78" s="1845"/>
      <c r="B78" s="1558">
        <v>853</v>
      </c>
      <c r="C78" s="1553" t="s">
        <v>832</v>
      </c>
      <c r="D78" s="1552">
        <v>6222929.9100000001</v>
      </c>
      <c r="E78" s="1552">
        <v>732563.12</v>
      </c>
      <c r="F78" s="1552">
        <v>9294.49</v>
      </c>
      <c r="G78" s="1551">
        <v>0</v>
      </c>
      <c r="H78" s="1551">
        <v>0</v>
      </c>
      <c r="I78" s="1551">
        <v>0</v>
      </c>
      <c r="J78" s="1551">
        <v>0</v>
      </c>
      <c r="K78" s="1551">
        <v>0</v>
      </c>
      <c r="L78" s="1551">
        <v>0</v>
      </c>
      <c r="M78" s="1552">
        <v>8685.24</v>
      </c>
    </row>
    <row r="79" spans="1:13" s="1550" customFormat="1" ht="25.15" customHeight="1">
      <c r="A79" s="1835">
        <v>37</v>
      </c>
      <c r="B79" s="1833">
        <v>755</v>
      </c>
      <c r="C79" s="1553" t="s">
        <v>889</v>
      </c>
      <c r="D79" s="1551">
        <v>0</v>
      </c>
      <c r="E79" s="1551">
        <v>0</v>
      </c>
      <c r="F79" s="1551">
        <v>0</v>
      </c>
      <c r="G79" s="1551">
        <v>0</v>
      </c>
      <c r="H79" s="1552">
        <v>4250</v>
      </c>
      <c r="I79" s="1551">
        <v>0</v>
      </c>
      <c r="J79" s="1551">
        <v>0</v>
      </c>
      <c r="K79" s="1551">
        <v>0</v>
      </c>
      <c r="L79" s="1551">
        <v>0</v>
      </c>
      <c r="M79" s="1551">
        <v>0</v>
      </c>
    </row>
    <row r="80" spans="1:13" s="1550" customFormat="1" ht="25.15" customHeight="1">
      <c r="A80" s="1837"/>
      <c r="B80" s="1834"/>
      <c r="C80" s="1553" t="s">
        <v>832</v>
      </c>
      <c r="D80" s="1552">
        <v>553164.05000000005</v>
      </c>
      <c r="E80" s="1559">
        <v>109.99</v>
      </c>
      <c r="F80" s="1551">
        <v>0</v>
      </c>
      <c r="G80" s="1551">
        <v>0</v>
      </c>
      <c r="H80" s="1551">
        <v>0</v>
      </c>
      <c r="I80" s="1551">
        <v>0</v>
      </c>
      <c r="J80" s="1551">
        <v>0</v>
      </c>
      <c r="K80" s="1551">
        <v>0</v>
      </c>
      <c r="L80" s="1551">
        <v>0</v>
      </c>
      <c r="M80" s="1551">
        <v>0</v>
      </c>
    </row>
    <row r="81" spans="1:13" s="1550" customFormat="1" ht="25.15" customHeight="1">
      <c r="A81" s="1835">
        <v>39</v>
      </c>
      <c r="B81" s="1833">
        <v>600</v>
      </c>
      <c r="C81" s="1553" t="s">
        <v>811</v>
      </c>
      <c r="D81" s="1559">
        <v>0.9</v>
      </c>
      <c r="E81" s="1551">
        <v>0</v>
      </c>
      <c r="F81" s="1551">
        <v>0</v>
      </c>
      <c r="G81" s="1551">
        <v>0</v>
      </c>
      <c r="H81" s="1551">
        <v>0</v>
      </c>
      <c r="I81" s="1551">
        <v>0</v>
      </c>
      <c r="J81" s="1551">
        <v>0</v>
      </c>
      <c r="K81" s="1551">
        <v>0</v>
      </c>
      <c r="L81" s="1551">
        <v>0</v>
      </c>
      <c r="M81" s="1551">
        <v>0</v>
      </c>
    </row>
    <row r="82" spans="1:13" s="1550" customFormat="1" ht="25.15" customHeight="1">
      <c r="A82" s="1836"/>
      <c r="B82" s="1838"/>
      <c r="C82" s="1553" t="s">
        <v>835</v>
      </c>
      <c r="D82" s="1552">
        <v>22260802.43</v>
      </c>
      <c r="E82" s="1552">
        <v>1096351.46</v>
      </c>
      <c r="F82" s="1551">
        <v>0</v>
      </c>
      <c r="G82" s="1551">
        <v>0</v>
      </c>
      <c r="H82" s="1551">
        <v>0</v>
      </c>
      <c r="I82" s="1551">
        <v>0</v>
      </c>
      <c r="J82" s="1551">
        <v>0</v>
      </c>
      <c r="K82" s="1551">
        <v>0</v>
      </c>
      <c r="L82" s="1551">
        <v>0</v>
      </c>
      <c r="M82" s="1551">
        <v>0</v>
      </c>
    </row>
    <row r="83" spans="1:13" s="1550" customFormat="1" ht="25.15" customHeight="1">
      <c r="A83" s="1836"/>
      <c r="B83" s="1838"/>
      <c r="C83" s="1553" t="s">
        <v>888</v>
      </c>
      <c r="D83" s="1551">
        <v>0</v>
      </c>
      <c r="E83" s="1551">
        <v>0</v>
      </c>
      <c r="F83" s="1559">
        <v>1.89</v>
      </c>
      <c r="G83" s="1551">
        <v>0</v>
      </c>
      <c r="H83" s="1551">
        <v>0</v>
      </c>
      <c r="I83" s="1552">
        <v>501507.99</v>
      </c>
      <c r="J83" s="1552">
        <v>122384.75</v>
      </c>
      <c r="K83" s="1551">
        <v>0</v>
      </c>
      <c r="L83" s="1551">
        <v>0</v>
      </c>
      <c r="M83" s="1551">
        <v>0</v>
      </c>
    </row>
    <row r="84" spans="1:13" s="1550" customFormat="1" ht="25.15" customHeight="1">
      <c r="A84" s="1837"/>
      <c r="B84" s="1834"/>
      <c r="C84" s="1553" t="s">
        <v>833</v>
      </c>
      <c r="D84" s="1552">
        <v>4795012.01</v>
      </c>
      <c r="E84" s="1551">
        <v>0</v>
      </c>
      <c r="F84" s="1551">
        <v>0</v>
      </c>
      <c r="G84" s="1551">
        <v>0</v>
      </c>
      <c r="H84" s="1551">
        <v>0</v>
      </c>
      <c r="I84" s="1551">
        <v>0</v>
      </c>
      <c r="J84" s="1551">
        <v>0</v>
      </c>
      <c r="K84" s="1551">
        <v>0</v>
      </c>
      <c r="L84" s="1551">
        <v>0</v>
      </c>
      <c r="M84" s="1551">
        <v>0</v>
      </c>
    </row>
    <row r="85" spans="1:13" s="1550" customFormat="1" ht="25.15" customHeight="1">
      <c r="A85" s="1835">
        <v>41</v>
      </c>
      <c r="B85" s="1841" t="s">
        <v>363</v>
      </c>
      <c r="C85" s="1553" t="s">
        <v>835</v>
      </c>
      <c r="D85" s="1552">
        <v>1435703.61</v>
      </c>
      <c r="E85" s="1552">
        <v>147169</v>
      </c>
      <c r="F85" s="1551">
        <v>0</v>
      </c>
      <c r="G85" s="1551">
        <v>0</v>
      </c>
      <c r="H85" s="1551">
        <v>0</v>
      </c>
      <c r="I85" s="1551">
        <v>0</v>
      </c>
      <c r="J85" s="1551">
        <v>0</v>
      </c>
      <c r="K85" s="1551">
        <v>0</v>
      </c>
      <c r="L85" s="1551">
        <v>0</v>
      </c>
      <c r="M85" s="1559">
        <v>0.32</v>
      </c>
    </row>
    <row r="86" spans="1:13" s="1550" customFormat="1" ht="25.15" customHeight="1">
      <c r="A86" s="1836"/>
      <c r="B86" s="1842"/>
      <c r="C86" s="1553" t="s">
        <v>888</v>
      </c>
      <c r="D86" s="1551">
        <v>0</v>
      </c>
      <c r="E86" s="1551">
        <v>0</v>
      </c>
      <c r="F86" s="1551">
        <v>0</v>
      </c>
      <c r="G86" s="1552">
        <v>24480</v>
      </c>
      <c r="H86" s="1551">
        <v>0</v>
      </c>
      <c r="I86" s="1551">
        <v>0</v>
      </c>
      <c r="J86" s="1551">
        <v>0</v>
      </c>
      <c r="K86" s="1551">
        <v>0</v>
      </c>
      <c r="L86" s="1551">
        <v>0</v>
      </c>
      <c r="M86" s="1551">
        <v>0</v>
      </c>
    </row>
    <row r="87" spans="1:13" s="1550" customFormat="1" ht="25.15" customHeight="1">
      <c r="A87" s="1836"/>
      <c r="B87" s="1560" t="s">
        <v>421</v>
      </c>
      <c r="C87" s="1553" t="s">
        <v>835</v>
      </c>
      <c r="D87" s="1559">
        <v>3.34</v>
      </c>
      <c r="E87" s="1551">
        <v>0</v>
      </c>
      <c r="F87" s="1551">
        <v>0</v>
      </c>
      <c r="G87" s="1551">
        <v>0</v>
      </c>
      <c r="H87" s="1551">
        <v>0</v>
      </c>
      <c r="I87" s="1551">
        <v>0</v>
      </c>
      <c r="J87" s="1551">
        <v>0</v>
      </c>
      <c r="K87" s="1551">
        <v>0</v>
      </c>
      <c r="L87" s="1551">
        <v>0</v>
      </c>
      <c r="M87" s="1551">
        <v>0</v>
      </c>
    </row>
    <row r="88" spans="1:13" s="1550" customFormat="1" ht="25.15" customHeight="1">
      <c r="A88" s="1836"/>
      <c r="B88" s="1833">
        <v>900</v>
      </c>
      <c r="C88" s="1553" t="s">
        <v>890</v>
      </c>
      <c r="D88" s="1551">
        <v>0</v>
      </c>
      <c r="E88" s="1552">
        <v>14612.24</v>
      </c>
      <c r="F88" s="1551">
        <v>0</v>
      </c>
      <c r="G88" s="1559">
        <v>192.8</v>
      </c>
      <c r="H88" s="1551">
        <v>0</v>
      </c>
      <c r="I88" s="1551">
        <v>0</v>
      </c>
      <c r="J88" s="1551">
        <v>0</v>
      </c>
      <c r="K88" s="1551">
        <v>0</v>
      </c>
      <c r="L88" s="1551">
        <v>0</v>
      </c>
      <c r="M88" s="1551">
        <v>0</v>
      </c>
    </row>
    <row r="89" spans="1:13" s="1550" customFormat="1" ht="25.15" customHeight="1">
      <c r="A89" s="1836"/>
      <c r="B89" s="1838"/>
      <c r="C89" s="1553" t="s">
        <v>889</v>
      </c>
      <c r="D89" s="1551">
        <v>0</v>
      </c>
      <c r="E89" s="1552">
        <v>29923.88</v>
      </c>
      <c r="F89" s="1551">
        <v>0</v>
      </c>
      <c r="G89" s="1551">
        <v>0</v>
      </c>
      <c r="H89" s="1551">
        <v>0</v>
      </c>
      <c r="I89" s="1551">
        <v>0</v>
      </c>
      <c r="J89" s="1551">
        <v>0</v>
      </c>
      <c r="K89" s="1551">
        <v>0</v>
      </c>
      <c r="L89" s="1551">
        <v>0</v>
      </c>
      <c r="M89" s="1551">
        <v>0</v>
      </c>
    </row>
    <row r="90" spans="1:13" s="1550" customFormat="1" ht="25.15" customHeight="1">
      <c r="A90" s="1837"/>
      <c r="B90" s="1834"/>
      <c r="C90" s="1553" t="s">
        <v>835</v>
      </c>
      <c r="D90" s="1552">
        <v>76966610.590000004</v>
      </c>
      <c r="E90" s="1552">
        <v>151214.20000000001</v>
      </c>
      <c r="F90" s="1551">
        <v>0</v>
      </c>
      <c r="G90" s="1551">
        <v>0</v>
      </c>
      <c r="H90" s="1551">
        <v>0</v>
      </c>
      <c r="I90" s="1551">
        <v>0</v>
      </c>
      <c r="J90" s="1551">
        <v>0</v>
      </c>
      <c r="K90" s="1551">
        <v>0</v>
      </c>
      <c r="L90" s="1551">
        <v>0</v>
      </c>
      <c r="M90" s="1559">
        <v>48.74</v>
      </c>
    </row>
    <row r="91" spans="1:13" s="1550" customFormat="1" ht="25.15" customHeight="1">
      <c r="A91" s="1835">
        <v>46</v>
      </c>
      <c r="B91" s="1558">
        <v>750</v>
      </c>
      <c r="C91" s="1553" t="s">
        <v>832</v>
      </c>
      <c r="D91" s="1552">
        <v>2694.45</v>
      </c>
      <c r="E91" s="1551">
        <v>0</v>
      </c>
      <c r="F91" s="1551">
        <v>0</v>
      </c>
      <c r="G91" s="1551">
        <v>0</v>
      </c>
      <c r="H91" s="1551">
        <v>0</v>
      </c>
      <c r="I91" s="1551">
        <v>0</v>
      </c>
      <c r="J91" s="1551">
        <v>0</v>
      </c>
      <c r="K91" s="1551">
        <v>0</v>
      </c>
      <c r="L91" s="1551">
        <v>0</v>
      </c>
      <c r="M91" s="1551">
        <v>0</v>
      </c>
    </row>
    <row r="92" spans="1:13" s="1550" customFormat="1" ht="25.15" customHeight="1">
      <c r="A92" s="1836"/>
      <c r="B92" s="1833">
        <v>851</v>
      </c>
      <c r="C92" s="1553" t="s">
        <v>835</v>
      </c>
      <c r="D92" s="1552">
        <v>16140804.439999999</v>
      </c>
      <c r="E92" s="1552">
        <v>30671.26</v>
      </c>
      <c r="F92" s="1551">
        <v>0</v>
      </c>
      <c r="G92" s="1551">
        <v>0</v>
      </c>
      <c r="H92" s="1551">
        <v>0</v>
      </c>
      <c r="I92" s="1551">
        <v>0</v>
      </c>
      <c r="J92" s="1551">
        <v>0</v>
      </c>
      <c r="K92" s="1551">
        <v>0</v>
      </c>
      <c r="L92" s="1551">
        <v>0</v>
      </c>
      <c r="M92" s="1551">
        <v>0</v>
      </c>
    </row>
    <row r="93" spans="1:13" s="1550" customFormat="1" ht="25.15" customHeight="1">
      <c r="A93" s="1836"/>
      <c r="B93" s="1838"/>
      <c r="C93" s="1553" t="s">
        <v>888</v>
      </c>
      <c r="D93" s="1551">
        <v>0</v>
      </c>
      <c r="E93" s="1551">
        <v>0</v>
      </c>
      <c r="F93" s="1551">
        <v>0</v>
      </c>
      <c r="G93" s="1551">
        <v>0</v>
      </c>
      <c r="H93" s="1552">
        <v>14607.38</v>
      </c>
      <c r="I93" s="1552">
        <v>111340.96</v>
      </c>
      <c r="J93" s="1551">
        <v>0</v>
      </c>
      <c r="K93" s="1551">
        <v>0</v>
      </c>
      <c r="L93" s="1551">
        <v>0</v>
      </c>
      <c r="M93" s="1551">
        <v>0</v>
      </c>
    </row>
    <row r="94" spans="1:13" s="1550" customFormat="1" ht="25.15" customHeight="1">
      <c r="A94" s="1837"/>
      <c r="B94" s="1834"/>
      <c r="C94" s="1553" t="s">
        <v>832</v>
      </c>
      <c r="D94" s="1552">
        <v>4697759.2</v>
      </c>
      <c r="E94" s="1552">
        <v>7423.24</v>
      </c>
      <c r="F94" s="1552">
        <v>1742.18</v>
      </c>
      <c r="G94" s="1551">
        <v>0</v>
      </c>
      <c r="H94" s="1551">
        <v>0</v>
      </c>
      <c r="I94" s="1551">
        <v>0</v>
      </c>
      <c r="J94" s="1551">
        <v>0</v>
      </c>
      <c r="K94" s="1551">
        <v>0</v>
      </c>
      <c r="L94" s="1551">
        <v>0</v>
      </c>
      <c r="M94" s="1559">
        <v>0.02</v>
      </c>
    </row>
    <row r="95" spans="1:13" s="1550" customFormat="1" ht="25.15" customHeight="1">
      <c r="A95" s="1835">
        <v>47</v>
      </c>
      <c r="B95" s="1833">
        <v>150</v>
      </c>
      <c r="C95" s="1553" t="s">
        <v>835</v>
      </c>
      <c r="D95" s="1552">
        <v>5013645.6500000004</v>
      </c>
      <c r="E95" s="1552">
        <v>5612</v>
      </c>
      <c r="F95" s="1551">
        <v>0</v>
      </c>
      <c r="G95" s="1551">
        <v>0</v>
      </c>
      <c r="H95" s="1551">
        <v>0</v>
      </c>
      <c r="I95" s="1551">
        <v>0</v>
      </c>
      <c r="J95" s="1551">
        <v>0</v>
      </c>
      <c r="K95" s="1551">
        <v>0</v>
      </c>
      <c r="L95" s="1551">
        <v>0</v>
      </c>
      <c r="M95" s="1551">
        <v>0</v>
      </c>
    </row>
    <row r="96" spans="1:13" s="1550" customFormat="1" ht="25.15" customHeight="1">
      <c r="A96" s="1836"/>
      <c r="B96" s="1834"/>
      <c r="C96" s="1553" t="s">
        <v>888</v>
      </c>
      <c r="D96" s="1551">
        <v>0</v>
      </c>
      <c r="E96" s="1551">
        <v>0</v>
      </c>
      <c r="F96" s="1552">
        <v>139784.51999999999</v>
      </c>
      <c r="G96" s="1552">
        <v>74419.95</v>
      </c>
      <c r="H96" s="1551">
        <v>0</v>
      </c>
      <c r="I96" s="1552">
        <v>25686.1</v>
      </c>
      <c r="J96" s="1552">
        <v>66329.02</v>
      </c>
      <c r="K96" s="1552">
        <v>2169977.85</v>
      </c>
      <c r="L96" s="1551">
        <v>0</v>
      </c>
      <c r="M96" s="1551">
        <v>0</v>
      </c>
    </row>
    <row r="97" spans="1:14" s="1550" customFormat="1" ht="25.15" customHeight="1">
      <c r="A97" s="1837"/>
      <c r="B97" s="1558">
        <v>900</v>
      </c>
      <c r="C97" s="1553" t="s">
        <v>834</v>
      </c>
      <c r="D97" s="1552">
        <v>47471190.439999998</v>
      </c>
      <c r="E97" s="1552">
        <v>1687748.48</v>
      </c>
      <c r="F97" s="1551">
        <v>0</v>
      </c>
      <c r="G97" s="1551">
        <v>0</v>
      </c>
      <c r="H97" s="1551">
        <v>0</v>
      </c>
      <c r="I97" s="1551">
        <v>0</v>
      </c>
      <c r="J97" s="1551">
        <v>0</v>
      </c>
      <c r="K97" s="1551">
        <v>0</v>
      </c>
      <c r="L97" s="1551">
        <v>0</v>
      </c>
      <c r="M97" s="1551">
        <v>0</v>
      </c>
    </row>
    <row r="98" spans="1:14" s="1550" customFormat="1" ht="25.15" customHeight="1">
      <c r="A98" s="1555">
        <v>49</v>
      </c>
      <c r="B98" s="1558">
        <v>750</v>
      </c>
      <c r="C98" s="1553" t="s">
        <v>831</v>
      </c>
      <c r="D98" s="1552">
        <v>574.54</v>
      </c>
      <c r="E98" s="1551">
        <v>0</v>
      </c>
      <c r="F98" s="1551">
        <v>0</v>
      </c>
      <c r="G98" s="1551">
        <v>0</v>
      </c>
      <c r="H98" s="1551">
        <v>0</v>
      </c>
      <c r="I98" s="1551">
        <v>0</v>
      </c>
      <c r="J98" s="1551">
        <v>0</v>
      </c>
      <c r="K98" s="1551">
        <v>0</v>
      </c>
      <c r="L98" s="1551">
        <v>0</v>
      </c>
      <c r="M98" s="1551">
        <v>0</v>
      </c>
    </row>
    <row r="99" spans="1:14" s="1557" customFormat="1" ht="25.15" customHeight="1">
      <c r="A99" s="1835">
        <v>62</v>
      </c>
      <c r="B99" s="1839">
        <v>50</v>
      </c>
      <c r="C99" s="1553" t="s">
        <v>887</v>
      </c>
      <c r="D99" s="1552">
        <v>2486075.41</v>
      </c>
      <c r="E99" s="1552">
        <v>415596.78</v>
      </c>
      <c r="F99" s="1551">
        <v>0</v>
      </c>
      <c r="G99" s="1551">
        <v>0</v>
      </c>
      <c r="H99" s="1551">
        <v>0</v>
      </c>
      <c r="I99" s="1551">
        <v>0</v>
      </c>
      <c r="J99" s="1551">
        <v>0</v>
      </c>
      <c r="K99" s="1551">
        <v>0</v>
      </c>
      <c r="L99" s="1551">
        <v>0</v>
      </c>
      <c r="M99" s="1552">
        <v>135090.04</v>
      </c>
    </row>
    <row r="100" spans="1:14" s="1550" customFormat="1" ht="25.15" customHeight="1">
      <c r="A100" s="1837"/>
      <c r="B100" s="1840"/>
      <c r="C100" s="1556" t="s">
        <v>886</v>
      </c>
      <c r="D100" s="1551">
        <v>0</v>
      </c>
      <c r="E100" s="1551">
        <v>0</v>
      </c>
      <c r="F100" s="1551">
        <v>0</v>
      </c>
      <c r="G100" s="1552">
        <v>122847.97</v>
      </c>
      <c r="H100" s="1552">
        <v>617435.87</v>
      </c>
      <c r="I100" s="1552">
        <v>262047.19</v>
      </c>
      <c r="J100" s="1552">
        <v>103168.57</v>
      </c>
      <c r="K100" s="1552">
        <v>292813.14</v>
      </c>
      <c r="L100" s="1551">
        <v>0</v>
      </c>
      <c r="M100" s="1552">
        <v>1532396.25</v>
      </c>
    </row>
    <row r="101" spans="1:14" s="1550" customFormat="1" ht="25.15" customHeight="1">
      <c r="A101" s="1555">
        <v>64</v>
      </c>
      <c r="B101" s="1554">
        <v>750</v>
      </c>
      <c r="C101" s="1553" t="s">
        <v>831</v>
      </c>
      <c r="D101" s="1552">
        <v>2449.7399999999998</v>
      </c>
      <c r="E101" s="1551">
        <v>0</v>
      </c>
      <c r="F101" s="1551">
        <v>0</v>
      </c>
      <c r="G101" s="1551">
        <v>0</v>
      </c>
      <c r="H101" s="1551">
        <v>0</v>
      </c>
      <c r="I101" s="1551">
        <v>0</v>
      </c>
      <c r="J101" s="1551">
        <v>0</v>
      </c>
      <c r="K101" s="1551">
        <v>0</v>
      </c>
      <c r="L101" s="1551">
        <v>0</v>
      </c>
      <c r="M101" s="1551">
        <v>0</v>
      </c>
    </row>
    <row r="102" spans="1:14" s="1546" customFormat="1" ht="21" customHeight="1">
      <c r="A102" s="1549"/>
      <c r="B102" s="1548"/>
      <c r="C102" s="1548"/>
      <c r="D102" s="1547">
        <f t="shared" ref="D102:M102" si="0">SUM(D12:D101)</f>
        <v>1102162976.5699999</v>
      </c>
      <c r="E102" s="1547">
        <f t="shared" si="0"/>
        <v>53754785.420000002</v>
      </c>
      <c r="F102" s="1547">
        <f t="shared" si="0"/>
        <v>24590442.710000005</v>
      </c>
      <c r="G102" s="1547">
        <f t="shared" si="0"/>
        <v>3814565.1599999997</v>
      </c>
      <c r="H102" s="1547">
        <f t="shared" si="0"/>
        <v>7890599.9799999977</v>
      </c>
      <c r="I102" s="1547">
        <f t="shared" si="0"/>
        <v>4850906.0200000005</v>
      </c>
      <c r="J102" s="1547">
        <f t="shared" si="0"/>
        <v>3083992.88</v>
      </c>
      <c r="K102" s="1547">
        <f t="shared" si="0"/>
        <v>5947352.5200000005</v>
      </c>
      <c r="L102" s="1547">
        <f t="shared" si="0"/>
        <v>5140401.67</v>
      </c>
      <c r="M102" s="1547">
        <f t="shared" si="0"/>
        <v>6136668.6400000006</v>
      </c>
    </row>
    <row r="103" spans="1:14" s="1542" customFormat="1" ht="18.600000000000001" customHeight="1">
      <c r="A103" s="1545"/>
      <c r="B103" s="1545"/>
      <c r="C103" s="1545"/>
      <c r="D103" s="1545"/>
      <c r="E103" s="1545"/>
      <c r="F103" s="1544"/>
      <c r="G103" s="1544"/>
      <c r="H103" s="1544"/>
      <c r="I103" s="1544"/>
      <c r="J103" s="1544"/>
      <c r="K103" s="1543"/>
      <c r="L103" s="1543"/>
      <c r="M103" s="1543"/>
    </row>
    <row r="104" spans="1:14" s="1529" customFormat="1" ht="15">
      <c r="A104" s="1541"/>
      <c r="B104" s="1531"/>
      <c r="C104" s="1531"/>
      <c r="D104" s="1540"/>
      <c r="E104" s="1540"/>
      <c r="F104" s="1540"/>
      <c r="G104" s="1540"/>
      <c r="H104" s="1540"/>
      <c r="I104" s="1540"/>
      <c r="J104" s="1540"/>
      <c r="K104" s="1540"/>
      <c r="L104" s="1540"/>
      <c r="M104" s="1540"/>
    </row>
    <row r="105" spans="1:14" s="1529" customFormat="1">
      <c r="A105" s="1539"/>
      <c r="B105" s="1531"/>
      <c r="C105" s="1534"/>
      <c r="D105" s="1535"/>
      <c r="E105" s="1535"/>
      <c r="F105" s="1535"/>
      <c r="G105" s="1535"/>
      <c r="H105" s="1535"/>
      <c r="I105" s="1535"/>
      <c r="J105" s="1535"/>
      <c r="K105" s="1535"/>
      <c r="L105" s="1535"/>
      <c r="M105" s="1535"/>
      <c r="N105" s="1533"/>
    </row>
    <row r="106" spans="1:14" s="1529" customFormat="1" ht="15">
      <c r="A106" s="1538"/>
      <c r="B106" s="1531"/>
      <c r="C106" s="1534"/>
      <c r="D106" s="1537"/>
      <c r="E106" s="1537"/>
      <c r="F106" s="1537"/>
      <c r="G106" s="1537"/>
      <c r="H106" s="1537"/>
      <c r="I106" s="1537"/>
      <c r="J106" s="1537"/>
      <c r="K106" s="1537"/>
      <c r="L106" s="1537"/>
      <c r="M106" s="1537"/>
      <c r="N106" s="1533"/>
    </row>
    <row r="107" spans="1:14" s="1529" customFormat="1">
      <c r="A107" s="1536"/>
      <c r="B107" s="1531"/>
      <c r="C107" s="1534"/>
      <c r="D107" s="1535"/>
      <c r="E107" s="1535"/>
      <c r="F107" s="1535"/>
      <c r="G107" s="1535"/>
      <c r="H107" s="1535"/>
      <c r="I107" s="1535"/>
      <c r="J107" s="1535"/>
      <c r="K107" s="1535"/>
      <c r="L107" s="1535"/>
      <c r="M107" s="1535"/>
      <c r="N107" s="1533"/>
    </row>
    <row r="108" spans="1:14" s="1529" customFormat="1">
      <c r="A108" s="1530"/>
      <c r="B108" s="1531"/>
      <c r="C108" s="1534"/>
      <c r="D108" s="1531"/>
      <c r="E108" s="1531"/>
      <c r="F108" s="1531"/>
      <c r="G108" s="1531"/>
      <c r="H108" s="1531"/>
      <c r="I108" s="1531"/>
      <c r="J108" s="1531"/>
      <c r="K108" s="1531"/>
      <c r="L108" s="1531"/>
      <c r="M108" s="1531"/>
      <c r="N108" s="1533"/>
    </row>
    <row r="109" spans="1:14" s="1529" customFormat="1">
      <c r="A109" s="1530"/>
      <c r="B109" s="1531"/>
      <c r="C109" s="1531"/>
      <c r="D109" s="1531"/>
      <c r="E109" s="1531"/>
      <c r="F109" s="1531"/>
      <c r="G109" s="1531"/>
      <c r="H109" s="1531"/>
      <c r="I109" s="1531"/>
      <c r="J109" s="1531"/>
      <c r="K109" s="1531"/>
      <c r="L109" s="1531"/>
      <c r="M109" s="1531"/>
    </row>
    <row r="110" spans="1:14" s="1529" customFormat="1">
      <c r="A110" s="1532"/>
      <c r="B110" s="1531"/>
      <c r="C110" s="1531"/>
      <c r="D110" s="1531"/>
      <c r="E110" s="1531"/>
      <c r="F110" s="1531"/>
      <c r="G110" s="1531"/>
      <c r="H110" s="1531"/>
      <c r="I110" s="1531"/>
      <c r="J110" s="1531"/>
      <c r="K110" s="1531"/>
      <c r="L110" s="1531"/>
      <c r="M110" s="1531"/>
    </row>
    <row r="111" spans="1:14" s="1529" customFormat="1">
      <c r="A111" s="1530"/>
      <c r="B111" s="1528"/>
      <c r="C111" s="1531"/>
      <c r="D111" s="1528"/>
      <c r="E111" s="1528"/>
      <c r="F111" s="1528"/>
      <c r="G111" s="1528"/>
      <c r="H111" s="1528"/>
      <c r="I111" s="1528"/>
      <c r="J111" s="1528"/>
      <c r="K111" s="1528"/>
      <c r="L111" s="1528"/>
      <c r="M111" s="1528"/>
    </row>
    <row r="112" spans="1:14" s="1529" customFormat="1">
      <c r="A112" s="1530"/>
      <c r="B112" s="1528"/>
      <c r="C112" s="1528"/>
      <c r="D112" s="1528"/>
      <c r="E112" s="1528"/>
      <c r="F112" s="1528"/>
      <c r="G112" s="1528"/>
      <c r="H112" s="1528"/>
      <c r="I112" s="1528"/>
      <c r="J112" s="1528"/>
      <c r="K112" s="1528"/>
      <c r="L112" s="1528"/>
      <c r="M112" s="1528"/>
    </row>
    <row r="113" spans="2:13">
      <c r="B113" s="1528"/>
      <c r="C113" s="1528"/>
      <c r="D113" s="1528"/>
      <c r="E113" s="1528"/>
      <c r="F113" s="1528"/>
      <c r="G113" s="1528"/>
      <c r="H113" s="1528"/>
      <c r="I113" s="1528"/>
      <c r="J113" s="1528"/>
      <c r="K113" s="1528"/>
      <c r="L113" s="1528"/>
      <c r="M113" s="1528"/>
    </row>
    <row r="114" spans="2:13">
      <c r="B114" s="1528"/>
      <c r="C114" s="1528"/>
      <c r="D114" s="1528"/>
      <c r="E114" s="1528"/>
      <c r="F114" s="1528"/>
      <c r="G114" s="1528"/>
      <c r="H114" s="1528"/>
      <c r="I114" s="1528"/>
      <c r="J114" s="1528"/>
      <c r="K114" s="1528"/>
      <c r="L114" s="1528"/>
      <c r="M114" s="1528"/>
    </row>
    <row r="115" spans="2:13">
      <c r="B115" s="1528"/>
      <c r="C115" s="1528"/>
      <c r="D115" s="1528"/>
      <c r="E115" s="1528"/>
      <c r="F115" s="1528"/>
      <c r="G115" s="1528"/>
      <c r="H115" s="1528"/>
      <c r="I115" s="1528"/>
      <c r="J115" s="1528"/>
      <c r="K115" s="1528"/>
      <c r="L115" s="1528"/>
      <c r="M115" s="1528"/>
    </row>
    <row r="116" spans="2:13">
      <c r="B116" s="1528"/>
      <c r="C116" s="1528"/>
      <c r="D116" s="1528"/>
      <c r="E116" s="1528"/>
      <c r="F116" s="1528"/>
      <c r="G116" s="1528"/>
      <c r="H116" s="1528"/>
      <c r="I116" s="1528"/>
      <c r="J116" s="1528"/>
      <c r="K116" s="1528"/>
      <c r="L116" s="1528"/>
      <c r="M116" s="1528"/>
    </row>
    <row r="117" spans="2:13">
      <c r="C117" s="1528"/>
    </row>
  </sheetData>
  <mergeCells count="44">
    <mergeCell ref="A2:L2"/>
    <mergeCell ref="D5:L5"/>
    <mergeCell ref="D6:D10"/>
    <mergeCell ref="B6:B10"/>
    <mergeCell ref="F6:F10"/>
    <mergeCell ref="A5:B5"/>
    <mergeCell ref="J6:J10"/>
    <mergeCell ref="M5:M10"/>
    <mergeCell ref="H6:H10"/>
    <mergeCell ref="I6:I10"/>
    <mergeCell ref="G6:G10"/>
    <mergeCell ref="A6:A10"/>
    <mergeCell ref="K6:K10"/>
    <mergeCell ref="L6:L10"/>
    <mergeCell ref="E6:E10"/>
    <mergeCell ref="C5:C10"/>
    <mergeCell ref="B99:B100"/>
    <mergeCell ref="B88:B90"/>
    <mergeCell ref="B92:B94"/>
    <mergeCell ref="B42:B74"/>
    <mergeCell ref="A99:A100"/>
    <mergeCell ref="B81:B84"/>
    <mergeCell ref="B95:B96"/>
    <mergeCell ref="B85:B86"/>
    <mergeCell ref="A85:A90"/>
    <mergeCell ref="A81:A84"/>
    <mergeCell ref="A95:A97"/>
    <mergeCell ref="A79:A80"/>
    <mergeCell ref="B79:B80"/>
    <mergeCell ref="A33:A78"/>
    <mergeCell ref="B33:B36"/>
    <mergeCell ref="B14:B15"/>
    <mergeCell ref="A24:A27"/>
    <mergeCell ref="A91:A94"/>
    <mergeCell ref="B38:B41"/>
    <mergeCell ref="A14:A15"/>
    <mergeCell ref="A31:A32"/>
    <mergeCell ref="B31:B32"/>
    <mergeCell ref="B22:B23"/>
    <mergeCell ref="A29:A30"/>
    <mergeCell ref="A21:A23"/>
    <mergeCell ref="B24:B27"/>
    <mergeCell ref="A16:A20"/>
    <mergeCell ref="B17:B20"/>
  </mergeCells>
  <printOptions horizontalCentered="1"/>
  <pageMargins left="0.70866141732283472" right="0.70866141732283472" top="0.59055118110236227" bottom="0.39370078740157483" header="0.47244094488188981" footer="0.27559055118110237"/>
  <pageSetup paperSize="9" scale="53" firstPageNumber="79" fitToHeight="0" orientation="landscape" useFirstPageNumber="1" r:id="rId1"/>
  <headerFooter>
    <oddHeader>&amp;C&amp;"Arial CE,Pogrubiony"&amp;14- &amp;P -</oddHeader>
  </headerFooter>
  <rowBreaks count="2" manualBreakCount="2">
    <brk id="43" max="12" man="1"/>
    <brk id="75" max="12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AC32" sqref="AC32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45" zoomScaleNormal="145" workbookViewId="0">
      <selection activeCell="S21" sqref="S21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115" zoomScaleNormal="115" workbookViewId="0">
      <selection activeCell="AE26" sqref="AE26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W8" sqref="W8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>
      <selection activeCell="Y44" sqref="Y44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zoomScale="75" zoomScaleNormal="75" workbookViewId="0">
      <selection activeCell="AD17" sqref="AD17"/>
    </sheetView>
  </sheetViews>
  <sheetFormatPr defaultRowHeight="12.75"/>
  <cols>
    <col min="1" max="1" width="9.140625" customWidth="1"/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906" t="s">
        <v>526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</row>
    <row r="2" spans="1:20" ht="15">
      <c r="A2" s="906" t="s">
        <v>527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20" ht="15">
      <c r="A3" s="906" t="s">
        <v>528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</row>
    <row r="4" spans="1:20" ht="15">
      <c r="A4" s="906" t="s">
        <v>529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</row>
    <row r="5" spans="1:20" ht="18" customHeight="1">
      <c r="A5" s="906" t="s">
        <v>530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</row>
    <row r="6" spans="1:20" ht="15">
      <c r="A6" s="906" t="s">
        <v>785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</row>
    <row r="7" spans="1:20" ht="15">
      <c r="A7" s="907" t="s">
        <v>925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</row>
    <row r="8" spans="1:20" ht="15">
      <c r="A8" s="907" t="s">
        <v>786</v>
      </c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</row>
    <row r="9" spans="1:20" ht="15">
      <c r="A9" s="907" t="s">
        <v>926</v>
      </c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</row>
    <row r="10" spans="1:20" ht="15">
      <c r="A10" s="907" t="s">
        <v>787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</row>
    <row r="11" spans="1:20" ht="15">
      <c r="A11" s="907"/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</row>
    <row r="12" spans="1:20" ht="15">
      <c r="A12" s="907"/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</row>
    <row r="13" spans="1:20" ht="15">
      <c r="A13" s="907"/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5"/>
    </row>
    <row r="14" spans="1:20" ht="15">
      <c r="A14" s="907"/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  <c r="T14" s="414"/>
    </row>
    <row r="15" spans="1:20" ht="15">
      <c r="A15" s="907"/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</row>
    <row r="16" spans="1:20" ht="15">
      <c r="A16" s="907"/>
      <c r="B16" s="414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</row>
    <row r="17" spans="1:20" ht="15">
      <c r="A17" s="907"/>
      <c r="B17" s="414"/>
      <c r="C17" s="414"/>
      <c r="D17" s="414"/>
      <c r="E17" s="414"/>
      <c r="F17" s="414"/>
      <c r="G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  <c r="R17" s="414"/>
      <c r="S17" s="414"/>
      <c r="T17" s="414"/>
    </row>
    <row r="18" spans="1:20" ht="15">
      <c r="A18" s="907"/>
      <c r="B18" s="414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</row>
    <row r="19" spans="1:20" ht="15">
      <c r="A19" s="907"/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  <c r="R19" s="414"/>
      <c r="S19" s="414"/>
      <c r="T19" s="414"/>
    </row>
    <row r="20" spans="1:20" ht="15">
      <c r="A20" s="907"/>
      <c r="B20" s="414"/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4"/>
      <c r="T20" s="414"/>
    </row>
    <row r="21" spans="1:20" ht="15">
      <c r="A21" s="907"/>
      <c r="B21" s="414"/>
      <c r="C21" s="414"/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</row>
    <row r="22" spans="1:20" ht="15">
      <c r="A22" s="907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</row>
    <row r="23" spans="1:20" ht="15">
      <c r="A23" s="907"/>
      <c r="B23" s="414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822"/>
    </row>
    <row r="24" spans="1:20" ht="15">
      <c r="A24" s="907"/>
      <c r="B24" s="414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4"/>
      <c r="S24" s="414"/>
      <c r="T24" s="822"/>
    </row>
    <row r="25" spans="1:20" ht="15" hidden="1">
      <c r="A25" s="907"/>
      <c r="B25" s="414"/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414"/>
      <c r="S25" s="414"/>
      <c r="T25" s="822"/>
    </row>
    <row r="26" spans="1:20" ht="15" hidden="1">
      <c r="A26" s="907"/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822"/>
    </row>
    <row r="27" spans="1:20">
      <c r="A27" s="414"/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822"/>
    </row>
    <row r="28" spans="1:20" ht="15">
      <c r="A28" s="908"/>
      <c r="B28" s="414"/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  <c r="T28" s="822"/>
    </row>
    <row r="29" spans="1:20" ht="15">
      <c r="A29" s="907"/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  <c r="S29" s="414"/>
      <c r="T29" s="822"/>
    </row>
    <row r="30" spans="1:20">
      <c r="A30" s="414"/>
      <c r="B30" s="414"/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="160" zoomScaleNormal="160" workbookViewId="0">
      <selection activeCell="P14" sqref="P14"/>
    </sheetView>
  </sheetViews>
  <sheetFormatPr defaultRowHeight="12.75"/>
  <sheetData>
    <row r="27" spans="2:2">
      <c r="B27" s="1233" t="s">
        <v>798</v>
      </c>
    </row>
    <row r="28" spans="2:2">
      <c r="B28" s="1234" t="s">
        <v>799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S17" sqref="S17"/>
    </sheetView>
  </sheetViews>
  <sheetFormatPr defaultRowHeight="12.75"/>
  <sheetData>
    <row r="1" spans="1:1">
      <c r="A1" t="s">
        <v>800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87"/>
  <sheetViews>
    <sheetView showGridLines="0" showZeros="0" showOutlineSymbols="0" zoomScale="70" zoomScaleNormal="70" workbookViewId="0">
      <selection activeCell="Q75" sqref="Q75"/>
    </sheetView>
  </sheetViews>
  <sheetFormatPr defaultRowHeight="12.75"/>
  <cols>
    <col min="1" max="1" width="85.85546875" style="266" customWidth="1"/>
    <col min="2" max="2" width="16.85546875" style="266" customWidth="1"/>
    <col min="3" max="3" width="20" style="266" bestFit="1" customWidth="1"/>
    <col min="4" max="5" width="17" style="266" customWidth="1"/>
    <col min="6" max="8" width="11.5703125" style="266" bestFit="1" customWidth="1"/>
    <col min="9" max="10" width="9.140625" style="266"/>
    <col min="11" max="11" width="16.140625" style="266" customWidth="1"/>
    <col min="12" max="16384" width="9.140625" style="266"/>
  </cols>
  <sheetData>
    <row r="1" spans="1:8" ht="17.25" customHeight="1">
      <c r="A1" s="262" t="s">
        <v>446</v>
      </c>
      <c r="B1" s="263"/>
      <c r="C1" s="264"/>
      <c r="D1" s="264"/>
      <c r="E1" s="264"/>
      <c r="F1" s="264"/>
      <c r="G1" s="264"/>
      <c r="H1" s="264"/>
    </row>
    <row r="2" spans="1:8" ht="17.25" customHeight="1">
      <c r="A2" s="267"/>
      <c r="B2" s="267"/>
      <c r="C2" s="264"/>
      <c r="D2" s="264"/>
      <c r="E2" s="264"/>
      <c r="F2" s="264"/>
      <c r="G2" s="264"/>
      <c r="H2" s="264"/>
    </row>
    <row r="3" spans="1:8" ht="17.25" customHeight="1">
      <c r="A3" s="268" t="s">
        <v>447</v>
      </c>
      <c r="B3" s="269"/>
      <c r="C3" s="270"/>
      <c r="D3" s="270"/>
      <c r="E3" s="270"/>
      <c r="F3" s="270"/>
      <c r="G3" s="270"/>
      <c r="H3" s="270"/>
    </row>
    <row r="4" spans="1:8" ht="17.25" customHeight="1">
      <c r="A4" s="271"/>
      <c r="B4" s="271"/>
      <c r="C4" s="265"/>
      <c r="D4" s="265"/>
      <c r="E4" s="265"/>
      <c r="F4" s="265"/>
      <c r="G4" s="265"/>
      <c r="H4" s="265"/>
    </row>
    <row r="5" spans="1:8" ht="17.25" customHeight="1">
      <c r="A5" s="271"/>
      <c r="B5" s="271"/>
      <c r="C5" s="272"/>
      <c r="D5" s="265"/>
      <c r="E5" s="265"/>
      <c r="F5" s="265"/>
      <c r="G5" s="273"/>
      <c r="H5" s="274" t="s">
        <v>2</v>
      </c>
    </row>
    <row r="6" spans="1:8" ht="15.95" customHeight="1">
      <c r="A6" s="275"/>
      <c r="B6" s="276" t="s">
        <v>233</v>
      </c>
      <c r="C6" s="277" t="s">
        <v>235</v>
      </c>
      <c r="D6" s="278"/>
      <c r="E6" s="279"/>
      <c r="F6" s="280" t="s">
        <v>448</v>
      </c>
      <c r="G6" s="278"/>
      <c r="H6" s="279"/>
    </row>
    <row r="7" spans="1:8" ht="15.95" customHeight="1">
      <c r="A7" s="281" t="s">
        <v>3</v>
      </c>
      <c r="B7" s="282" t="s">
        <v>234</v>
      </c>
      <c r="C7" s="283"/>
      <c r="D7" s="283"/>
      <c r="E7" s="283"/>
      <c r="F7" s="283" t="s">
        <v>4</v>
      </c>
      <c r="G7" s="283" t="s">
        <v>4</v>
      </c>
      <c r="H7" s="284"/>
    </row>
    <row r="8" spans="1:8" ht="15.95" customHeight="1">
      <c r="A8" s="285"/>
      <c r="B8" s="286" t="s">
        <v>725</v>
      </c>
      <c r="C8" s="283" t="s">
        <v>449</v>
      </c>
      <c r="D8" s="283" t="s">
        <v>450</v>
      </c>
      <c r="E8" s="283" t="s">
        <v>451</v>
      </c>
      <c r="F8" s="284" t="s">
        <v>238</v>
      </c>
      <c r="G8" s="284" t="s">
        <v>452</v>
      </c>
      <c r="H8" s="284" t="s">
        <v>453</v>
      </c>
    </row>
    <row r="9" spans="1:8" s="291" customFormat="1" ht="9.75" customHeight="1">
      <c r="A9" s="288" t="s">
        <v>454</v>
      </c>
      <c r="B9" s="289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</row>
    <row r="10" spans="1:8" ht="24" customHeight="1">
      <c r="A10" s="292" t="s">
        <v>455</v>
      </c>
      <c r="B10" s="911">
        <v>387734520</v>
      </c>
      <c r="C10" s="377">
        <v>38737015.88876</v>
      </c>
      <c r="D10" s="377">
        <v>64777342.902800001</v>
      </c>
      <c r="E10" s="377">
        <v>90286468.818159923</v>
      </c>
      <c r="F10" s="1137">
        <v>9.9906028198778904E-2</v>
      </c>
      <c r="G10" s="1137">
        <v>0.16706622588775433</v>
      </c>
      <c r="H10" s="1166">
        <v>0.23285641118092845</v>
      </c>
    </row>
    <row r="11" spans="1:8" ht="24" customHeight="1">
      <c r="A11" s="293" t="s">
        <v>456</v>
      </c>
      <c r="B11" s="912">
        <v>416234520</v>
      </c>
      <c r="C11" s="912">
        <v>32149648.836799998</v>
      </c>
      <c r="D11" s="912">
        <v>65570214.102400005</v>
      </c>
      <c r="E11" s="912">
        <v>94776282.167559907</v>
      </c>
      <c r="F11" s="1137">
        <v>7.7239266067600537E-2</v>
      </c>
      <c r="G11" s="1137">
        <v>0.15753189836921744</v>
      </c>
      <c r="H11" s="1167">
        <v>0.22769923592007676</v>
      </c>
    </row>
    <row r="12" spans="1:8" ht="24" customHeight="1">
      <c r="A12" s="292" t="s">
        <v>457</v>
      </c>
      <c r="B12" s="911">
        <v>-28500000</v>
      </c>
      <c r="C12" s="377">
        <v>6587367.0519600026</v>
      </c>
      <c r="D12" s="377">
        <v>-792871.19960000366</v>
      </c>
      <c r="E12" s="377">
        <v>-4489813.3493999839</v>
      </c>
      <c r="F12" s="1137">
        <v>-0.23113568603368431</v>
      </c>
      <c r="G12" s="1137">
        <v>2.7820042091228198E-2</v>
      </c>
      <c r="H12" s="1167">
        <v>0.1575373105052626</v>
      </c>
    </row>
    <row r="13" spans="1:8" ht="24" customHeight="1">
      <c r="A13" s="295" t="s">
        <v>458</v>
      </c>
      <c r="B13" s="913"/>
      <c r="C13" s="914"/>
      <c r="D13" s="914"/>
      <c r="E13" s="914"/>
      <c r="F13" s="1138"/>
      <c r="G13" s="1138"/>
      <c r="H13" s="1141"/>
    </row>
    <row r="14" spans="1:8" ht="15" customHeight="1">
      <c r="A14" s="296" t="s">
        <v>459</v>
      </c>
      <c r="B14" s="911">
        <v>0</v>
      </c>
      <c r="C14" s="911">
        <v>0</v>
      </c>
      <c r="D14" s="911">
        <v>0</v>
      </c>
      <c r="E14" s="911">
        <v>0</v>
      </c>
      <c r="F14" s="1137"/>
      <c r="G14" s="1137"/>
      <c r="H14" s="1167"/>
    </row>
    <row r="15" spans="1:8" ht="39" customHeight="1">
      <c r="A15" s="1194" t="s">
        <v>764</v>
      </c>
      <c r="B15" s="911"/>
      <c r="C15" s="911"/>
      <c r="D15" s="911"/>
      <c r="E15" s="911"/>
      <c r="F15" s="1137"/>
      <c r="G15" s="1166"/>
      <c r="H15" s="1167"/>
    </row>
    <row r="16" spans="1:8" ht="27" customHeight="1">
      <c r="A16" s="292" t="s">
        <v>765</v>
      </c>
      <c r="B16" s="912">
        <v>-15565291</v>
      </c>
      <c r="C16" s="911">
        <v>133332.25693000029</v>
      </c>
      <c r="D16" s="911">
        <v>-146117.30810000037</v>
      </c>
      <c r="E16" s="911">
        <v>41779</v>
      </c>
      <c r="F16" s="1137">
        <v>-8.56599834400785E-3</v>
      </c>
      <c r="G16" s="1139">
        <v>9.3873804286730249E-3</v>
      </c>
      <c r="H16" s="1167">
        <v>-2.6841130050186662E-3</v>
      </c>
    </row>
    <row r="17" spans="1:8" ht="24" customHeight="1">
      <c r="A17" s="1030" t="s">
        <v>766</v>
      </c>
      <c r="B17" s="909">
        <v>44065291</v>
      </c>
      <c r="C17" s="1031">
        <v>-6587367.0519599942</v>
      </c>
      <c r="D17" s="909">
        <v>792871.19960000366</v>
      </c>
      <c r="E17" s="909">
        <v>4489813.3493999839</v>
      </c>
      <c r="F17" s="1140"/>
      <c r="G17" s="1141">
        <v>1.7993100274771898E-2</v>
      </c>
      <c r="H17" s="1141">
        <v>0.10189001927616871</v>
      </c>
    </row>
    <row r="18" spans="1:8" ht="24" customHeight="1">
      <c r="A18" s="298" t="s">
        <v>460</v>
      </c>
      <c r="B18" s="915" t="s">
        <v>4</v>
      </c>
      <c r="C18" s="378" t="s">
        <v>4</v>
      </c>
      <c r="D18" s="378"/>
      <c r="E18" s="378"/>
      <c r="F18" s="1142" t="s">
        <v>4</v>
      </c>
      <c r="G18" s="1142" t="s">
        <v>4</v>
      </c>
      <c r="H18" s="1143" t="s">
        <v>4</v>
      </c>
    </row>
    <row r="19" spans="1:8" ht="15">
      <c r="A19" s="299" t="s">
        <v>752</v>
      </c>
      <c r="B19" s="380">
        <v>56287820</v>
      </c>
      <c r="C19" s="380">
        <v>-6013804.3384199943</v>
      </c>
      <c r="D19" s="380">
        <v>313688.49303999636</v>
      </c>
      <c r="E19" s="380">
        <v>6654500.912189994</v>
      </c>
      <c r="F19" s="1142"/>
      <c r="G19" s="1142">
        <v>5.5729373253395912E-3</v>
      </c>
      <c r="H19" s="1143">
        <v>0.11822275071569646</v>
      </c>
    </row>
    <row r="20" spans="1:8" ht="15">
      <c r="A20" s="298" t="s">
        <v>461</v>
      </c>
      <c r="B20" s="380">
        <v>0</v>
      </c>
      <c r="C20" s="378">
        <v>0</v>
      </c>
      <c r="D20" s="378">
        <v>0</v>
      </c>
      <c r="E20" s="374">
        <v>0</v>
      </c>
      <c r="F20" s="1143"/>
      <c r="G20" s="1142"/>
      <c r="H20" s="1143"/>
    </row>
    <row r="21" spans="1:8" ht="15">
      <c r="A21" s="298" t="s">
        <v>462</v>
      </c>
      <c r="B21" s="380">
        <v>57051751</v>
      </c>
      <c r="C21" s="378">
        <v>8887464.5870200004</v>
      </c>
      <c r="D21" s="378">
        <v>14945114.086009998</v>
      </c>
      <c r="E21" s="374">
        <v>20754746.97391</v>
      </c>
      <c r="F21" s="1143">
        <v>0.15577899768615341</v>
      </c>
      <c r="G21" s="1142">
        <v>0.2619571498517197</v>
      </c>
      <c r="H21" s="1143">
        <v>0.36378808029765819</v>
      </c>
    </row>
    <row r="22" spans="1:8" ht="15">
      <c r="A22" s="298" t="s">
        <v>463</v>
      </c>
      <c r="B22" s="380">
        <v>9000000</v>
      </c>
      <c r="C22" s="378">
        <v>13501931.93716</v>
      </c>
      <c r="D22" s="378">
        <v>17301389.351089999</v>
      </c>
      <c r="E22" s="374">
        <v>15290874.716020001</v>
      </c>
      <c r="F22" s="1143">
        <v>1.5002146596844446</v>
      </c>
      <c r="G22" s="1142">
        <v>1.9223765945655555</v>
      </c>
      <c r="H22" s="1143">
        <v>1.6989860795577778</v>
      </c>
    </row>
    <row r="23" spans="1:8" ht="15">
      <c r="A23" s="298" t="s">
        <v>464</v>
      </c>
      <c r="B23" s="380">
        <v>-222161</v>
      </c>
      <c r="C23" s="378">
        <v>546.44200000000001</v>
      </c>
      <c r="D23" s="378">
        <v>1092.8800000000001</v>
      </c>
      <c r="E23" s="374">
        <v>5982.2009600000001</v>
      </c>
      <c r="F23" s="1143"/>
      <c r="G23" s="1142"/>
      <c r="H23" s="1143"/>
    </row>
    <row r="24" spans="1:8" ht="15">
      <c r="A24" s="298" t="s">
        <v>465</v>
      </c>
      <c r="B24" s="380">
        <v>-701700</v>
      </c>
      <c r="C24" s="378">
        <v>659555.70788999938</v>
      </c>
      <c r="D24" s="378">
        <v>2095765.2771400004</v>
      </c>
      <c r="E24" s="374">
        <v>4422132.8412600001</v>
      </c>
      <c r="F24" s="1143"/>
      <c r="G24" s="1142"/>
      <c r="H24" s="1143"/>
    </row>
    <row r="25" spans="1:8" ht="15" customHeight="1">
      <c r="A25" s="298" t="s">
        <v>466</v>
      </c>
      <c r="B25" s="380">
        <v>25156</v>
      </c>
      <c r="C25" s="378">
        <v>-14060.520839999999</v>
      </c>
      <c r="D25" s="378">
        <v>1918.5511000000001</v>
      </c>
      <c r="E25" s="378">
        <v>396280.22555000003</v>
      </c>
      <c r="F25" s="1142"/>
      <c r="G25" s="1142">
        <v>7.6266143266020034E-2</v>
      </c>
      <c r="H25" s="1174" t="s">
        <v>762</v>
      </c>
    </row>
    <row r="26" spans="1:8" ht="15">
      <c r="A26" s="298" t="s">
        <v>735</v>
      </c>
      <c r="B26" s="380">
        <v>134774</v>
      </c>
      <c r="C26" s="378">
        <v>27782.90353</v>
      </c>
      <c r="D26" s="378">
        <v>35735.323450000004</v>
      </c>
      <c r="E26" s="378">
        <v>43356.127399999998</v>
      </c>
      <c r="F26" s="1143">
        <v>0.20614438638016233</v>
      </c>
      <c r="G26" s="1142">
        <v>0.26514998033745385</v>
      </c>
      <c r="H26" s="1143">
        <v>0.32169504058646325</v>
      </c>
    </row>
    <row r="27" spans="1:8" ht="15">
      <c r="A27" s="298" t="s">
        <v>736</v>
      </c>
      <c r="B27" s="380">
        <v>0</v>
      </c>
      <c r="C27" s="378">
        <v>39758222.308760002</v>
      </c>
      <c r="D27" s="378">
        <v>37863876.944750004</v>
      </c>
      <c r="E27" s="378">
        <v>37460175.014030002</v>
      </c>
      <c r="F27" s="1142"/>
      <c r="G27" s="1142"/>
      <c r="H27" s="1143"/>
    </row>
    <row r="28" spans="1:8" ht="15">
      <c r="A28" s="298" t="s">
        <v>737</v>
      </c>
      <c r="B28" s="380">
        <v>9000000</v>
      </c>
      <c r="C28" s="378">
        <v>-10681196.913580002</v>
      </c>
      <c r="D28" s="378">
        <v>-3796549.9690000052</v>
      </c>
      <c r="E28" s="378">
        <v>-3201302.8411199865</v>
      </c>
      <c r="F28" s="1142"/>
      <c r="G28" s="1142"/>
      <c r="H28" s="1143"/>
    </row>
    <row r="29" spans="1:8" ht="24" customHeight="1">
      <c r="A29" s="298" t="s">
        <v>467</v>
      </c>
      <c r="B29" s="380">
        <v>-12222529</v>
      </c>
      <c r="C29" s="378">
        <v>-573562.71353999991</v>
      </c>
      <c r="D29" s="378">
        <v>479182.70656000002</v>
      </c>
      <c r="E29" s="378">
        <v>-2164687.5627899999</v>
      </c>
      <c r="F29" s="1143">
        <v>4.6926680520864371E-2</v>
      </c>
      <c r="G29" s="1142"/>
      <c r="H29" s="1143">
        <v>0.17710635522239299</v>
      </c>
    </row>
    <row r="30" spans="1:8" ht="8.25" customHeight="1">
      <c r="A30" s="300"/>
      <c r="B30" s="916"/>
      <c r="C30" s="917"/>
      <c r="D30" s="1025"/>
      <c r="E30" s="917"/>
      <c r="F30" s="1144"/>
      <c r="G30" s="1142"/>
      <c r="H30" s="1168"/>
    </row>
    <row r="31" spans="1:8" ht="18">
      <c r="G31" s="1136">
        <f>IF(E25=0,0,(IF(E25/C25&gt;1000%,"*)",E25/C25)))</f>
        <v>-28.183893758945565</v>
      </c>
    </row>
    <row r="32" spans="1:8" s="94" customFormat="1" ht="15.75">
      <c r="A32" s="384"/>
      <c r="C32" s="109"/>
      <c r="D32" s="109"/>
      <c r="G32" s="93"/>
      <c r="H32" s="274" t="s">
        <v>2</v>
      </c>
    </row>
    <row r="33" spans="1:8" ht="15">
      <c r="A33" s="275"/>
      <c r="B33" s="276" t="s">
        <v>233</v>
      </c>
      <c r="C33" s="1173" t="s">
        <v>235</v>
      </c>
      <c r="D33" s="278"/>
      <c r="E33" s="279"/>
      <c r="F33" s="280" t="s">
        <v>448</v>
      </c>
      <c r="G33" s="278"/>
      <c r="H33" s="279"/>
    </row>
    <row r="34" spans="1:8" ht="15">
      <c r="A34" s="281" t="s">
        <v>3</v>
      </c>
      <c r="B34" s="282" t="s">
        <v>234</v>
      </c>
      <c r="C34" s="283"/>
      <c r="D34" s="283"/>
      <c r="E34" s="283"/>
      <c r="F34" s="283" t="s">
        <v>4</v>
      </c>
      <c r="G34" s="283" t="s">
        <v>4</v>
      </c>
      <c r="H34" s="284"/>
    </row>
    <row r="35" spans="1:8" ht="15">
      <c r="A35" s="285"/>
      <c r="B35" s="286" t="s">
        <v>725</v>
      </c>
      <c r="C35" s="283" t="s">
        <v>759</v>
      </c>
      <c r="D35" s="283" t="s">
        <v>760</v>
      </c>
      <c r="E35" s="283" t="s">
        <v>761</v>
      </c>
      <c r="F35" s="284" t="s">
        <v>238</v>
      </c>
      <c r="G35" s="284" t="s">
        <v>452</v>
      </c>
      <c r="H35" s="284" t="s">
        <v>453</v>
      </c>
    </row>
    <row r="36" spans="1:8">
      <c r="A36" s="288" t="s">
        <v>454</v>
      </c>
      <c r="B36" s="289">
        <v>2</v>
      </c>
      <c r="C36" s="290">
        <v>3</v>
      </c>
      <c r="D36" s="290">
        <v>4</v>
      </c>
      <c r="E36" s="290">
        <v>5</v>
      </c>
      <c r="F36" s="290">
        <v>6</v>
      </c>
      <c r="G36" s="290">
        <v>7</v>
      </c>
      <c r="H36" s="290">
        <v>8</v>
      </c>
    </row>
    <row r="37" spans="1:8" ht="24" customHeight="1">
      <c r="A37" s="292" t="s">
        <v>455</v>
      </c>
      <c r="B37" s="911">
        <v>387734520</v>
      </c>
      <c r="C37" s="377">
        <v>129965669</v>
      </c>
      <c r="D37" s="377">
        <v>162865625</v>
      </c>
      <c r="E37" s="377">
        <v>192177123</v>
      </c>
      <c r="F37" s="1137">
        <v>0.33519241206586403</v>
      </c>
      <c r="G37" s="1137">
        <v>0.42004417094459373</v>
      </c>
      <c r="H37" s="1166">
        <v>0.49564099425555402</v>
      </c>
    </row>
    <row r="38" spans="1:8" ht="24" customHeight="1">
      <c r="A38" s="293" t="s">
        <v>456</v>
      </c>
      <c r="B38" s="912">
        <v>416234520</v>
      </c>
      <c r="C38" s="912">
        <v>130040803</v>
      </c>
      <c r="D38" s="912">
        <v>164800901</v>
      </c>
      <c r="E38" s="912">
        <v>197217551</v>
      </c>
      <c r="F38" s="1137">
        <v>0.3124219562567756</v>
      </c>
      <c r="G38" s="1137">
        <v>0.39593280490046812</v>
      </c>
      <c r="H38" s="1167">
        <v>0.47381353905966278</v>
      </c>
    </row>
    <row r="39" spans="1:8" ht="24" customHeight="1">
      <c r="A39" s="292" t="s">
        <v>457</v>
      </c>
      <c r="B39" s="911">
        <v>-28500000</v>
      </c>
      <c r="C39" s="377">
        <v>-75134</v>
      </c>
      <c r="D39" s="377">
        <v>-1935276</v>
      </c>
      <c r="E39" s="377">
        <v>-5040428</v>
      </c>
      <c r="F39" s="1137">
        <v>2.6362807017543859E-3</v>
      </c>
      <c r="G39" s="1137">
        <v>6.7904421052631572E-2</v>
      </c>
      <c r="H39" s="1167">
        <v>0.17685712280701754</v>
      </c>
    </row>
    <row r="40" spans="1:8" ht="24" customHeight="1">
      <c r="A40" s="295" t="s">
        <v>458</v>
      </c>
      <c r="B40" s="913"/>
      <c r="C40" s="914"/>
      <c r="D40" s="914"/>
      <c r="E40" s="914"/>
      <c r="F40" s="1138"/>
      <c r="G40" s="1138"/>
      <c r="H40" s="1141"/>
    </row>
    <row r="41" spans="1:8" ht="18.75" customHeight="1">
      <c r="A41" s="1172" t="s">
        <v>459</v>
      </c>
      <c r="B41" s="911">
        <v>0</v>
      </c>
      <c r="C41" s="911"/>
      <c r="D41" s="911"/>
      <c r="E41" s="911">
        <v>0</v>
      </c>
      <c r="F41" s="1137"/>
      <c r="G41" s="1137"/>
      <c r="H41" s="1167"/>
    </row>
    <row r="42" spans="1:8" ht="37.5" customHeight="1">
      <c r="A42" s="1194" t="s">
        <v>764</v>
      </c>
      <c r="B42" s="911"/>
      <c r="C42" s="911"/>
      <c r="D42" s="911"/>
      <c r="E42" s="911">
        <v>0</v>
      </c>
      <c r="F42" s="1137"/>
      <c r="G42" s="1166"/>
      <c r="H42" s="1167"/>
    </row>
    <row r="43" spans="1:8" ht="24" customHeight="1">
      <c r="A43" s="292" t="s">
        <v>765</v>
      </c>
      <c r="B43" s="912">
        <v>-15565291</v>
      </c>
      <c r="C43" s="911">
        <v>402876</v>
      </c>
      <c r="D43" s="911">
        <v>897947</v>
      </c>
      <c r="E43" s="911">
        <v>-1648</v>
      </c>
      <c r="F43" s="1137">
        <v>-2.5882972570188376E-2</v>
      </c>
      <c r="G43" s="1139"/>
      <c r="H43" s="1167">
        <v>1.0587659427632931E-4</v>
      </c>
    </row>
    <row r="44" spans="1:8" ht="23.25" customHeight="1">
      <c r="A44" s="1030" t="s">
        <v>766</v>
      </c>
      <c r="B44" s="909">
        <v>44065291</v>
      </c>
      <c r="C44" s="1031">
        <v>75134</v>
      </c>
      <c r="D44" s="909">
        <v>1935276</v>
      </c>
      <c r="E44" s="909">
        <v>5040428</v>
      </c>
      <c r="F44" s="1140">
        <v>1.7050607926315522E-3</v>
      </c>
      <c r="G44" s="1141">
        <v>4.391837557591529E-2</v>
      </c>
      <c r="H44" s="1141">
        <v>0.11438544681345687</v>
      </c>
    </row>
    <row r="45" spans="1:8" ht="23.25" customHeight="1">
      <c r="A45" s="298" t="s">
        <v>460</v>
      </c>
      <c r="B45" s="915" t="s">
        <v>4</v>
      </c>
      <c r="C45" s="378"/>
      <c r="D45" s="378"/>
      <c r="E45" s="378"/>
      <c r="F45" s="1142"/>
      <c r="G45" s="1142"/>
      <c r="H45" s="1143"/>
    </row>
    <row r="46" spans="1:8" ht="15">
      <c r="A46" s="299" t="s">
        <v>752</v>
      </c>
      <c r="B46" s="380">
        <v>56287820</v>
      </c>
      <c r="C46" s="380">
        <v>2656342</v>
      </c>
      <c r="D46" s="380">
        <v>3027374</v>
      </c>
      <c r="E46" s="380">
        <v>10520133</v>
      </c>
      <c r="F46" s="1142">
        <v>4.7192127888413517E-2</v>
      </c>
      <c r="G46" s="1142">
        <v>5.3783820371796243E-2</v>
      </c>
      <c r="H46" s="1143">
        <v>0.18689892413669601</v>
      </c>
    </row>
    <row r="47" spans="1:8" ht="15">
      <c r="A47" s="298" t="s">
        <v>461</v>
      </c>
      <c r="B47" s="380">
        <v>0</v>
      </c>
      <c r="C47" s="378">
        <v>0</v>
      </c>
      <c r="D47" s="378">
        <v>0</v>
      </c>
      <c r="E47" s="374"/>
      <c r="F47" s="1143"/>
      <c r="G47" s="1142"/>
      <c r="H47" s="1143"/>
    </row>
    <row r="48" spans="1:8" ht="15">
      <c r="A48" s="298" t="s">
        <v>462</v>
      </c>
      <c r="B48" s="380">
        <v>57051751</v>
      </c>
      <c r="C48" s="378">
        <v>19053743</v>
      </c>
      <c r="D48" s="378">
        <v>19776531</v>
      </c>
      <c r="E48" s="374">
        <v>20505369</v>
      </c>
      <c r="F48" s="1143">
        <v>0.33397297481719712</v>
      </c>
      <c r="G48" s="1142">
        <v>0.34664196371466321</v>
      </c>
      <c r="H48" s="1143">
        <v>0.35941699668429106</v>
      </c>
    </row>
    <row r="49" spans="1:8" ht="15">
      <c r="A49" s="298" t="s">
        <v>463</v>
      </c>
      <c r="B49" s="380">
        <v>9000000</v>
      </c>
      <c r="C49" s="378">
        <v>15136944</v>
      </c>
      <c r="D49" s="378">
        <v>14036857</v>
      </c>
      <c r="E49" s="374">
        <v>14036857</v>
      </c>
      <c r="F49" s="1143">
        <v>1.6818826666666666</v>
      </c>
      <c r="G49" s="1142">
        <v>1.5596507777777777</v>
      </c>
      <c r="H49" s="1143">
        <v>1.5596507777777777</v>
      </c>
    </row>
    <row r="50" spans="1:8" ht="15">
      <c r="A50" s="298" t="s">
        <v>464</v>
      </c>
      <c r="B50" s="380">
        <v>-222161</v>
      </c>
      <c r="C50" s="378">
        <v>7277</v>
      </c>
      <c r="D50" s="378">
        <v>7823</v>
      </c>
      <c r="E50" s="374">
        <v>12081</v>
      </c>
      <c r="F50" s="1143"/>
      <c r="G50" s="1142"/>
      <c r="H50" s="1143"/>
    </row>
    <row r="51" spans="1:8" ht="15">
      <c r="A51" s="298" t="s">
        <v>465</v>
      </c>
      <c r="B51" s="380">
        <v>-701700</v>
      </c>
      <c r="C51" s="378">
        <v>5330752</v>
      </c>
      <c r="D51" s="378">
        <v>6760526</v>
      </c>
      <c r="E51" s="374">
        <v>9810802</v>
      </c>
      <c r="F51" s="1143"/>
      <c r="G51" s="1142"/>
      <c r="H51" s="1143"/>
    </row>
    <row r="52" spans="1:8" ht="17.25" customHeight="1">
      <c r="A52" s="298" t="s">
        <v>466</v>
      </c>
      <c r="B52" s="380">
        <v>25156</v>
      </c>
      <c r="C52" s="378">
        <v>424829</v>
      </c>
      <c r="D52" s="378">
        <v>1548021</v>
      </c>
      <c r="E52" s="378">
        <v>1796163</v>
      </c>
      <c r="F52" s="1201" t="s">
        <v>762</v>
      </c>
      <c r="G52" s="1201" t="s">
        <v>762</v>
      </c>
      <c r="H52" s="1201" t="s">
        <v>762</v>
      </c>
    </row>
    <row r="53" spans="1:8" ht="15">
      <c r="A53" s="298" t="s">
        <v>735</v>
      </c>
      <c r="B53" s="380">
        <v>134774</v>
      </c>
      <c r="C53" s="378">
        <v>50002</v>
      </c>
      <c r="D53" s="378">
        <v>48116</v>
      </c>
      <c r="E53" s="378">
        <v>48221</v>
      </c>
      <c r="F53" s="1142">
        <v>0.3710062771751228</v>
      </c>
      <c r="G53" s="1142">
        <v>0.35701248015195808</v>
      </c>
      <c r="H53" s="1143">
        <v>0.35779156217074509</v>
      </c>
    </row>
    <row r="54" spans="1:8" ht="15">
      <c r="A54" s="298" t="s">
        <v>736</v>
      </c>
      <c r="B54" s="380">
        <v>0</v>
      </c>
      <c r="C54" s="378">
        <v>43057752</v>
      </c>
      <c r="D54" s="378">
        <v>42807135</v>
      </c>
      <c r="E54" s="378">
        <v>40327765</v>
      </c>
      <c r="F54" s="1142"/>
      <c r="G54" s="1142"/>
      <c r="H54" s="1143"/>
    </row>
    <row r="55" spans="1:8" ht="15">
      <c r="A55" s="298" t="s">
        <v>737</v>
      </c>
      <c r="B55" s="380">
        <v>9000000</v>
      </c>
      <c r="C55" s="378">
        <v>-5710547</v>
      </c>
      <c r="D55" s="378">
        <v>-3656635</v>
      </c>
      <c r="E55" s="378">
        <v>-4638404</v>
      </c>
      <c r="F55" s="1142"/>
      <c r="G55" s="1142"/>
      <c r="H55" s="1143"/>
    </row>
    <row r="56" spans="1:8" ht="15">
      <c r="A56" s="298" t="s">
        <v>467</v>
      </c>
      <c r="B56" s="380">
        <v>-12222529</v>
      </c>
      <c r="C56" s="378">
        <v>-2581208</v>
      </c>
      <c r="D56" s="378">
        <v>-1092097</v>
      </c>
      <c r="E56" s="378">
        <v>-5479705</v>
      </c>
      <c r="F56" s="1142">
        <v>0.21118444472498285</v>
      </c>
      <c r="G56" s="1142">
        <v>8.9351148195271207E-2</v>
      </c>
      <c r="H56" s="1143">
        <v>0.44832824696100126</v>
      </c>
    </row>
    <row r="57" spans="1:8" ht="15">
      <c r="A57" s="300"/>
      <c r="B57" s="916"/>
      <c r="C57" s="917"/>
      <c r="D57" s="1025"/>
      <c r="E57" s="917"/>
      <c r="F57" s="1144"/>
      <c r="G57" s="1168"/>
      <c r="H57" s="1168"/>
    </row>
    <row r="60" spans="1:8" ht="15.75">
      <c r="A60" s="384"/>
      <c r="B60" s="94"/>
      <c r="C60" s="109"/>
      <c r="D60" s="109"/>
      <c r="E60" s="94"/>
      <c r="F60" s="94"/>
      <c r="G60" s="93"/>
      <c r="H60" s="274" t="s">
        <v>2</v>
      </c>
    </row>
    <row r="61" spans="1:8" ht="15">
      <c r="A61" s="275"/>
      <c r="B61" s="276" t="s">
        <v>233</v>
      </c>
      <c r="C61" s="1173" t="s">
        <v>235</v>
      </c>
      <c r="D61" s="278"/>
      <c r="E61" s="279"/>
      <c r="F61" s="280" t="s">
        <v>448</v>
      </c>
      <c r="G61" s="278"/>
      <c r="H61" s="279"/>
    </row>
    <row r="62" spans="1:8" ht="15">
      <c r="A62" s="281" t="s">
        <v>3</v>
      </c>
      <c r="B62" s="282" t="s">
        <v>234</v>
      </c>
      <c r="C62" s="283"/>
      <c r="D62" s="283"/>
      <c r="E62" s="283"/>
      <c r="F62" s="283" t="s">
        <v>4</v>
      </c>
      <c r="G62" s="283" t="s">
        <v>4</v>
      </c>
      <c r="H62" s="284"/>
    </row>
    <row r="63" spans="1:8" ht="15">
      <c r="A63" s="285"/>
      <c r="B63" s="286" t="s">
        <v>725</v>
      </c>
      <c r="C63" s="283" t="s">
        <v>778</v>
      </c>
      <c r="D63" s="283" t="s">
        <v>781</v>
      </c>
      <c r="E63" s="283" t="s">
        <v>780</v>
      </c>
      <c r="F63" s="284" t="s">
        <v>238</v>
      </c>
      <c r="G63" s="284" t="s">
        <v>452</v>
      </c>
      <c r="H63" s="284" t="s">
        <v>453</v>
      </c>
    </row>
    <row r="64" spans="1:8">
      <c r="A64" s="288" t="s">
        <v>454</v>
      </c>
      <c r="B64" s="289">
        <v>2</v>
      </c>
      <c r="C64" s="290">
        <v>3</v>
      </c>
      <c r="D64" s="290">
        <v>4</v>
      </c>
      <c r="E64" s="290">
        <v>5</v>
      </c>
      <c r="F64" s="290">
        <v>6</v>
      </c>
      <c r="G64" s="290">
        <v>7</v>
      </c>
      <c r="H64" s="290">
        <v>8</v>
      </c>
    </row>
    <row r="65" spans="1:8" ht="24" customHeight="1">
      <c r="A65" s="292" t="s">
        <v>455</v>
      </c>
      <c r="B65" s="911">
        <v>387734520</v>
      </c>
      <c r="C65" s="377">
        <v>228765890</v>
      </c>
      <c r="D65" s="377">
        <v>262843951</v>
      </c>
      <c r="E65" s="377">
        <v>296027884</v>
      </c>
      <c r="F65" s="1137">
        <v>0.5900065075454205</v>
      </c>
      <c r="G65" s="1137">
        <v>0.67789669849359813</v>
      </c>
      <c r="H65" s="1166">
        <v>0.76348085798499443</v>
      </c>
    </row>
    <row r="66" spans="1:8" ht="24" customHeight="1">
      <c r="A66" s="293" t="s">
        <v>456</v>
      </c>
      <c r="B66" s="912">
        <v>416234520</v>
      </c>
      <c r="C66" s="912">
        <v>233548799</v>
      </c>
      <c r="D66" s="912">
        <v>264824688</v>
      </c>
      <c r="E66" s="912">
        <v>297814203</v>
      </c>
      <c r="F66" s="1137">
        <v>0.56109906261498921</v>
      </c>
      <c r="G66" s="1137">
        <v>0.63623912788396308</v>
      </c>
      <c r="H66" s="1166">
        <v>0.71549616547901884</v>
      </c>
    </row>
    <row r="67" spans="1:8" ht="24" customHeight="1">
      <c r="A67" s="292" t="s">
        <v>457</v>
      </c>
      <c r="B67" s="911">
        <v>-28500000</v>
      </c>
      <c r="C67" s="377">
        <v>-4782909</v>
      </c>
      <c r="D67" s="377">
        <v>-1980738</v>
      </c>
      <c r="E67" s="377">
        <v>-1786319</v>
      </c>
      <c r="F67" s="1137">
        <v>0.16782136842105264</v>
      </c>
      <c r="G67" s="1137">
        <v>6.9499578947368426E-2</v>
      </c>
      <c r="H67" s="1166">
        <v>6.2677859649122813E-2</v>
      </c>
    </row>
    <row r="68" spans="1:8" ht="24" customHeight="1">
      <c r="A68" s="295" t="s">
        <v>458</v>
      </c>
      <c r="B68" s="913"/>
      <c r="C68" s="914"/>
      <c r="D68" s="914"/>
      <c r="E68" s="914"/>
      <c r="F68" s="1138"/>
      <c r="G68" s="1138"/>
      <c r="H68" s="1141"/>
    </row>
    <row r="69" spans="1:8" ht="18.75" customHeight="1">
      <c r="A69" s="1172" t="s">
        <v>459</v>
      </c>
      <c r="B69" s="911">
        <v>0</v>
      </c>
      <c r="C69" s="911"/>
      <c r="D69" s="911"/>
      <c r="E69" s="911"/>
      <c r="F69" s="1137"/>
      <c r="G69" s="1137"/>
      <c r="H69" s="1167"/>
    </row>
    <row r="70" spans="1:8" ht="37.5" customHeight="1">
      <c r="A70" s="1194" t="s">
        <v>764</v>
      </c>
      <c r="B70" s="911"/>
      <c r="C70" s="911">
        <v>-766455</v>
      </c>
      <c r="D70" s="911">
        <v>-766455</v>
      </c>
      <c r="E70" s="911">
        <v>-766455</v>
      </c>
      <c r="F70" s="1137"/>
      <c r="G70" s="1166"/>
      <c r="H70" s="1167"/>
    </row>
    <row r="71" spans="1:8" ht="24" customHeight="1">
      <c r="A71" s="292" t="s">
        <v>765</v>
      </c>
      <c r="B71" s="912">
        <v>-15565291</v>
      </c>
      <c r="C71" s="911">
        <v>784561</v>
      </c>
      <c r="D71" s="911">
        <v>1487835</v>
      </c>
      <c r="E71" s="911">
        <v>833715</v>
      </c>
      <c r="F71" s="1137"/>
      <c r="G71" s="1139"/>
      <c r="H71" s="1167"/>
    </row>
    <row r="72" spans="1:8" ht="23.25" customHeight="1">
      <c r="A72" s="1030" t="s">
        <v>766</v>
      </c>
      <c r="B72" s="909">
        <v>44065291</v>
      </c>
      <c r="C72" s="1031">
        <v>4016454</v>
      </c>
      <c r="D72" s="909">
        <v>1214282</v>
      </c>
      <c r="E72" s="909">
        <v>1019863</v>
      </c>
      <c r="F72" s="1140">
        <v>9.1147792488196669E-2</v>
      </c>
      <c r="G72" s="1141">
        <v>2.7556427574709538E-2</v>
      </c>
      <c r="H72" s="1141">
        <v>2.3144360943854882E-2</v>
      </c>
    </row>
    <row r="73" spans="1:8" ht="23.25" customHeight="1">
      <c r="A73" s="298" t="s">
        <v>460</v>
      </c>
      <c r="B73" s="915" t="s">
        <v>4</v>
      </c>
      <c r="C73" s="378"/>
      <c r="D73" s="378"/>
      <c r="E73" s="378"/>
      <c r="F73" s="1142"/>
      <c r="G73" s="1142"/>
      <c r="H73" s="1143"/>
    </row>
    <row r="74" spans="1:8" ht="15">
      <c r="A74" s="299" t="s">
        <v>752</v>
      </c>
      <c r="B74" s="380">
        <v>56287820</v>
      </c>
      <c r="C74" s="380">
        <v>7507755</v>
      </c>
      <c r="D74" s="380">
        <v>-5481993</v>
      </c>
      <c r="E74" s="380">
        <v>-3720843</v>
      </c>
      <c r="F74" s="1142">
        <v>0.13338152019388919</v>
      </c>
      <c r="G74" s="1142"/>
      <c r="H74" s="1143"/>
    </row>
    <row r="75" spans="1:8" ht="15">
      <c r="A75" s="298" t="s">
        <v>461</v>
      </c>
      <c r="B75" s="380">
        <v>0</v>
      </c>
      <c r="C75" s="378">
        <v>0</v>
      </c>
      <c r="D75" s="378"/>
      <c r="E75" s="374">
        <v>0</v>
      </c>
      <c r="F75" s="1143"/>
      <c r="G75" s="1142"/>
      <c r="H75" s="1143"/>
    </row>
    <row r="76" spans="1:8" ht="15">
      <c r="A76" s="298" t="s">
        <v>462</v>
      </c>
      <c r="B76" s="380">
        <v>57051751</v>
      </c>
      <c r="C76" s="378">
        <v>23366335</v>
      </c>
      <c r="D76" s="378">
        <v>24377049</v>
      </c>
      <c r="E76" s="374">
        <v>25424290</v>
      </c>
      <c r="F76" s="1143">
        <v>0.40956385370187848</v>
      </c>
      <c r="G76" s="1142">
        <v>0.42727959392517156</v>
      </c>
      <c r="H76" s="1143">
        <v>0.4456355774251346</v>
      </c>
    </row>
    <row r="77" spans="1:8" ht="15">
      <c r="A77" s="298" t="s">
        <v>463</v>
      </c>
      <c r="B77" s="380">
        <v>9000000</v>
      </c>
      <c r="C77" s="378">
        <v>14036857</v>
      </c>
      <c r="D77" s="378">
        <v>14036857</v>
      </c>
      <c r="E77" s="374">
        <v>14036857</v>
      </c>
      <c r="F77" s="1143">
        <v>1.5596507777777777</v>
      </c>
      <c r="G77" s="1142">
        <v>1.5596507777777777</v>
      </c>
      <c r="H77" s="1143">
        <v>1.5596507777777777</v>
      </c>
    </row>
    <row r="78" spans="1:8" ht="15">
      <c r="A78" s="298" t="s">
        <v>464</v>
      </c>
      <c r="B78" s="380">
        <v>-222161</v>
      </c>
      <c r="C78" s="378">
        <v>12628</v>
      </c>
      <c r="D78" s="378">
        <v>13174</v>
      </c>
      <c r="E78" s="374">
        <v>3608</v>
      </c>
      <c r="F78" s="1143"/>
      <c r="G78" s="1142"/>
      <c r="H78" s="1143"/>
    </row>
    <row r="79" spans="1:8" ht="15">
      <c r="A79" s="298" t="s">
        <v>465</v>
      </c>
      <c r="B79" s="380">
        <v>-701700</v>
      </c>
      <c r="C79" s="378">
        <v>10274511</v>
      </c>
      <c r="D79" s="378">
        <v>12114238</v>
      </c>
      <c r="E79" s="374">
        <v>14984849</v>
      </c>
      <c r="F79" s="1143"/>
      <c r="G79" s="1142"/>
      <c r="H79" s="1143"/>
    </row>
    <row r="80" spans="1:8" ht="17.25" customHeight="1">
      <c r="A80" s="298" t="s">
        <v>466</v>
      </c>
      <c r="B80" s="380">
        <v>25156</v>
      </c>
      <c r="C80" s="378">
        <v>1497556</v>
      </c>
      <c r="D80" s="378">
        <v>1514386</v>
      </c>
      <c r="E80" s="378">
        <v>1436269</v>
      </c>
      <c r="F80" s="1201" t="s">
        <v>762</v>
      </c>
      <c r="G80" s="1201" t="s">
        <v>762</v>
      </c>
      <c r="H80" s="1232" t="s">
        <v>762</v>
      </c>
    </row>
    <row r="81" spans="1:8" ht="15">
      <c r="A81" s="298" t="s">
        <v>735</v>
      </c>
      <c r="B81" s="380">
        <v>134774</v>
      </c>
      <c r="C81" s="378">
        <v>35278</v>
      </c>
      <c r="D81" s="378">
        <v>30579</v>
      </c>
      <c r="E81" s="378">
        <v>33776</v>
      </c>
      <c r="F81" s="1143">
        <v>0.26175671865493344</v>
      </c>
      <c r="G81" s="1142">
        <v>0.22689094335702731</v>
      </c>
      <c r="H81" s="1143">
        <v>0.25061213587190406</v>
      </c>
    </row>
    <row r="82" spans="1:8" ht="15">
      <c r="A82" s="298" t="s">
        <v>736</v>
      </c>
      <c r="B82" s="380">
        <v>0</v>
      </c>
      <c r="C82" s="378">
        <v>46401492</v>
      </c>
      <c r="D82" s="378">
        <v>62685984</v>
      </c>
      <c r="E82" s="378">
        <v>64387501</v>
      </c>
      <c r="F82" s="1143"/>
      <c r="G82" s="1142"/>
      <c r="H82" s="1143"/>
    </row>
    <row r="83" spans="1:8" ht="15">
      <c r="A83" s="298" t="s">
        <v>737</v>
      </c>
      <c r="B83" s="380">
        <v>9000000</v>
      </c>
      <c r="C83" s="378">
        <v>-4686083</v>
      </c>
      <c r="D83" s="378">
        <v>-5117708</v>
      </c>
      <c r="E83" s="378">
        <v>-4747008</v>
      </c>
      <c r="F83" s="1143"/>
      <c r="G83" s="1142"/>
      <c r="H83" s="1143"/>
    </row>
    <row r="84" spans="1:8" ht="15">
      <c r="A84" s="298" t="s">
        <v>467</v>
      </c>
      <c r="B84" s="380">
        <v>-12222529</v>
      </c>
      <c r="C84" s="378">
        <v>-3491302</v>
      </c>
      <c r="D84" s="378">
        <v>6696276</v>
      </c>
      <c r="E84" s="378">
        <v>4740706</v>
      </c>
      <c r="F84" s="1143">
        <v>0.28564481213339726</v>
      </c>
      <c r="G84" s="1142"/>
      <c r="H84" s="1143"/>
    </row>
    <row r="85" spans="1:8" ht="15">
      <c r="A85" s="300"/>
      <c r="B85" s="916"/>
      <c r="C85" s="917"/>
      <c r="D85" s="1025"/>
      <c r="E85" s="917"/>
      <c r="F85" s="1144"/>
      <c r="G85" s="1168"/>
      <c r="H85" s="1168"/>
    </row>
    <row r="87" spans="1:8" ht="18">
      <c r="A87" s="826" t="s">
        <v>756</v>
      </c>
    </row>
  </sheetData>
  <printOptions horizontalCentered="1"/>
  <pageMargins left="0.78740157480314965" right="0.78740157480314965" top="0.78740157480314965" bottom="0.59055118110236227" header="0.43307086614173229" footer="0"/>
  <pageSetup paperSize="9" scale="68" firstPageNumber="5" fitToHeight="0" orientation="landscape" useFirstPageNumber="1" r:id="rId1"/>
  <headerFooter alignWithMargins="0">
    <oddHeader>&amp;C&amp;"Arial,Normalny"&amp;14 &amp;12- &amp;P -</oddHeader>
  </headerFooter>
  <rowBreaks count="2" manualBreakCount="2">
    <brk id="31" max="7" man="1"/>
    <brk id="5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="75" zoomScaleNormal="75" workbookViewId="0">
      <selection activeCell="R17" sqref="R17"/>
    </sheetView>
  </sheetViews>
  <sheetFormatPr defaultColWidth="12.5703125" defaultRowHeight="12.75"/>
  <cols>
    <col min="1" max="1" width="65.5703125" style="302" customWidth="1"/>
    <col min="2" max="5" width="14.7109375" style="302" customWidth="1"/>
    <col min="6" max="7" width="9.7109375" style="302" customWidth="1"/>
    <col min="8" max="8" width="11.28515625" style="302" customWidth="1"/>
    <col min="9" max="16384" width="12.5703125" style="302"/>
  </cols>
  <sheetData>
    <row r="1" spans="1:20" ht="17.25" customHeight="1">
      <c r="A1" s="262" t="s">
        <v>468</v>
      </c>
      <c r="B1" s="301" t="s">
        <v>4</v>
      </c>
    </row>
    <row r="2" spans="1:20" ht="17.25" customHeight="1">
      <c r="A2" s="301"/>
      <c r="B2" s="301"/>
    </row>
    <row r="3" spans="1:20" ht="17.25" customHeight="1">
      <c r="A3" s="303" t="s">
        <v>469</v>
      </c>
      <c r="B3" s="304"/>
      <c r="C3" s="304"/>
      <c r="D3" s="304"/>
      <c r="E3" s="304"/>
      <c r="F3" s="304"/>
      <c r="G3" s="304"/>
    </row>
    <row r="4" spans="1:20" ht="17.25" customHeight="1">
      <c r="A4" s="303" t="s">
        <v>726</v>
      </c>
      <c r="B4" s="304"/>
      <c r="C4" s="304"/>
      <c r="D4" s="304"/>
      <c r="E4" s="304"/>
      <c r="F4" s="304"/>
      <c r="G4" s="304"/>
    </row>
    <row r="5" spans="1:20" ht="15.2" customHeight="1">
      <c r="G5" s="302" t="s">
        <v>4</v>
      </c>
    </row>
    <row r="6" spans="1:20" ht="15">
      <c r="G6" s="305" t="s">
        <v>4</v>
      </c>
      <c r="H6" s="305" t="s">
        <v>2</v>
      </c>
    </row>
    <row r="7" spans="1:20" ht="15.75" customHeight="1">
      <c r="A7" s="306"/>
      <c r="B7" s="1586" t="s">
        <v>751</v>
      </c>
      <c r="C7" s="1587"/>
      <c r="D7" s="1586" t="s">
        <v>727</v>
      </c>
      <c r="E7" s="1588"/>
      <c r="F7" s="1589" t="s">
        <v>448</v>
      </c>
      <c r="G7" s="1590"/>
      <c r="H7" s="1591"/>
      <c r="J7" s="307"/>
      <c r="K7" s="308"/>
      <c r="L7" s="308"/>
      <c r="M7" s="308"/>
      <c r="N7" s="309"/>
      <c r="O7" s="309"/>
      <c r="P7" s="309"/>
      <c r="Q7" s="309"/>
      <c r="R7" s="309"/>
      <c r="S7" s="309"/>
      <c r="T7" s="309"/>
    </row>
    <row r="8" spans="1:20" ht="15.75" customHeight="1">
      <c r="A8" s="310" t="s">
        <v>3</v>
      </c>
      <c r="B8" s="311" t="s">
        <v>237</v>
      </c>
      <c r="C8" s="919" t="s">
        <v>738</v>
      </c>
      <c r="D8" s="311" t="s">
        <v>237</v>
      </c>
      <c r="E8" s="312" t="s">
        <v>738</v>
      </c>
      <c r="F8" s="920" t="s">
        <v>4</v>
      </c>
      <c r="G8" s="313"/>
      <c r="H8" s="314" t="s">
        <v>4</v>
      </c>
      <c r="J8" s="307"/>
      <c r="K8" s="308"/>
      <c r="L8" s="308"/>
      <c r="M8" s="308"/>
      <c r="N8" s="309"/>
      <c r="O8" s="309"/>
      <c r="P8" s="309"/>
      <c r="Q8" s="309"/>
      <c r="R8" s="309"/>
      <c r="S8" s="309"/>
      <c r="T8" s="309"/>
    </row>
    <row r="9" spans="1:20" ht="15.75" customHeight="1">
      <c r="A9" s="315"/>
      <c r="B9" s="316" t="s">
        <v>234</v>
      </c>
      <c r="C9" s="921" t="s">
        <v>780</v>
      </c>
      <c r="D9" s="316" t="s">
        <v>470</v>
      </c>
      <c r="E9" s="921" t="s">
        <v>780</v>
      </c>
      <c r="F9" s="922" t="s">
        <v>238</v>
      </c>
      <c r="G9" s="317" t="s">
        <v>471</v>
      </c>
      <c r="H9" s="318" t="s">
        <v>472</v>
      </c>
      <c r="J9" s="307"/>
      <c r="K9" s="308"/>
      <c r="L9" s="308"/>
      <c r="M9" s="308"/>
      <c r="N9" s="309"/>
      <c r="O9" s="309"/>
      <c r="P9" s="309"/>
      <c r="Q9" s="309"/>
      <c r="R9" s="309"/>
      <c r="S9" s="309"/>
      <c r="T9" s="309"/>
    </row>
    <row r="10" spans="1:20" s="323" customFormat="1" ht="9.9499999999999993" customHeight="1">
      <c r="A10" s="319" t="s">
        <v>454</v>
      </c>
      <c r="B10" s="320" t="s">
        <v>32</v>
      </c>
      <c r="C10" s="321">
        <v>3</v>
      </c>
      <c r="D10" s="321">
        <v>4</v>
      </c>
      <c r="E10" s="322">
        <v>5</v>
      </c>
      <c r="F10" s="322">
        <v>6</v>
      </c>
      <c r="G10" s="321">
        <v>7</v>
      </c>
      <c r="H10" s="322">
        <v>8</v>
      </c>
      <c r="J10" s="324"/>
      <c r="K10" s="325"/>
      <c r="L10" s="325"/>
      <c r="M10" s="325"/>
      <c r="N10" s="326"/>
      <c r="O10" s="326"/>
      <c r="P10" s="326"/>
      <c r="Q10" s="326"/>
      <c r="R10" s="326"/>
      <c r="S10" s="326"/>
      <c r="T10" s="326"/>
    </row>
    <row r="11" spans="1:20" ht="24" customHeight="1">
      <c r="A11" s="327" t="s">
        <v>473</v>
      </c>
      <c r="B11" s="923">
        <v>355705405</v>
      </c>
      <c r="C11" s="1220">
        <v>272862127.69436997</v>
      </c>
      <c r="D11" s="1183">
        <v>387734520</v>
      </c>
      <c r="E11" s="1184">
        <v>296027884</v>
      </c>
      <c r="F11" s="1145">
        <f>C11/B11</f>
        <v>0.76710143804075726</v>
      </c>
      <c r="G11" s="1146">
        <f>E11/D11</f>
        <v>0.76348085798499443</v>
      </c>
      <c r="H11" s="1143">
        <f>E11/C11</f>
        <v>1.0848991265346202</v>
      </c>
      <c r="J11" s="324"/>
      <c r="K11" s="308"/>
      <c r="L11" s="308"/>
      <c r="M11" s="308"/>
      <c r="N11" s="309"/>
      <c r="O11" s="309"/>
      <c r="P11" s="309"/>
      <c r="Q11" s="309"/>
      <c r="R11" s="309"/>
      <c r="S11" s="309"/>
      <c r="T11" s="309"/>
    </row>
    <row r="12" spans="1:20" ht="24" customHeight="1">
      <c r="A12" s="327" t="s">
        <v>474</v>
      </c>
      <c r="B12" s="1185">
        <v>397197405</v>
      </c>
      <c r="C12" s="1219">
        <v>269678435.07792002</v>
      </c>
      <c r="D12" s="1183">
        <v>416234520</v>
      </c>
      <c r="E12" s="1183">
        <v>297814203</v>
      </c>
      <c r="F12" s="1145">
        <f t="shared" ref="F12:F20" si="0">C12/B12</f>
        <v>0.67895316455534249</v>
      </c>
      <c r="G12" s="1146">
        <f>E12/D12</f>
        <v>0.71549616547901884</v>
      </c>
      <c r="H12" s="1143">
        <f t="shared" ref="H12:H20" si="1">E12/C12</f>
        <v>1.1043308038848212</v>
      </c>
      <c r="J12" s="328"/>
      <c r="K12" s="308"/>
      <c r="L12" s="308"/>
      <c r="M12" s="308"/>
      <c r="N12" s="309"/>
      <c r="O12" s="309"/>
      <c r="P12" s="309"/>
      <c r="Q12" s="309"/>
      <c r="R12" s="309"/>
      <c r="S12" s="309"/>
      <c r="T12" s="309"/>
    </row>
    <row r="13" spans="1:20" ht="24" customHeight="1">
      <c r="A13" s="327" t="s">
        <v>475</v>
      </c>
      <c r="B13" s="1183">
        <v>-41492000</v>
      </c>
      <c r="C13" s="1219">
        <v>3183692.6164499521</v>
      </c>
      <c r="D13" s="1183">
        <v>-28500000</v>
      </c>
      <c r="E13" s="1183">
        <v>-1786319</v>
      </c>
      <c r="F13" s="1145">
        <f t="shared" si="0"/>
        <v>-7.673027611226145E-2</v>
      </c>
      <c r="G13" s="1146">
        <f t="shared" ref="G13:G20" si="2">E13/D13</f>
        <v>6.2677859649122813E-2</v>
      </c>
      <c r="H13" s="1143">
        <f t="shared" si="1"/>
        <v>-0.56108400376663092</v>
      </c>
      <c r="J13" s="328"/>
      <c r="K13" s="308"/>
      <c r="L13" s="308"/>
      <c r="M13" s="308"/>
      <c r="N13" s="309"/>
      <c r="O13" s="309"/>
      <c r="P13" s="309"/>
      <c r="Q13" s="309"/>
      <c r="R13" s="309"/>
      <c r="S13" s="309"/>
      <c r="T13" s="309"/>
    </row>
    <row r="14" spans="1:20" ht="24" customHeight="1">
      <c r="A14" s="327" t="s">
        <v>476</v>
      </c>
      <c r="B14" s="1183"/>
      <c r="C14" s="1219"/>
      <c r="D14" s="1183"/>
      <c r="E14" s="1183"/>
      <c r="F14" s="1145"/>
      <c r="G14" s="1146"/>
      <c r="H14" s="1143"/>
      <c r="J14" s="328"/>
      <c r="K14" s="308"/>
      <c r="L14" s="308"/>
      <c r="M14" s="308"/>
      <c r="N14" s="309"/>
      <c r="O14" s="309"/>
      <c r="P14" s="309"/>
      <c r="Q14" s="309"/>
      <c r="R14" s="309"/>
      <c r="S14" s="309"/>
      <c r="T14" s="309"/>
    </row>
    <row r="15" spans="1:20" ht="18" customHeight="1">
      <c r="A15" s="327" t="s">
        <v>477</v>
      </c>
      <c r="B15" s="1183" t="s">
        <v>4</v>
      </c>
      <c r="C15" s="1219">
        <v>4142667.4219800001</v>
      </c>
      <c r="D15" s="1183"/>
      <c r="E15" s="1183"/>
      <c r="F15" s="1145"/>
      <c r="G15" s="1146"/>
      <c r="H15" s="1143">
        <f t="shared" si="1"/>
        <v>0</v>
      </c>
      <c r="J15" s="328"/>
      <c r="K15" s="329"/>
      <c r="L15" s="329"/>
      <c r="M15" s="329"/>
    </row>
    <row r="16" spans="1:20" ht="36.75" customHeight="1">
      <c r="A16" s="1195" t="s">
        <v>767</v>
      </c>
      <c r="B16" s="1183"/>
      <c r="C16" s="1218"/>
      <c r="D16" s="1183"/>
      <c r="E16" s="1183">
        <v>-766455</v>
      </c>
      <c r="F16" s="1145"/>
      <c r="G16" s="1146"/>
      <c r="H16" s="1143"/>
      <c r="J16" s="328"/>
      <c r="K16" s="329"/>
      <c r="L16" s="329"/>
      <c r="M16" s="329"/>
    </row>
    <row r="17" spans="1:10" ht="24" customHeight="1">
      <c r="A17" s="327" t="s">
        <v>768</v>
      </c>
      <c r="B17" s="1183">
        <v>-15460158</v>
      </c>
      <c r="C17" s="1221">
        <v>-1571706.4649000014</v>
      </c>
      <c r="D17" s="1183">
        <v>-15565291</v>
      </c>
      <c r="E17" s="1183">
        <v>833715</v>
      </c>
      <c r="F17" s="1145">
        <f t="shared" si="0"/>
        <v>0.10166173365757332</v>
      </c>
      <c r="G17" s="1146">
        <f t="shared" si="2"/>
        <v>-5.3562442231243859E-2</v>
      </c>
      <c r="H17" s="1143">
        <f t="shared" si="1"/>
        <v>-0.53045210325138192</v>
      </c>
    </row>
    <row r="18" spans="1:10" ht="24" customHeight="1">
      <c r="A18" s="327" t="s">
        <v>478</v>
      </c>
      <c r="B18" s="1186">
        <v>56952158</v>
      </c>
      <c r="C18" s="1223">
        <v>958974.80553001049</v>
      </c>
      <c r="D18" s="1186">
        <v>44065291</v>
      </c>
      <c r="E18" s="1186">
        <v>1019863</v>
      </c>
      <c r="F18" s="1145">
        <f t="shared" si="0"/>
        <v>1.6838252301695233E-2</v>
      </c>
      <c r="G18" s="1146">
        <f t="shared" si="2"/>
        <v>2.3144360943854882E-2</v>
      </c>
      <c r="H18" s="1143">
        <f t="shared" si="1"/>
        <v>1.0634930074480293</v>
      </c>
    </row>
    <row r="19" spans="1:10" ht="24" customHeight="1">
      <c r="A19" s="327" t="s">
        <v>479</v>
      </c>
      <c r="B19" s="381">
        <v>52843344</v>
      </c>
      <c r="C19" s="1222">
        <v>2930985.2912100106</v>
      </c>
      <c r="D19" s="1185">
        <v>56287820</v>
      </c>
      <c r="E19" s="1185">
        <v>-3720843</v>
      </c>
      <c r="F19" s="1145">
        <f t="shared" si="0"/>
        <v>5.5465552884200714E-2</v>
      </c>
      <c r="G19" s="1146">
        <f t="shared" si="2"/>
        <v>-6.6103874692606673E-2</v>
      </c>
      <c r="H19" s="1143">
        <f t="shared" si="1"/>
        <v>-1.2694853881248613</v>
      </c>
    </row>
    <row r="20" spans="1:10" ht="24" customHeight="1">
      <c r="A20" s="327" t="s">
        <v>480</v>
      </c>
      <c r="B20" s="381">
        <v>4108814</v>
      </c>
      <c r="C20" s="1222">
        <v>-1972010.4856800002</v>
      </c>
      <c r="D20" s="1185">
        <v>-12222529</v>
      </c>
      <c r="E20" s="1185">
        <v>4740706</v>
      </c>
      <c r="F20" s="1145">
        <f t="shared" si="0"/>
        <v>-0.47994639954011065</v>
      </c>
      <c r="G20" s="1146">
        <f t="shared" si="2"/>
        <v>-0.38786621001267413</v>
      </c>
      <c r="H20" s="1143">
        <f t="shared" si="1"/>
        <v>-2.4039963450626796</v>
      </c>
    </row>
    <row r="21" spans="1:10" ht="8.1" customHeight="1">
      <c r="A21" s="330"/>
      <c r="B21" s="383" t="s">
        <v>4</v>
      </c>
      <c r="C21" s="1187"/>
      <c r="D21" s="924" t="s">
        <v>4</v>
      </c>
      <c r="E21" s="1187"/>
      <c r="F21" s="1147"/>
      <c r="G21" s="1148"/>
      <c r="H21" s="1149"/>
    </row>
    <row r="22" spans="1:10" ht="8.1" customHeight="1">
      <c r="A22" s="925"/>
      <c r="B22" s="926"/>
      <c r="C22" s="926"/>
      <c r="D22" s="926"/>
      <c r="E22" s="927"/>
      <c r="F22" s="927"/>
      <c r="G22" s="927"/>
    </row>
    <row r="23" spans="1:10" s="94" customFormat="1" ht="15.75" customHeight="1">
      <c r="A23" s="1592"/>
      <c r="B23" s="1593"/>
      <c r="C23" s="1593"/>
      <c r="F23" s="93"/>
      <c r="G23" s="93"/>
      <c r="H23" s="93"/>
      <c r="I23" s="93"/>
      <c r="J23" s="93"/>
    </row>
    <row r="25" spans="1:10" ht="24.75" customHeight="1">
      <c r="A25" s="331" t="s">
        <v>4</v>
      </c>
      <c r="B25" s="382"/>
      <c r="C25" s="382"/>
    </row>
    <row r="26" spans="1:10">
      <c r="B26" s="382"/>
      <c r="C26" s="382"/>
    </row>
    <row r="27" spans="1:10">
      <c r="B27" s="382"/>
      <c r="C27" s="382"/>
    </row>
    <row r="28" spans="1:10">
      <c r="B28" s="382"/>
      <c r="C28" s="382"/>
    </row>
    <row r="29" spans="1:10" ht="15">
      <c r="B29" s="374"/>
      <c r="C29" s="375"/>
    </row>
    <row r="30" spans="1:10">
      <c r="B30" s="382"/>
      <c r="C30" s="382"/>
    </row>
    <row r="31" spans="1:10">
      <c r="B31" s="382"/>
      <c r="C31" s="382"/>
    </row>
    <row r="32" spans="1:10">
      <c r="B32" s="382"/>
      <c r="C32" s="382"/>
    </row>
    <row r="33" spans="2:3">
      <c r="B33" s="382"/>
      <c r="C33" s="382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1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showGridLines="0" showZeros="0" zoomScale="75" zoomScaleNormal="75" zoomScaleSheetLayoutView="70" workbookViewId="0">
      <selection activeCell="AA104" sqref="AA104"/>
    </sheetView>
  </sheetViews>
  <sheetFormatPr defaultColWidth="7.85546875" defaultRowHeight="15"/>
  <cols>
    <col min="1" max="1" width="104.28515625" style="433" customWidth="1"/>
    <col min="2" max="2" width="16.42578125" style="432" bestFit="1" customWidth="1"/>
    <col min="3" max="3" width="0.85546875" style="433" customWidth="1"/>
    <col min="4" max="4" width="14.140625" style="433" customWidth="1"/>
    <col min="5" max="5" width="1.28515625" style="433" customWidth="1"/>
    <col min="6" max="6" width="17.42578125" style="433" customWidth="1"/>
    <col min="7" max="7" width="0.28515625" style="433" customWidth="1"/>
    <col min="8" max="8" width="14.7109375" style="433" customWidth="1"/>
    <col min="9" max="9" width="0.85546875" style="433" customWidth="1"/>
    <col min="10" max="10" width="9.140625" style="433" bestFit="1" customWidth="1"/>
    <col min="11" max="12" width="11.5703125" style="433" bestFit="1" customWidth="1"/>
    <col min="13" max="13" width="1.85546875" style="434" bestFit="1" customWidth="1"/>
    <col min="14" max="14" width="20.7109375" style="434" bestFit="1" customWidth="1"/>
    <col min="15" max="15" width="1.42578125" style="434" bestFit="1" customWidth="1"/>
    <col min="16" max="16" width="12.42578125" style="434" customWidth="1"/>
    <col min="17" max="17" width="3.5703125" style="434" customWidth="1"/>
    <col min="18" max="18" width="12.5703125" style="434" customWidth="1"/>
    <col min="19" max="19" width="7.85546875" style="435" customWidth="1"/>
    <col min="20" max="16384" width="7.85546875" style="433"/>
  </cols>
  <sheetData>
    <row r="1" spans="1:19" ht="15.75">
      <c r="A1" s="431" t="s">
        <v>549</v>
      </c>
      <c r="D1" s="431" t="s">
        <v>4</v>
      </c>
    </row>
    <row r="2" spans="1:19" ht="15.75">
      <c r="A2" s="1600" t="s">
        <v>550</v>
      </c>
      <c r="B2" s="1600"/>
      <c r="C2" s="1600"/>
      <c r="D2" s="1600"/>
      <c r="E2" s="1600"/>
      <c r="F2" s="1600"/>
      <c r="G2" s="1600"/>
      <c r="H2" s="1600"/>
      <c r="I2" s="1600"/>
      <c r="J2" s="1600"/>
      <c r="K2" s="1600"/>
      <c r="L2" s="1600"/>
    </row>
    <row r="3" spans="1:19" ht="15.75">
      <c r="A3" s="910"/>
      <c r="B3" s="436"/>
      <c r="C3" s="437"/>
      <c r="D3" s="436"/>
      <c r="E3" s="437"/>
      <c r="F3" s="437"/>
      <c r="G3" s="437"/>
      <c r="H3" s="437"/>
      <c r="I3" s="437"/>
      <c r="J3" s="437"/>
      <c r="K3" s="437"/>
      <c r="L3" s="437"/>
    </row>
    <row r="4" spans="1:19" ht="15.75">
      <c r="A4" s="435"/>
      <c r="B4" s="438" t="s">
        <v>4</v>
      </c>
      <c r="C4" s="439"/>
      <c r="D4" s="928"/>
      <c r="E4" s="435"/>
      <c r="F4" s="435"/>
      <c r="G4" s="435"/>
      <c r="H4" s="435"/>
      <c r="I4" s="435"/>
      <c r="J4" s="435"/>
      <c r="K4" s="440"/>
      <c r="L4" s="440" t="s">
        <v>2</v>
      </c>
    </row>
    <row r="5" spans="1:19" ht="15.75">
      <c r="A5" s="441"/>
      <c r="B5" s="442" t="s">
        <v>233</v>
      </c>
      <c r="C5" s="443"/>
      <c r="D5" s="1594" t="s">
        <v>235</v>
      </c>
      <c r="E5" s="1595"/>
      <c r="F5" s="1595"/>
      <c r="G5" s="1595"/>
      <c r="H5" s="1595"/>
      <c r="I5" s="1596"/>
      <c r="J5" s="1597" t="s">
        <v>448</v>
      </c>
      <c r="K5" s="1598"/>
      <c r="L5" s="1599"/>
    </row>
    <row r="6" spans="1:19" ht="15.75">
      <c r="A6" s="444" t="s">
        <v>3</v>
      </c>
      <c r="B6" s="445" t="s">
        <v>234</v>
      </c>
      <c r="C6" s="443"/>
      <c r="D6" s="446"/>
      <c r="E6" s="447"/>
      <c r="F6" s="446"/>
      <c r="G6" s="447"/>
      <c r="H6" s="446"/>
      <c r="I6" s="447"/>
      <c r="J6" s="448"/>
      <c r="K6" s="449"/>
      <c r="L6" s="449"/>
    </row>
    <row r="7" spans="1:19" ht="20.100000000000001" customHeight="1">
      <c r="A7" s="450"/>
      <c r="B7" s="451" t="s">
        <v>725</v>
      </c>
      <c r="C7" s="452" t="s">
        <v>4</v>
      </c>
      <c r="D7" s="453" t="s">
        <v>449</v>
      </c>
      <c r="E7" s="454"/>
      <c r="F7" s="451" t="s">
        <v>551</v>
      </c>
      <c r="G7" s="455"/>
      <c r="H7" s="451" t="s">
        <v>451</v>
      </c>
      <c r="I7" s="455"/>
      <c r="J7" s="456" t="s">
        <v>238</v>
      </c>
      <c r="K7" s="457" t="s">
        <v>452</v>
      </c>
      <c r="L7" s="457" t="s">
        <v>453</v>
      </c>
    </row>
    <row r="8" spans="1:19" s="463" customFormat="1">
      <c r="A8" s="458">
        <v>1</v>
      </c>
      <c r="B8" s="459">
        <v>2</v>
      </c>
      <c r="C8" s="460"/>
      <c r="D8" s="459">
        <v>3</v>
      </c>
      <c r="E8" s="460"/>
      <c r="F8" s="461">
        <v>4</v>
      </c>
      <c r="G8" s="460"/>
      <c r="H8" s="459">
        <v>5</v>
      </c>
      <c r="I8" s="460"/>
      <c r="J8" s="460">
        <v>6</v>
      </c>
      <c r="K8" s="460">
        <v>7</v>
      </c>
      <c r="L8" s="458">
        <v>8</v>
      </c>
      <c r="M8" s="434"/>
      <c r="N8" s="434"/>
      <c r="O8" s="434"/>
      <c r="P8" s="434"/>
      <c r="Q8" s="434"/>
      <c r="R8" s="434"/>
      <c r="S8" s="462"/>
    </row>
    <row r="9" spans="1:19" s="463" customFormat="1" ht="20.100000000000001" customHeight="1">
      <c r="A9" s="464" t="s">
        <v>552</v>
      </c>
      <c r="B9" s="1151">
        <v>387734520</v>
      </c>
      <c r="C9" s="1152"/>
      <c r="D9" s="1151">
        <v>38737015.888759993</v>
      </c>
      <c r="E9" s="465"/>
      <c r="F9" s="1151">
        <v>64777342.902799964</v>
      </c>
      <c r="G9" s="465"/>
      <c r="H9" s="1163">
        <v>90286468.818159923</v>
      </c>
      <c r="I9" s="465"/>
      <c r="J9" s="466">
        <v>9.9906028198778876E-2</v>
      </c>
      <c r="K9" s="466">
        <v>0.16706622588775424</v>
      </c>
      <c r="L9" s="466">
        <v>0.23285641118092845</v>
      </c>
      <c r="M9" s="467"/>
      <c r="N9" s="467"/>
      <c r="O9" s="467"/>
      <c r="P9" s="467"/>
      <c r="Q9" s="467"/>
      <c r="R9" s="467"/>
      <c r="S9" s="462"/>
    </row>
    <row r="10" spans="1:19" s="463" customFormat="1" ht="15.75">
      <c r="A10" s="468" t="s">
        <v>553</v>
      </c>
      <c r="B10" s="1153"/>
      <c r="C10" s="1154"/>
      <c r="D10" s="1153" t="s">
        <v>4</v>
      </c>
      <c r="E10" s="1155"/>
      <c r="F10" s="1153"/>
      <c r="G10" s="1155"/>
      <c r="H10" s="1164"/>
      <c r="I10" s="1155"/>
      <c r="J10" s="469"/>
      <c r="K10" s="471"/>
      <c r="L10" s="471"/>
      <c r="M10" s="467"/>
      <c r="N10" s="467"/>
      <c r="O10" s="467"/>
      <c r="P10" s="467"/>
      <c r="Q10" s="467"/>
      <c r="R10" s="467"/>
      <c r="S10" s="462"/>
    </row>
    <row r="11" spans="1:19" s="463" customFormat="1" ht="20.100000000000001" customHeight="1">
      <c r="A11" s="464" t="s">
        <v>554</v>
      </c>
      <c r="B11" s="1153">
        <v>359731300</v>
      </c>
      <c r="C11" s="1154"/>
      <c r="D11" s="1153">
        <v>36178821.237669997</v>
      </c>
      <c r="E11" s="1155"/>
      <c r="F11" s="1153">
        <v>60395233.505699977</v>
      </c>
      <c r="G11" s="1155"/>
      <c r="H11" s="1163">
        <v>83834060.405389994</v>
      </c>
      <c r="I11" s="1155"/>
      <c r="J11" s="466">
        <v>0.10057179132777715</v>
      </c>
      <c r="K11" s="466">
        <v>0.1678898486334105</v>
      </c>
      <c r="L11" s="466">
        <v>0.23304633320867546</v>
      </c>
      <c r="M11" s="467"/>
      <c r="N11" s="467"/>
      <c r="O11" s="467"/>
      <c r="P11" s="467"/>
      <c r="Q11" s="467"/>
      <c r="R11" s="467"/>
      <c r="S11" s="462"/>
    </row>
    <row r="12" spans="1:19" s="463" customFormat="1" ht="15.75">
      <c r="A12" s="468" t="s">
        <v>555</v>
      </c>
      <c r="B12" s="1156"/>
      <c r="C12" s="1157"/>
      <c r="D12" s="1156" t="s">
        <v>4</v>
      </c>
      <c r="E12" s="1155"/>
      <c r="F12" s="1153"/>
      <c r="G12" s="1155"/>
      <c r="H12" s="1164"/>
      <c r="I12" s="1155"/>
      <c r="J12" s="469"/>
      <c r="K12" s="471"/>
      <c r="L12" s="471"/>
      <c r="M12" s="467"/>
      <c r="N12" s="467"/>
      <c r="O12" s="467"/>
      <c r="P12" s="467"/>
      <c r="Q12" s="467"/>
      <c r="R12" s="467"/>
      <c r="S12" s="462"/>
    </row>
    <row r="13" spans="1:19" s="463" customFormat="1">
      <c r="A13" s="470" t="s">
        <v>556</v>
      </c>
      <c r="B13" s="1156">
        <v>179600000</v>
      </c>
      <c r="C13" s="1157"/>
      <c r="D13" s="1156">
        <v>20579063.035359997</v>
      </c>
      <c r="E13" s="1158"/>
      <c r="F13" s="1156">
        <v>32056097.851789989</v>
      </c>
      <c r="G13" s="1158"/>
      <c r="H13" s="1164">
        <v>42378324.527939998</v>
      </c>
      <c r="I13" s="1158"/>
      <c r="J13" s="471">
        <v>0.11458275632160354</v>
      </c>
      <c r="K13" s="471">
        <v>0.17848606821709348</v>
      </c>
      <c r="L13" s="471">
        <v>0.23595949069008906</v>
      </c>
      <c r="M13" s="467"/>
      <c r="N13" s="467"/>
      <c r="O13" s="467"/>
      <c r="P13" s="467"/>
      <c r="Q13" s="467"/>
      <c r="R13" s="467"/>
      <c r="S13" s="462"/>
    </row>
    <row r="14" spans="1:19" s="463" customFormat="1">
      <c r="A14" s="470" t="s">
        <v>557</v>
      </c>
      <c r="B14" s="1156">
        <v>73000000</v>
      </c>
      <c r="C14" s="1157"/>
      <c r="D14" s="1156">
        <v>5195960.233070001</v>
      </c>
      <c r="E14" s="1158"/>
      <c r="F14" s="1156">
        <v>10177775.302340003</v>
      </c>
      <c r="G14" s="1158"/>
      <c r="H14" s="1164">
        <v>15506397.175870003</v>
      </c>
      <c r="I14" s="1158"/>
      <c r="J14" s="471">
        <v>7.1177537439315083E-2</v>
      </c>
      <c r="K14" s="471">
        <v>0.13942157948410963</v>
      </c>
      <c r="L14" s="471">
        <v>0.21241639966945211</v>
      </c>
      <c r="M14" s="467"/>
      <c r="N14" s="467"/>
      <c r="O14" s="467"/>
      <c r="P14" s="467"/>
      <c r="Q14" s="467"/>
      <c r="R14" s="1165"/>
      <c r="S14" s="462"/>
    </row>
    <row r="15" spans="1:19" s="463" customFormat="1">
      <c r="A15" s="472" t="s">
        <v>558</v>
      </c>
      <c r="B15" s="1156"/>
      <c r="C15" s="1157"/>
      <c r="D15" s="1156"/>
      <c r="E15" s="1158"/>
      <c r="F15" s="1156"/>
      <c r="G15" s="1158"/>
      <c r="H15" s="1164"/>
      <c r="I15" s="1158"/>
      <c r="J15" s="473"/>
      <c r="K15" s="471"/>
      <c r="L15" s="471"/>
      <c r="M15" s="467"/>
      <c r="N15" s="467"/>
      <c r="O15" s="467"/>
      <c r="P15" s="467"/>
      <c r="Q15" s="467"/>
      <c r="R15" s="1165"/>
      <c r="S15" s="462"/>
    </row>
    <row r="16" spans="1:19" s="463" customFormat="1">
      <c r="A16" s="470" t="s">
        <v>559</v>
      </c>
      <c r="B16" s="1156">
        <v>4356552</v>
      </c>
      <c r="C16" s="1157"/>
      <c r="D16" s="1156">
        <v>316709.31197000004</v>
      </c>
      <c r="E16" s="1158"/>
      <c r="F16" s="1156">
        <v>647098.64843000006</v>
      </c>
      <c r="G16" s="1158"/>
      <c r="H16" s="1164">
        <v>996798.73357000004</v>
      </c>
      <c r="I16" s="1158"/>
      <c r="J16" s="471">
        <v>7.2697241297705162E-2</v>
      </c>
      <c r="K16" s="471">
        <v>0.14853458616584861</v>
      </c>
      <c r="L16" s="471">
        <v>0.22880450722727516</v>
      </c>
      <c r="M16" s="467"/>
      <c r="N16" s="467"/>
      <c r="O16" s="467"/>
      <c r="P16" s="467"/>
      <c r="Q16" s="467"/>
      <c r="R16" s="1165"/>
      <c r="S16" s="462"/>
    </row>
    <row r="17" spans="1:19" s="463" customFormat="1">
      <c r="A17" s="470" t="s">
        <v>560</v>
      </c>
      <c r="B17" s="1156">
        <v>68343974</v>
      </c>
      <c r="C17" s="1157"/>
      <c r="D17" s="1156">
        <v>4854540.0120400004</v>
      </c>
      <c r="E17" s="1158"/>
      <c r="F17" s="1156">
        <v>9492116.2753000017</v>
      </c>
      <c r="G17" s="1158"/>
      <c r="H17" s="1164">
        <v>14455936.424570004</v>
      </c>
      <c r="I17" s="1158"/>
      <c r="J17" s="471">
        <v>7.1030988219093025E-2</v>
      </c>
      <c r="K17" s="471">
        <v>0.1388873915248183</v>
      </c>
      <c r="L17" s="471">
        <v>0.21151735227702742</v>
      </c>
      <c r="M17" s="467"/>
      <c r="N17" s="467"/>
      <c r="O17" s="467"/>
      <c r="P17" s="467"/>
      <c r="Q17" s="467"/>
      <c r="R17" s="1165"/>
      <c r="S17" s="462"/>
    </row>
    <row r="18" spans="1:19" s="463" customFormat="1">
      <c r="A18" s="470" t="s">
        <v>561</v>
      </c>
      <c r="B18" s="1156">
        <v>299474</v>
      </c>
      <c r="C18" s="1157"/>
      <c r="D18" s="1156">
        <v>24710.909059999998</v>
      </c>
      <c r="E18" s="1158"/>
      <c r="F18" s="1156">
        <v>38560.378609999992</v>
      </c>
      <c r="G18" s="1158"/>
      <c r="H18" s="1164">
        <v>53662.017730000007</v>
      </c>
      <c r="I18" s="1158"/>
      <c r="J18" s="471">
        <v>8.2514372065688499E-2</v>
      </c>
      <c r="K18" s="471">
        <v>0.1287603551894321</v>
      </c>
      <c r="L18" s="471">
        <v>0.17918756796917265</v>
      </c>
      <c r="M18" s="467"/>
      <c r="N18" s="467"/>
      <c r="O18" s="467"/>
      <c r="P18" s="467"/>
      <c r="Q18" s="467"/>
      <c r="R18" s="1165"/>
      <c r="S18" s="462"/>
    </row>
    <row r="19" spans="1:19" s="463" customFormat="1">
      <c r="A19" s="470" t="s">
        <v>562</v>
      </c>
      <c r="B19" s="1156">
        <v>2080000</v>
      </c>
      <c r="C19" s="1157"/>
      <c r="D19" s="1156">
        <v>180661.2285</v>
      </c>
      <c r="E19" s="1158"/>
      <c r="F19" s="1156">
        <v>351725.00650000002</v>
      </c>
      <c r="G19" s="1158"/>
      <c r="H19" s="1164">
        <v>528442.03249999997</v>
      </c>
      <c r="I19" s="1158"/>
      <c r="J19" s="471">
        <v>8.6856359855769227E-2</v>
      </c>
      <c r="K19" s="471">
        <v>0.1690985608173077</v>
      </c>
      <c r="L19" s="471">
        <v>0.25405866947115385</v>
      </c>
      <c r="M19" s="467"/>
      <c r="N19" s="467"/>
      <c r="O19" s="467"/>
      <c r="P19" s="467"/>
      <c r="Q19" s="467"/>
      <c r="R19" s="1165"/>
      <c r="S19" s="462"/>
    </row>
    <row r="20" spans="1:19" s="463" customFormat="1">
      <c r="A20" s="470" t="s">
        <v>563</v>
      </c>
      <c r="B20" s="1156">
        <v>34800000</v>
      </c>
      <c r="C20" s="1157"/>
      <c r="D20" s="1156">
        <v>3204359.8084299993</v>
      </c>
      <c r="E20" s="1158"/>
      <c r="F20" s="1156">
        <v>6028590.5554799987</v>
      </c>
      <c r="G20" s="1158"/>
      <c r="H20" s="1164">
        <v>10306634.433659999</v>
      </c>
      <c r="I20" s="1158"/>
      <c r="J20" s="471">
        <v>9.2079304839942505E-2</v>
      </c>
      <c r="K20" s="471">
        <v>0.17323536078965512</v>
      </c>
      <c r="L20" s="471">
        <v>0.29616765613965512</v>
      </c>
      <c r="M20" s="467"/>
      <c r="N20" s="467"/>
      <c r="O20" s="467"/>
      <c r="P20" s="467"/>
      <c r="Q20" s="467"/>
      <c r="R20" s="1165"/>
      <c r="S20" s="462"/>
    </row>
    <row r="21" spans="1:19" s="463" customFormat="1">
      <c r="A21" s="472" t="s">
        <v>564</v>
      </c>
      <c r="B21" s="1156"/>
      <c r="C21" s="1157"/>
      <c r="D21" s="1156"/>
      <c r="E21" s="1158"/>
      <c r="F21" s="1156"/>
      <c r="G21" s="1158"/>
      <c r="H21" s="1164"/>
      <c r="I21" s="1158"/>
      <c r="J21" s="471"/>
      <c r="K21" s="471"/>
      <c r="L21" s="471"/>
      <c r="M21" s="467"/>
      <c r="N21" s="467"/>
      <c r="O21" s="467"/>
      <c r="P21" s="467"/>
      <c r="Q21" s="467"/>
      <c r="R21" s="1165"/>
      <c r="S21" s="462"/>
    </row>
    <row r="22" spans="1:19" s="463" customFormat="1">
      <c r="A22" s="470" t="s">
        <v>565</v>
      </c>
      <c r="B22" s="1156">
        <v>6240</v>
      </c>
      <c r="C22" s="1157"/>
      <c r="D22" s="1156">
        <v>173.46199999999999</v>
      </c>
      <c r="E22" s="1158"/>
      <c r="F22" s="1156">
        <v>716.32899999999995</v>
      </c>
      <c r="G22" s="1158"/>
      <c r="H22" s="1164">
        <v>105.48599</v>
      </c>
      <c r="I22" s="1158"/>
      <c r="J22" s="471">
        <v>2.7798397435897435E-2</v>
      </c>
      <c r="K22" s="471">
        <v>0.11479631410256409</v>
      </c>
      <c r="L22" s="471">
        <v>1.6904806089743589E-2</v>
      </c>
      <c r="M22" s="467"/>
      <c r="N22" s="467"/>
      <c r="O22" s="467"/>
      <c r="P22" s="467"/>
      <c r="Q22" s="467"/>
      <c r="R22" s="1165"/>
      <c r="S22" s="462"/>
    </row>
    <row r="23" spans="1:19" s="463" customFormat="1">
      <c r="A23" s="470" t="s">
        <v>566</v>
      </c>
      <c r="B23" s="1156">
        <v>64300000</v>
      </c>
      <c r="C23" s="1157"/>
      <c r="D23" s="1156">
        <v>6515490.2673099991</v>
      </c>
      <c r="E23" s="1158"/>
      <c r="F23" s="1156">
        <v>10759414.449999999</v>
      </c>
      <c r="G23" s="1158"/>
      <c r="H23" s="1164">
        <v>13586578.562350007</v>
      </c>
      <c r="I23" s="1158"/>
      <c r="J23" s="471">
        <v>0.10132955314634524</v>
      </c>
      <c r="K23" s="471">
        <v>0.16733148444790044</v>
      </c>
      <c r="L23" s="471">
        <v>0.21129982212052886</v>
      </c>
      <c r="M23" s="467"/>
      <c r="N23" s="467"/>
      <c r="O23" s="467"/>
      <c r="P23" s="467"/>
      <c r="Q23" s="467"/>
      <c r="R23" s="1165"/>
      <c r="S23" s="462"/>
    </row>
    <row r="24" spans="1:19" s="463" customFormat="1">
      <c r="A24" s="472" t="s">
        <v>558</v>
      </c>
      <c r="B24" s="1156"/>
      <c r="C24" s="1157"/>
      <c r="D24" s="1156"/>
      <c r="E24" s="1158"/>
      <c r="F24" s="1156"/>
      <c r="G24" s="1158"/>
      <c r="H24" s="1164"/>
      <c r="I24" s="1158"/>
      <c r="J24" s="473"/>
      <c r="K24" s="471"/>
      <c r="L24" s="471"/>
      <c r="M24" s="467"/>
      <c r="N24" s="467"/>
      <c r="O24" s="467"/>
      <c r="P24" s="467"/>
      <c r="Q24" s="467"/>
      <c r="R24" s="1165"/>
      <c r="S24" s="462"/>
    </row>
    <row r="25" spans="1:19" s="463" customFormat="1">
      <c r="A25" s="470" t="s">
        <v>567</v>
      </c>
      <c r="B25" s="1156">
        <v>53950000</v>
      </c>
      <c r="C25" s="1157"/>
      <c r="D25" s="1156">
        <v>5573022.0373200001</v>
      </c>
      <c r="E25" s="1158"/>
      <c r="F25" s="1156">
        <v>9048728.4494399987</v>
      </c>
      <c r="G25" s="1158"/>
      <c r="H25" s="1164">
        <v>11201951.399190007</v>
      </c>
      <c r="I25" s="1158"/>
      <c r="J25" s="471">
        <v>0.10329975972789621</v>
      </c>
      <c r="K25" s="471">
        <v>0.16772434568007413</v>
      </c>
      <c r="L25" s="471">
        <v>0.2076357997996294</v>
      </c>
      <c r="M25" s="467"/>
      <c r="N25" s="467"/>
      <c r="O25" s="467"/>
      <c r="P25" s="467"/>
      <c r="Q25" s="467"/>
      <c r="R25" s="1165"/>
      <c r="S25" s="462"/>
    </row>
    <row r="26" spans="1:19" s="463" customFormat="1">
      <c r="A26" s="470" t="s">
        <v>568</v>
      </c>
      <c r="B26" s="1156">
        <v>10346000</v>
      </c>
      <c r="C26" s="1157"/>
      <c r="D26" s="1156">
        <v>942468.22999000014</v>
      </c>
      <c r="E26" s="1158"/>
      <c r="F26" s="1156">
        <v>1710694.0003599999</v>
      </c>
      <c r="G26" s="1158"/>
      <c r="H26" s="1164">
        <v>2384635.1629599994</v>
      </c>
      <c r="I26" s="1158"/>
      <c r="J26" s="471">
        <v>9.1094938139377551E-2</v>
      </c>
      <c r="K26" s="471">
        <v>0.16534834722211483</v>
      </c>
      <c r="L26" s="471">
        <v>0.23048861037695723</v>
      </c>
      <c r="M26" s="467"/>
      <c r="N26" s="467"/>
      <c r="O26" s="467"/>
      <c r="P26" s="467"/>
      <c r="Q26" s="467"/>
      <c r="R26" s="1165"/>
      <c r="S26" s="462"/>
    </row>
    <row r="27" spans="1:19" s="463" customFormat="1">
      <c r="A27" s="470" t="s">
        <v>569</v>
      </c>
      <c r="B27" s="1156">
        <v>4000</v>
      </c>
      <c r="C27" s="1157"/>
      <c r="D27" s="1156"/>
      <c r="E27" s="1158"/>
      <c r="F27" s="1156">
        <v>-7.9998000000000005</v>
      </c>
      <c r="G27" s="1158"/>
      <c r="H27" s="1164">
        <v>-7.9998000000000005</v>
      </c>
      <c r="I27" s="1158"/>
      <c r="J27" s="471"/>
      <c r="K27" s="471"/>
      <c r="L27" s="471"/>
      <c r="M27" s="467"/>
      <c r="N27" s="467"/>
      <c r="O27" s="467"/>
      <c r="P27" s="467"/>
      <c r="Q27" s="467"/>
      <c r="R27" s="1165"/>
      <c r="S27" s="462"/>
    </row>
    <row r="28" spans="1:19" s="463" customFormat="1">
      <c r="A28" s="470" t="s">
        <v>570</v>
      </c>
      <c r="B28" s="1156">
        <v>1400000</v>
      </c>
      <c r="C28" s="1157"/>
      <c r="D28" s="1156">
        <v>109853.58</v>
      </c>
      <c r="E28" s="1158"/>
      <c r="F28" s="1156">
        <v>240349.125</v>
      </c>
      <c r="G28" s="1158"/>
      <c r="H28" s="1164">
        <v>378250.85100000002</v>
      </c>
      <c r="I28" s="1158"/>
      <c r="J28" s="471">
        <v>7.8466842857142852E-2</v>
      </c>
      <c r="K28" s="471">
        <v>0.17167794642857143</v>
      </c>
      <c r="L28" s="471">
        <v>0.27017917928571428</v>
      </c>
      <c r="M28" s="467"/>
      <c r="N28" s="467"/>
      <c r="O28" s="467"/>
      <c r="P28" s="467"/>
      <c r="Q28" s="467"/>
      <c r="R28" s="1165"/>
      <c r="S28" s="462"/>
    </row>
    <row r="29" spans="1:19" s="463" customFormat="1">
      <c r="A29" s="470" t="s">
        <v>571</v>
      </c>
      <c r="B29" s="1156">
        <v>4551300</v>
      </c>
      <c r="C29" s="1157"/>
      <c r="D29" s="1156">
        <v>393407.12099999998</v>
      </c>
      <c r="E29" s="1158"/>
      <c r="F29" s="1156">
        <v>781255.21699999995</v>
      </c>
      <c r="G29" s="1158"/>
      <c r="H29" s="1164">
        <v>1149406.7814800001</v>
      </c>
      <c r="I29" s="1158"/>
      <c r="J29" s="471">
        <v>8.6438406828818135E-2</v>
      </c>
      <c r="K29" s="471">
        <v>0.17165539889701842</v>
      </c>
      <c r="L29" s="471">
        <v>0.25254471941643047</v>
      </c>
      <c r="M29" s="467"/>
      <c r="N29" s="467"/>
      <c r="O29" s="467"/>
      <c r="P29" s="467"/>
      <c r="Q29" s="467"/>
      <c r="R29" s="1165"/>
      <c r="S29" s="462"/>
    </row>
    <row r="30" spans="1:19" s="463" customFormat="1">
      <c r="A30" s="470" t="s">
        <v>572</v>
      </c>
      <c r="B30" s="1156"/>
      <c r="C30" s="1157"/>
      <c r="D30" s="1156">
        <v>2.7E-2</v>
      </c>
      <c r="E30" s="1158"/>
      <c r="F30" s="1156">
        <v>5.1999999999999998E-2</v>
      </c>
      <c r="G30" s="1158"/>
      <c r="H30" s="1164">
        <v>7.4999999999999997E-2</v>
      </c>
      <c r="I30" s="1158"/>
      <c r="J30" s="471"/>
      <c r="K30" s="471"/>
      <c r="L30" s="471"/>
      <c r="M30" s="467"/>
      <c r="N30" s="467"/>
      <c r="O30" s="467"/>
      <c r="P30" s="467"/>
      <c r="Q30" s="467"/>
      <c r="R30" s="1165"/>
      <c r="S30" s="462"/>
    </row>
    <row r="31" spans="1:19" s="463" customFormat="1">
      <c r="A31" s="470" t="s">
        <v>573</v>
      </c>
      <c r="B31" s="1156"/>
      <c r="C31" s="1157"/>
      <c r="D31" s="1156"/>
      <c r="E31" s="1158"/>
      <c r="F31" s="1156">
        <v>8.5900000000000004E-3</v>
      </c>
      <c r="G31" s="1158"/>
      <c r="H31" s="1164">
        <v>8.5900000000000004E-3</v>
      </c>
      <c r="I31" s="1158"/>
      <c r="J31" s="471"/>
      <c r="K31" s="471"/>
      <c r="L31" s="471"/>
      <c r="M31" s="467"/>
      <c r="N31" s="467"/>
      <c r="O31" s="467"/>
      <c r="P31" s="467"/>
      <c r="Q31" s="467"/>
      <c r="R31" s="1165"/>
      <c r="S31" s="462"/>
    </row>
    <row r="32" spans="1:19" s="463" customFormat="1">
      <c r="A32" s="474" t="s">
        <v>574</v>
      </c>
      <c r="B32" s="1156"/>
      <c r="C32" s="1157"/>
      <c r="D32" s="1156">
        <v>25.937000000000001</v>
      </c>
      <c r="E32" s="1158"/>
      <c r="F32" s="1156">
        <v>25.937000000000001</v>
      </c>
      <c r="G32" s="1158"/>
      <c r="H32" s="1164">
        <v>25.957000000000001</v>
      </c>
      <c r="I32" s="1158"/>
      <c r="J32" s="471"/>
      <c r="K32" s="471"/>
      <c r="L32" s="471"/>
      <c r="M32" s="467"/>
      <c r="N32" s="467"/>
      <c r="O32" s="467"/>
      <c r="P32" s="467"/>
      <c r="Q32" s="467"/>
      <c r="R32" s="1165"/>
      <c r="S32" s="462"/>
    </row>
    <row r="33" spans="1:19" s="463" customFormat="1" ht="20.100000000000001" customHeight="1">
      <c r="A33" s="464" t="s">
        <v>575</v>
      </c>
      <c r="B33" s="1153">
        <v>25806040</v>
      </c>
      <c r="C33" s="1154"/>
      <c r="D33" s="1153">
        <v>2548922.2716499963</v>
      </c>
      <c r="E33" s="1155"/>
      <c r="F33" s="1153">
        <v>4360189.2207099861</v>
      </c>
      <c r="G33" s="1155"/>
      <c r="H33" s="1163">
        <v>6423433.8858299283</v>
      </c>
      <c r="I33" s="1155"/>
      <c r="J33" s="466">
        <v>9.8772313444836807E-2</v>
      </c>
      <c r="K33" s="466">
        <v>0.16896002721494605</v>
      </c>
      <c r="L33" s="466">
        <v>0.24891203322283964</v>
      </c>
      <c r="M33" s="467"/>
      <c r="N33" s="467"/>
      <c r="O33" s="467"/>
      <c r="P33" s="467"/>
      <c r="Q33" s="467"/>
      <c r="R33" s="1165"/>
      <c r="S33" s="462"/>
    </row>
    <row r="34" spans="1:19" s="463" customFormat="1" ht="15.75">
      <c r="A34" s="468" t="s">
        <v>555</v>
      </c>
      <c r="B34" s="1156"/>
      <c r="C34" s="1157"/>
      <c r="D34" s="1156"/>
      <c r="E34" s="1158"/>
      <c r="F34" s="1153"/>
      <c r="G34" s="1158"/>
      <c r="H34" s="1164"/>
      <c r="I34" s="1158"/>
      <c r="J34" s="473"/>
      <c r="K34" s="471"/>
      <c r="L34" s="471"/>
      <c r="M34" s="467"/>
      <c r="N34" s="467"/>
      <c r="O34" s="467"/>
      <c r="P34" s="467"/>
      <c r="Q34" s="467"/>
      <c r="R34" s="1165"/>
      <c r="S34" s="462"/>
    </row>
    <row r="35" spans="1:19" s="463" customFormat="1">
      <c r="A35" s="470" t="s">
        <v>576</v>
      </c>
      <c r="B35" s="1156">
        <v>2781618</v>
      </c>
      <c r="C35" s="1157"/>
      <c r="D35" s="1156">
        <v>65.680050000000008</v>
      </c>
      <c r="E35" s="1159"/>
      <c r="F35" s="1156">
        <v>12017.247049999998</v>
      </c>
      <c r="G35" s="1159"/>
      <c r="H35" s="1164">
        <v>39905.010040000001</v>
      </c>
      <c r="I35" s="1159"/>
      <c r="J35" s="471">
        <v>2.3612174640802586E-5</v>
      </c>
      <c r="K35" s="471">
        <v>4.3202362977231229E-3</v>
      </c>
      <c r="L35" s="471">
        <v>1.4345970596969102E-2</v>
      </c>
      <c r="M35" s="467"/>
      <c r="N35" s="467"/>
      <c r="O35" s="467"/>
      <c r="P35" s="467"/>
      <c r="Q35" s="467"/>
      <c r="R35" s="1165"/>
      <c r="S35" s="462"/>
    </row>
    <row r="36" spans="1:19" s="463" customFormat="1">
      <c r="A36" s="472" t="s">
        <v>577</v>
      </c>
      <c r="B36" s="1156"/>
      <c r="C36" s="1157"/>
      <c r="D36" s="1156"/>
      <c r="E36" s="1158"/>
      <c r="F36" s="1156"/>
      <c r="G36" s="1158"/>
      <c r="H36" s="1164"/>
      <c r="I36" s="1158"/>
      <c r="J36" s="473"/>
      <c r="K36" s="471"/>
      <c r="L36" s="471"/>
      <c r="M36" s="467"/>
      <c r="N36" s="467"/>
      <c r="O36" s="467"/>
      <c r="P36" s="467"/>
      <c r="Q36" s="467"/>
      <c r="R36" s="1165"/>
      <c r="S36" s="462"/>
    </row>
    <row r="37" spans="1:19" s="463" customFormat="1">
      <c r="A37" s="475" t="s">
        <v>578</v>
      </c>
      <c r="B37" s="1156">
        <v>2107518</v>
      </c>
      <c r="C37" s="1157"/>
      <c r="D37" s="1156"/>
      <c r="E37" s="1158"/>
      <c r="F37" s="1156"/>
      <c r="G37" s="1158"/>
      <c r="H37" s="1164">
        <v>194.42958999999999</v>
      </c>
      <c r="I37" s="1158"/>
      <c r="J37" s="471"/>
      <c r="K37" s="471"/>
      <c r="L37" s="471">
        <v>9.2255245269554046E-5</v>
      </c>
      <c r="M37" s="467"/>
      <c r="N37" s="467"/>
      <c r="O37" s="467"/>
      <c r="P37" s="467"/>
      <c r="Q37" s="467"/>
      <c r="R37" s="467"/>
      <c r="S37" s="462"/>
    </row>
    <row r="38" spans="1:19" s="463" customFormat="1">
      <c r="A38" s="475" t="s">
        <v>739</v>
      </c>
      <c r="B38" s="1156">
        <v>350000</v>
      </c>
      <c r="C38" s="1157"/>
      <c r="D38" s="1156">
        <v>65.680050000000008</v>
      </c>
      <c r="E38" s="1158"/>
      <c r="F38" s="1156">
        <v>12017.247049999998</v>
      </c>
      <c r="G38" s="1158"/>
      <c r="H38" s="1164">
        <v>39710.580450000001</v>
      </c>
      <c r="I38" s="1158"/>
      <c r="J38" s="471">
        <v>1.8765728571428574E-4</v>
      </c>
      <c r="K38" s="471">
        <v>3.4334991571428566E-2</v>
      </c>
      <c r="L38" s="471">
        <v>0.11345880128571428</v>
      </c>
      <c r="M38" s="467"/>
      <c r="N38" s="467"/>
      <c r="O38" s="467"/>
      <c r="P38" s="467"/>
      <c r="Q38" s="467"/>
      <c r="R38" s="467"/>
      <c r="S38" s="462"/>
    </row>
    <row r="39" spans="1:19" s="463" customFormat="1">
      <c r="A39" s="470" t="s">
        <v>740</v>
      </c>
      <c r="B39" s="1156">
        <v>324100</v>
      </c>
      <c r="C39" s="1157"/>
      <c r="D39" s="1156"/>
      <c r="E39" s="1158"/>
      <c r="F39" s="1156"/>
      <c r="G39" s="1158"/>
      <c r="H39" s="1164"/>
      <c r="I39" s="1158"/>
      <c r="J39" s="471"/>
      <c r="K39" s="471"/>
      <c r="L39" s="471"/>
      <c r="M39" s="467"/>
      <c r="N39" s="467"/>
      <c r="O39" s="467"/>
      <c r="P39" s="467"/>
      <c r="Q39" s="467"/>
      <c r="R39" s="467"/>
      <c r="S39" s="462"/>
    </row>
    <row r="40" spans="1:19" s="467" customFormat="1">
      <c r="A40" s="470" t="s">
        <v>579</v>
      </c>
      <c r="B40" s="1156">
        <v>4184000</v>
      </c>
      <c r="C40" s="1157"/>
      <c r="D40" s="1156">
        <v>349704.82879</v>
      </c>
      <c r="E40" s="1158"/>
      <c r="F40" s="1156">
        <v>729924.66813999997</v>
      </c>
      <c r="G40" s="1158"/>
      <c r="H40" s="1164">
        <v>1116614.24394</v>
      </c>
      <c r="I40" s="1158"/>
      <c r="J40" s="471">
        <v>8.358146003585086E-2</v>
      </c>
      <c r="K40" s="471">
        <v>0.17445618263384322</v>
      </c>
      <c r="L40" s="471">
        <v>0.26687720935468451</v>
      </c>
      <c r="S40" s="462"/>
    </row>
    <row r="41" spans="1:19" s="467" customFormat="1">
      <c r="A41" s="470" t="s">
        <v>580</v>
      </c>
      <c r="B41" s="1156">
        <v>16247096</v>
      </c>
      <c r="C41" s="1157"/>
      <c r="D41" s="1156">
        <v>1979520.7102899961</v>
      </c>
      <c r="E41" s="1158"/>
      <c r="F41" s="1156">
        <v>3181648.8340099864</v>
      </c>
      <c r="G41" s="1158"/>
      <c r="H41" s="1164">
        <v>4614212.5656799283</v>
      </c>
      <c r="I41" s="1158"/>
      <c r="J41" s="471">
        <v>0.12183843255988616</v>
      </c>
      <c r="K41" s="471">
        <v>0.19582877050827954</v>
      </c>
      <c r="L41" s="471">
        <v>0.28400229589829029</v>
      </c>
      <c r="S41" s="462"/>
    </row>
    <row r="42" spans="1:19" s="467" customFormat="1">
      <c r="A42" s="470" t="s">
        <v>581</v>
      </c>
      <c r="B42" s="1156">
        <v>2593326</v>
      </c>
      <c r="C42" s="1157"/>
      <c r="D42" s="1156">
        <v>219631.05252</v>
      </c>
      <c r="E42" s="1158"/>
      <c r="F42" s="1156">
        <v>436598.47151</v>
      </c>
      <c r="G42" s="1158"/>
      <c r="H42" s="1164">
        <v>652702.06617000012</v>
      </c>
      <c r="I42" s="1158"/>
      <c r="J42" s="471">
        <v>8.4690876704278592E-2</v>
      </c>
      <c r="K42" s="471">
        <v>0.16835464245914319</v>
      </c>
      <c r="L42" s="471">
        <v>0.25168531305744057</v>
      </c>
      <c r="S42" s="462"/>
    </row>
    <row r="43" spans="1:19" s="467" customFormat="1" ht="20.100000000000001" customHeight="1">
      <c r="A43" s="476" t="s">
        <v>582</v>
      </c>
      <c r="B43" s="1160">
        <v>2197180</v>
      </c>
      <c r="C43" s="1161"/>
      <c r="D43" s="1160">
        <v>9272.3794400000006</v>
      </c>
      <c r="E43" s="1162"/>
      <c r="F43" s="1160">
        <v>21920.176390000001</v>
      </c>
      <c r="G43" s="1162"/>
      <c r="H43" s="1160">
        <v>28974.52694</v>
      </c>
      <c r="I43" s="1161"/>
      <c r="J43" s="477">
        <v>4.2201273632565383E-3</v>
      </c>
      <c r="K43" s="477">
        <v>9.9765046059039318E-3</v>
      </c>
      <c r="L43" s="477">
        <v>1.3187143037894028E-2</v>
      </c>
      <c r="S43" s="462"/>
    </row>
    <row r="44" spans="1:19">
      <c r="A44" s="1034"/>
    </row>
    <row r="45" spans="1:19">
      <c r="A45" s="1034"/>
    </row>
    <row r="47" spans="1:19" ht="15.75">
      <c r="A47" s="435"/>
      <c r="B47" s="438" t="s">
        <v>4</v>
      </c>
      <c r="C47" s="439"/>
      <c r="D47" s="928"/>
      <c r="E47" s="435"/>
      <c r="F47" s="435"/>
      <c r="G47" s="435"/>
      <c r="H47" s="435"/>
      <c r="I47" s="435"/>
      <c r="J47" s="435"/>
      <c r="K47" s="440"/>
      <c r="L47" s="440" t="s">
        <v>2</v>
      </c>
    </row>
    <row r="48" spans="1:19" ht="15.75">
      <c r="A48" s="441"/>
      <c r="B48" s="442" t="s">
        <v>233</v>
      </c>
      <c r="C48" s="443"/>
      <c r="D48" s="1594" t="s">
        <v>235</v>
      </c>
      <c r="E48" s="1595"/>
      <c r="F48" s="1595"/>
      <c r="G48" s="1595"/>
      <c r="H48" s="1595"/>
      <c r="I48" s="1596"/>
      <c r="J48" s="1597" t="s">
        <v>448</v>
      </c>
      <c r="K48" s="1598"/>
      <c r="L48" s="1599"/>
    </row>
    <row r="49" spans="1:14" ht="15.75">
      <c r="A49" s="444" t="s">
        <v>3</v>
      </c>
      <c r="B49" s="445" t="s">
        <v>234</v>
      </c>
      <c r="C49" s="443"/>
      <c r="D49" s="446"/>
      <c r="E49" s="447"/>
      <c r="F49" s="446"/>
      <c r="G49" s="447"/>
      <c r="H49" s="446"/>
      <c r="I49" s="447"/>
      <c r="J49" s="448"/>
      <c r="K49" s="449"/>
      <c r="L49" s="449"/>
    </row>
    <row r="50" spans="1:14" ht="18.75">
      <c r="A50" s="450"/>
      <c r="B50" s="451" t="s">
        <v>725</v>
      </c>
      <c r="C50" s="452" t="s">
        <v>4</v>
      </c>
      <c r="D50" s="453" t="s">
        <v>759</v>
      </c>
      <c r="E50" s="454"/>
      <c r="F50" s="451" t="s">
        <v>763</v>
      </c>
      <c r="G50" s="455"/>
      <c r="H50" s="451" t="s">
        <v>761</v>
      </c>
      <c r="I50" s="455"/>
      <c r="J50" s="456" t="s">
        <v>238</v>
      </c>
      <c r="K50" s="457" t="s">
        <v>452</v>
      </c>
      <c r="L50" s="457" t="s">
        <v>453</v>
      </c>
    </row>
    <row r="51" spans="1:14">
      <c r="A51" s="458">
        <v>1</v>
      </c>
      <c r="B51" s="459">
        <v>2</v>
      </c>
      <c r="C51" s="460"/>
      <c r="D51" s="459">
        <v>3</v>
      </c>
      <c r="E51" s="460"/>
      <c r="F51" s="461">
        <v>4</v>
      </c>
      <c r="G51" s="460"/>
      <c r="H51" s="459">
        <v>5</v>
      </c>
      <c r="I51" s="460"/>
      <c r="J51" s="460">
        <v>6</v>
      </c>
      <c r="K51" s="460">
        <v>7</v>
      </c>
      <c r="L51" s="458">
        <v>8</v>
      </c>
    </row>
    <row r="52" spans="1:14" ht="21.75" customHeight="1">
      <c r="A52" s="464" t="s">
        <v>552</v>
      </c>
      <c r="B52" s="1151">
        <v>387734520</v>
      </c>
      <c r="C52" s="1152"/>
      <c r="D52" s="1151">
        <v>129965668.76865</v>
      </c>
      <c r="E52" s="465"/>
      <c r="F52" s="1151">
        <v>162865624.56773946</v>
      </c>
      <c r="G52" s="465"/>
      <c r="H52" s="1151">
        <v>192177122.98540974</v>
      </c>
      <c r="I52" s="465"/>
      <c r="J52" s="466">
        <v>0.33519241146919304</v>
      </c>
      <c r="K52" s="466">
        <v>0.4200441698297574</v>
      </c>
      <c r="L52" s="466">
        <v>0.49564099421792451</v>
      </c>
    </row>
    <row r="53" spans="1:14" ht="15.75">
      <c r="A53" s="468" t="s">
        <v>553</v>
      </c>
      <c r="B53" s="1153"/>
      <c r="C53" s="1154"/>
      <c r="D53" s="1153"/>
      <c r="E53" s="1155"/>
      <c r="F53" s="1156"/>
      <c r="G53" s="1155"/>
      <c r="H53" s="1156"/>
      <c r="I53" s="1155"/>
      <c r="J53" s="466"/>
      <c r="K53" s="466"/>
      <c r="L53" s="466"/>
    </row>
    <row r="54" spans="1:14" ht="15.75">
      <c r="A54" s="464" t="s">
        <v>554</v>
      </c>
      <c r="B54" s="1153">
        <v>359731300</v>
      </c>
      <c r="C54" s="1154"/>
      <c r="D54" s="1175">
        <v>119935856.70678997</v>
      </c>
      <c r="E54" s="1155"/>
      <c r="F54" s="1153">
        <v>150540098.24430999</v>
      </c>
      <c r="G54" s="1155"/>
      <c r="H54" s="1153">
        <v>177261062.71388</v>
      </c>
      <c r="I54" s="1155"/>
      <c r="J54" s="466">
        <v>0.33340400656487207</v>
      </c>
      <c r="K54" s="466">
        <v>0.41847928785821525</v>
      </c>
      <c r="L54" s="466">
        <v>0.49275963118549876</v>
      </c>
    </row>
    <row r="55" spans="1:14" ht="15.75">
      <c r="A55" s="468" t="s">
        <v>555</v>
      </c>
      <c r="B55" s="1156"/>
      <c r="C55" s="1157"/>
      <c r="D55" s="1156"/>
      <c r="E55" s="1155"/>
      <c r="F55" s="1156"/>
      <c r="G55" s="1155"/>
      <c r="H55" s="1156"/>
      <c r="I55" s="1155"/>
      <c r="J55" s="466"/>
      <c r="K55" s="471"/>
      <c r="L55" s="471"/>
      <c r="N55" s="1188"/>
    </row>
    <row r="56" spans="1:14">
      <c r="A56" s="470" t="s">
        <v>556</v>
      </c>
      <c r="B56" s="1156">
        <v>179600000</v>
      </c>
      <c r="C56" s="1157"/>
      <c r="D56" s="1156">
        <v>57032804.13345997</v>
      </c>
      <c r="E56" s="1158"/>
      <c r="F56" s="1156">
        <v>73025793.720869988</v>
      </c>
      <c r="G56" s="1158"/>
      <c r="H56" s="1156">
        <v>86611645.728689998</v>
      </c>
      <c r="I56" s="1158"/>
      <c r="J56" s="471">
        <v>0.31755458871636955</v>
      </c>
      <c r="K56" s="471">
        <v>0.40660241492689303</v>
      </c>
      <c r="L56" s="471">
        <v>0.48224747064972162</v>
      </c>
    </row>
    <row r="57" spans="1:14">
      <c r="A57" s="470" t="s">
        <v>557</v>
      </c>
      <c r="B57" s="1156">
        <v>73000000</v>
      </c>
      <c r="C57" s="1157"/>
      <c r="D57" s="1156">
        <v>22038569.221100003</v>
      </c>
      <c r="E57" s="1158"/>
      <c r="F57" s="1156">
        <v>27967380.416379996</v>
      </c>
      <c r="G57" s="1158"/>
      <c r="H57" s="1156">
        <v>33537848.843010001</v>
      </c>
      <c r="I57" s="1158"/>
      <c r="J57" s="471">
        <v>0.30189820850821919</v>
      </c>
      <c r="K57" s="471">
        <v>0.38311480022438349</v>
      </c>
      <c r="L57" s="471">
        <v>0.45942258689054793</v>
      </c>
    </row>
    <row r="58" spans="1:14">
      <c r="A58" s="472" t="s">
        <v>558</v>
      </c>
      <c r="B58" s="1156"/>
      <c r="C58" s="1157"/>
      <c r="D58" s="1156"/>
      <c r="E58" s="1158"/>
      <c r="F58" s="1156"/>
      <c r="G58" s="1158"/>
      <c r="H58" s="1156"/>
      <c r="I58" s="1158"/>
      <c r="J58" s="471"/>
      <c r="K58" s="471"/>
      <c r="L58" s="471"/>
    </row>
    <row r="59" spans="1:14">
      <c r="A59" s="470" t="s">
        <v>559</v>
      </c>
      <c r="B59" s="1156">
        <v>4356552</v>
      </c>
      <c r="C59" s="1157"/>
      <c r="D59" s="1156">
        <v>1382379.1477699999</v>
      </c>
      <c r="E59" s="1158"/>
      <c r="F59" s="1156">
        <v>1767796.2333999998</v>
      </c>
      <c r="G59" s="1158"/>
      <c r="H59" s="1156">
        <v>2077672.4156900002</v>
      </c>
      <c r="I59" s="1158"/>
      <c r="J59" s="471">
        <v>0.31731037475737689</v>
      </c>
      <c r="K59" s="471">
        <v>0.40577875195797036</v>
      </c>
      <c r="L59" s="471">
        <v>0.47690752128977232</v>
      </c>
    </row>
    <row r="60" spans="1:14">
      <c r="A60" s="470" t="s">
        <v>560</v>
      </c>
      <c r="B60" s="1156">
        <v>68343974</v>
      </c>
      <c r="C60" s="1157"/>
      <c r="D60" s="1156">
        <v>20586610.570050005</v>
      </c>
      <c r="E60" s="1158"/>
      <c r="F60" s="1156">
        <v>26113024.957709994</v>
      </c>
      <c r="G60" s="1158"/>
      <c r="H60" s="1156">
        <v>31362760.151710004</v>
      </c>
      <c r="I60" s="1158"/>
      <c r="J60" s="471">
        <v>0.30122056657182394</v>
      </c>
      <c r="K60" s="471">
        <v>0.38208233190697977</v>
      </c>
      <c r="L60" s="471">
        <v>0.45889576382710789</v>
      </c>
    </row>
    <row r="61" spans="1:14">
      <c r="A61" s="470" t="s">
        <v>561</v>
      </c>
      <c r="B61" s="1156">
        <v>299474</v>
      </c>
      <c r="C61" s="1157"/>
      <c r="D61" s="1156">
        <v>69579.503280000004</v>
      </c>
      <c r="E61" s="1158"/>
      <c r="F61" s="1156">
        <v>86559.225269999995</v>
      </c>
      <c r="G61" s="1158"/>
      <c r="H61" s="1156">
        <v>97416.275609999982</v>
      </c>
      <c r="I61" s="1158"/>
      <c r="J61" s="471">
        <v>0.23233904539292227</v>
      </c>
      <c r="K61" s="471">
        <v>0.28903753003599642</v>
      </c>
      <c r="L61" s="471">
        <v>0.32529126271395842</v>
      </c>
    </row>
    <row r="62" spans="1:14">
      <c r="A62" s="470" t="s">
        <v>562</v>
      </c>
      <c r="B62" s="1156">
        <v>2080000</v>
      </c>
      <c r="C62" s="1157"/>
      <c r="D62" s="1156">
        <v>741717.17404999991</v>
      </c>
      <c r="E62" s="1158"/>
      <c r="F62" s="1156">
        <v>936271.85604999994</v>
      </c>
      <c r="G62" s="1158"/>
      <c r="H62" s="1156">
        <v>1123095.2400499999</v>
      </c>
      <c r="I62" s="1158"/>
      <c r="J62" s="471">
        <v>0.35659479521634613</v>
      </c>
      <c r="K62" s="471">
        <v>0.45013070002403843</v>
      </c>
      <c r="L62" s="471">
        <v>0.53994963463942303</v>
      </c>
    </row>
    <row r="63" spans="1:14">
      <c r="A63" s="470" t="s">
        <v>563</v>
      </c>
      <c r="B63" s="1156">
        <v>34800000</v>
      </c>
      <c r="C63" s="1157"/>
      <c r="D63" s="1156">
        <v>18097719.360670008</v>
      </c>
      <c r="E63" s="1158"/>
      <c r="F63" s="1156">
        <v>20576937.592579998</v>
      </c>
      <c r="G63" s="1158"/>
      <c r="H63" s="1156">
        <v>22053386.466920007</v>
      </c>
      <c r="I63" s="1158"/>
      <c r="J63" s="471">
        <v>0.52004940691580481</v>
      </c>
      <c r="K63" s="471">
        <v>0.59129131013160918</v>
      </c>
      <c r="L63" s="471">
        <v>0.63371800192298866</v>
      </c>
    </row>
    <row r="64" spans="1:14">
      <c r="A64" s="472" t="s">
        <v>564</v>
      </c>
      <c r="B64" s="1156"/>
      <c r="C64" s="1157"/>
      <c r="D64" s="1156"/>
      <c r="E64" s="1158"/>
      <c r="F64" s="1156"/>
      <c r="G64" s="1158"/>
      <c r="H64" s="1156"/>
      <c r="I64" s="1158"/>
      <c r="J64" s="471"/>
      <c r="K64" s="471"/>
      <c r="L64" s="471"/>
    </row>
    <row r="65" spans="1:12">
      <c r="A65" s="470" t="s">
        <v>565</v>
      </c>
      <c r="B65" s="1156">
        <v>6240</v>
      </c>
      <c r="C65" s="1157"/>
      <c r="D65" s="1156">
        <v>144.82498999999999</v>
      </c>
      <c r="E65" s="1158"/>
      <c r="F65" s="1156">
        <v>152.30598999999998</v>
      </c>
      <c r="G65" s="1158"/>
      <c r="H65" s="1156">
        <v>161.83198999999999</v>
      </c>
      <c r="I65" s="1158"/>
      <c r="J65" s="471">
        <v>2.3209133012820512E-2</v>
      </c>
      <c r="K65" s="471">
        <v>2.4408011217948715E-2</v>
      </c>
      <c r="L65" s="471">
        <v>2.593461378205128E-2</v>
      </c>
    </row>
    <row r="66" spans="1:12">
      <c r="A66" s="470" t="s">
        <v>566</v>
      </c>
      <c r="B66" s="1156">
        <v>64300000</v>
      </c>
      <c r="C66" s="1157"/>
      <c r="D66" s="1156">
        <v>19953519.150699992</v>
      </c>
      <c r="E66" s="1158"/>
      <c r="F66" s="1156">
        <v>25417952.338999994</v>
      </c>
      <c r="G66" s="1158"/>
      <c r="H66" s="1156">
        <v>30787605.085489992</v>
      </c>
      <c r="I66" s="1158"/>
      <c r="J66" s="471">
        <v>0.31031911587402788</v>
      </c>
      <c r="K66" s="471">
        <v>0.39530252471228605</v>
      </c>
      <c r="L66" s="471">
        <v>0.47881189868569196</v>
      </c>
    </row>
    <row r="67" spans="1:12">
      <c r="A67" s="472" t="s">
        <v>558</v>
      </c>
      <c r="B67" s="1156"/>
      <c r="C67" s="1157"/>
      <c r="D67" s="1156"/>
      <c r="E67" s="1158"/>
      <c r="F67" s="1156"/>
      <c r="G67" s="1158"/>
      <c r="H67" s="1156"/>
      <c r="I67" s="1158"/>
      <c r="J67" s="471"/>
      <c r="K67" s="471"/>
      <c r="L67" s="471"/>
    </row>
    <row r="68" spans="1:12">
      <c r="A68" s="470" t="s">
        <v>567</v>
      </c>
      <c r="B68" s="1156">
        <v>53950000</v>
      </c>
      <c r="C68" s="1157"/>
      <c r="D68" s="1156">
        <v>15428091.604389992</v>
      </c>
      <c r="E68" s="1158"/>
      <c r="F68" s="1156">
        <v>19966639.58558999</v>
      </c>
      <c r="G68" s="1158"/>
      <c r="H68" s="1156">
        <v>24587686.398379989</v>
      </c>
      <c r="I68" s="1158"/>
      <c r="J68" s="471">
        <v>0.28597018729175144</v>
      </c>
      <c r="K68" s="471">
        <v>0.37009526571992568</v>
      </c>
      <c r="L68" s="471">
        <v>0.45574951618869303</v>
      </c>
    </row>
    <row r="69" spans="1:12">
      <c r="A69" s="470" t="s">
        <v>568</v>
      </c>
      <c r="B69" s="1156">
        <v>10346000</v>
      </c>
      <c r="C69" s="1157"/>
      <c r="D69" s="1156">
        <v>4525435.5461100005</v>
      </c>
      <c r="E69" s="1158"/>
      <c r="F69" s="1156">
        <v>5451320.7532100007</v>
      </c>
      <c r="G69" s="1158"/>
      <c r="H69" s="1156">
        <v>6199912.8269100012</v>
      </c>
      <c r="I69" s="1158"/>
      <c r="J69" s="471">
        <v>0.43740919641503967</v>
      </c>
      <c r="K69" s="471">
        <v>0.5269012906640248</v>
      </c>
      <c r="L69" s="471">
        <v>0.59925699080900841</v>
      </c>
    </row>
    <row r="70" spans="1:12">
      <c r="A70" s="470" t="s">
        <v>569</v>
      </c>
      <c r="B70" s="1156">
        <v>4000</v>
      </c>
      <c r="C70" s="1157"/>
      <c r="D70" s="1156">
        <v>-7.9998000000000005</v>
      </c>
      <c r="E70" s="1158"/>
      <c r="F70" s="1156">
        <v>-7.9998000000000005</v>
      </c>
      <c r="G70" s="1158"/>
      <c r="H70" s="1156">
        <v>5.8601999999999999</v>
      </c>
      <c r="I70" s="1158"/>
      <c r="J70" s="471"/>
      <c r="K70" s="471"/>
      <c r="L70" s="471">
        <v>1.4650499999999999E-3</v>
      </c>
    </row>
    <row r="71" spans="1:12">
      <c r="A71" s="470" t="s">
        <v>570</v>
      </c>
      <c r="B71" s="1156">
        <v>1400000</v>
      </c>
      <c r="C71" s="1157"/>
      <c r="D71" s="1156">
        <v>529443.44900000002</v>
      </c>
      <c r="E71" s="1158"/>
      <c r="F71" s="1156">
        <v>681843.21699999995</v>
      </c>
      <c r="G71" s="1158"/>
      <c r="H71" s="1156">
        <v>819744.89899999998</v>
      </c>
      <c r="I71" s="1158"/>
      <c r="J71" s="471">
        <v>0.37817389214285718</v>
      </c>
      <c r="K71" s="471">
        <v>0.48703086928571426</v>
      </c>
      <c r="L71" s="471">
        <v>0.5855320707142857</v>
      </c>
    </row>
    <row r="72" spans="1:12">
      <c r="A72" s="470" t="s">
        <v>571</v>
      </c>
      <c r="B72" s="1156">
        <v>4551300</v>
      </c>
      <c r="C72" s="1157"/>
      <c r="D72" s="1156">
        <v>1542011.41955</v>
      </c>
      <c r="E72" s="1158"/>
      <c r="F72" s="1156">
        <v>1933822.5865499999</v>
      </c>
      <c r="G72" s="1158"/>
      <c r="H72" s="1156">
        <v>2327826.9021000001</v>
      </c>
      <c r="I72" s="1158"/>
      <c r="J72" s="471">
        <v>0.33880680674752267</v>
      </c>
      <c r="K72" s="471">
        <v>0.42489455464372816</v>
      </c>
      <c r="L72" s="471">
        <v>0.51146417553226553</v>
      </c>
    </row>
    <row r="73" spans="1:12">
      <c r="A73" s="470" t="s">
        <v>572</v>
      </c>
      <c r="B73" s="1156"/>
      <c r="C73" s="1157"/>
      <c r="D73" s="1156">
        <v>0.24</v>
      </c>
      <c r="E73" s="1158"/>
      <c r="F73" s="1156">
        <v>23.849</v>
      </c>
      <c r="G73" s="1158"/>
      <c r="H73" s="1156">
        <v>23.873999999999999</v>
      </c>
      <c r="I73" s="1158"/>
      <c r="J73" s="471"/>
      <c r="K73" s="471"/>
      <c r="L73" s="471"/>
    </row>
    <row r="74" spans="1:12">
      <c r="A74" s="470" t="s">
        <v>573</v>
      </c>
      <c r="B74" s="1156"/>
      <c r="C74" s="1157"/>
      <c r="D74" s="1156">
        <v>8.5900000000000004E-3</v>
      </c>
      <c r="E74" s="1158"/>
      <c r="F74" s="1156">
        <v>8.6999999999999994E-3</v>
      </c>
      <c r="G74" s="1158"/>
      <c r="H74" s="1156">
        <v>4.4350000000000001E-2</v>
      </c>
      <c r="I74" s="1158"/>
      <c r="J74" s="471"/>
      <c r="K74" s="471"/>
      <c r="L74" s="471"/>
    </row>
    <row r="75" spans="1:12" ht="15.75">
      <c r="A75" s="474" t="s">
        <v>574</v>
      </c>
      <c r="B75" s="1156"/>
      <c r="C75" s="1157"/>
      <c r="D75" s="1156">
        <v>72.549669999999992</v>
      </c>
      <c r="E75" s="1158"/>
      <c r="F75" s="1156">
        <v>72.658180000000002</v>
      </c>
      <c r="G75" s="1158"/>
      <c r="H75" s="1156">
        <v>-114.36972999999999</v>
      </c>
      <c r="I75" s="1158"/>
      <c r="J75" s="471"/>
      <c r="K75" s="471"/>
      <c r="L75" s="466"/>
    </row>
    <row r="76" spans="1:12" ht="20.25" customHeight="1">
      <c r="A76" s="464" t="s">
        <v>575</v>
      </c>
      <c r="B76" s="1153">
        <v>25806040</v>
      </c>
      <c r="C76" s="1154"/>
      <c r="D76" s="1153">
        <v>9993888.7925100829</v>
      </c>
      <c r="E76" s="1155"/>
      <c r="F76" s="1153">
        <v>11932888.213369465</v>
      </c>
      <c r="G76" s="1155"/>
      <c r="H76" s="1153">
        <v>14490724.463609733</v>
      </c>
      <c r="I76" s="1155"/>
      <c r="J76" s="466">
        <v>0.38726936765617981</v>
      </c>
      <c r="K76" s="466">
        <v>0.46240679365642556</v>
      </c>
      <c r="L76" s="466">
        <v>0.56152452928111918</v>
      </c>
    </row>
    <row r="77" spans="1:12" ht="15.75">
      <c r="A77" s="468" t="s">
        <v>555</v>
      </c>
      <c r="B77" s="1156"/>
      <c r="C77" s="1157"/>
      <c r="D77" s="1156"/>
      <c r="E77" s="1158"/>
      <c r="F77" s="1156"/>
      <c r="G77" s="1158"/>
      <c r="H77" s="1156"/>
      <c r="I77" s="1158"/>
      <c r="J77" s="466"/>
      <c r="K77" s="471"/>
      <c r="L77" s="471"/>
    </row>
    <row r="78" spans="1:12">
      <c r="A78" s="470" t="s">
        <v>576</v>
      </c>
      <c r="B78" s="1156">
        <v>2781618</v>
      </c>
      <c r="C78" s="1157"/>
      <c r="D78" s="1156">
        <v>118061.58314</v>
      </c>
      <c r="E78" s="1159"/>
      <c r="F78" s="1156">
        <v>136091.58348</v>
      </c>
      <c r="G78" s="1159"/>
      <c r="H78" s="1156">
        <v>144539.28448</v>
      </c>
      <c r="I78" s="1159"/>
      <c r="J78" s="471">
        <v>4.2443492650680287E-2</v>
      </c>
      <c r="K78" s="471">
        <v>4.8925331760148232E-2</v>
      </c>
      <c r="L78" s="471">
        <v>5.1962305564603045E-2</v>
      </c>
    </row>
    <row r="79" spans="1:12">
      <c r="A79" s="472" t="s">
        <v>577</v>
      </c>
      <c r="B79" s="1156"/>
      <c r="C79" s="1157"/>
      <c r="D79" s="1156"/>
      <c r="E79" s="1158"/>
      <c r="F79" s="1156"/>
      <c r="G79" s="1158"/>
      <c r="H79" s="1156"/>
      <c r="I79" s="1158"/>
      <c r="J79" s="471"/>
      <c r="K79" s="471"/>
      <c r="L79" s="471"/>
    </row>
    <row r="80" spans="1:12">
      <c r="A80" s="475" t="s">
        <v>578</v>
      </c>
      <c r="B80" s="1156">
        <v>2107518</v>
      </c>
      <c r="C80" s="1157"/>
      <c r="D80" s="1156">
        <v>194.42958999999999</v>
      </c>
      <c r="E80" s="1158"/>
      <c r="F80" s="1156">
        <v>1009.6319299999999</v>
      </c>
      <c r="G80" s="1158"/>
      <c r="H80" s="1156">
        <v>1701.2059300000001</v>
      </c>
      <c r="I80" s="1158"/>
      <c r="J80" s="471">
        <v>9.2255245269554046E-5</v>
      </c>
      <c r="K80" s="471">
        <v>4.7906206732279387E-4</v>
      </c>
      <c r="L80" s="471">
        <v>8.0720825634703953E-4</v>
      </c>
    </row>
    <row r="81" spans="1:12">
      <c r="A81" s="475" t="s">
        <v>739</v>
      </c>
      <c r="B81" s="1156">
        <v>350000</v>
      </c>
      <c r="C81" s="1157"/>
      <c r="D81" s="1156">
        <v>117867.15355</v>
      </c>
      <c r="E81" s="1158"/>
      <c r="F81" s="1156">
        <v>135081.95155</v>
      </c>
      <c r="G81" s="1158"/>
      <c r="H81" s="1156">
        <v>142838.07855000001</v>
      </c>
      <c r="I81" s="1158"/>
      <c r="J81" s="471">
        <v>0.33676329585714287</v>
      </c>
      <c r="K81" s="471">
        <v>0.38594843299999998</v>
      </c>
      <c r="L81" s="471">
        <v>0.40810879585714288</v>
      </c>
    </row>
    <row r="82" spans="1:12">
      <c r="A82" s="470" t="s">
        <v>740</v>
      </c>
      <c r="B82" s="1156">
        <v>324100</v>
      </c>
      <c r="C82" s="1157"/>
      <c r="D82" s="1156"/>
      <c r="E82" s="1158"/>
      <c r="F82" s="1156"/>
      <c r="G82" s="1158"/>
      <c r="H82" s="1156"/>
      <c r="I82" s="1158"/>
      <c r="J82" s="471"/>
      <c r="K82" s="471"/>
      <c r="L82" s="471"/>
    </row>
    <row r="83" spans="1:12">
      <c r="A83" s="470" t="s">
        <v>579</v>
      </c>
      <c r="B83" s="1156">
        <v>4184000</v>
      </c>
      <c r="C83" s="1157"/>
      <c r="D83" s="1156">
        <v>1475589.4162999999</v>
      </c>
      <c r="E83" s="1158"/>
      <c r="F83" s="1156">
        <v>1812753.91447</v>
      </c>
      <c r="G83" s="1158"/>
      <c r="H83" s="1156">
        <v>2122853.0869300002</v>
      </c>
      <c r="I83" s="1158"/>
      <c r="J83" s="471">
        <v>0.3526743346797323</v>
      </c>
      <c r="K83" s="471">
        <v>0.43325858376434034</v>
      </c>
      <c r="L83" s="471">
        <v>0.50737406475382418</v>
      </c>
    </row>
    <row r="84" spans="1:12">
      <c r="A84" s="470" t="s">
        <v>580</v>
      </c>
      <c r="B84" s="1156">
        <v>16247096</v>
      </c>
      <c r="C84" s="1157"/>
      <c r="D84" s="1156">
        <v>7531398.9988400834</v>
      </c>
      <c r="E84" s="1158"/>
      <c r="F84" s="1156">
        <v>8899092.5971194636</v>
      </c>
      <c r="G84" s="1158"/>
      <c r="H84" s="1156">
        <v>10922268.346229734</v>
      </c>
      <c r="I84" s="1158"/>
      <c r="J84" s="471">
        <v>0.46355354820578909</v>
      </c>
      <c r="K84" s="471">
        <v>0.54773435185706199</v>
      </c>
      <c r="L84" s="471">
        <v>0.67225972852192994</v>
      </c>
    </row>
    <row r="85" spans="1:12">
      <c r="A85" s="470" t="s">
        <v>581</v>
      </c>
      <c r="B85" s="1156">
        <v>2593326</v>
      </c>
      <c r="C85" s="1157"/>
      <c r="D85" s="1156">
        <v>868838.79423</v>
      </c>
      <c r="E85" s="1158"/>
      <c r="F85" s="1156">
        <v>1084950.1183000002</v>
      </c>
      <c r="G85" s="1158"/>
      <c r="H85" s="1156">
        <v>1301063.74597</v>
      </c>
      <c r="I85" s="1158"/>
      <c r="J85" s="471">
        <v>0.33502876006718785</v>
      </c>
      <c r="K85" s="471">
        <v>0.41836241116620132</v>
      </c>
      <c r="L85" s="471">
        <v>0.50169695054536145</v>
      </c>
    </row>
    <row r="86" spans="1:12" ht="15.75">
      <c r="A86" s="476" t="s">
        <v>582</v>
      </c>
      <c r="B86" s="1160">
        <v>2197180</v>
      </c>
      <c r="C86" s="1161"/>
      <c r="D86" s="1160">
        <v>35923.269350000002</v>
      </c>
      <c r="E86" s="1162"/>
      <c r="F86" s="1160">
        <v>392638.11005999998</v>
      </c>
      <c r="G86" s="1162"/>
      <c r="H86" s="1160">
        <v>425335.80791999993</v>
      </c>
      <c r="I86" s="1161"/>
      <c r="J86" s="477">
        <v>1.6349716158894585E-2</v>
      </c>
      <c r="K86" s="477">
        <v>0.17870093031067094</v>
      </c>
      <c r="L86" s="477">
        <v>0.19358259583648127</v>
      </c>
    </row>
    <row r="90" spans="1:12" ht="15.75">
      <c r="A90" s="435"/>
      <c r="B90" s="438" t="s">
        <v>4</v>
      </c>
      <c r="C90" s="439"/>
      <c r="D90" s="928"/>
      <c r="E90" s="435"/>
      <c r="F90" s="435"/>
      <c r="G90" s="435"/>
      <c r="H90" s="435"/>
      <c r="I90" s="435"/>
      <c r="J90" s="435"/>
      <c r="K90" s="440"/>
      <c r="L90" s="440" t="s">
        <v>2</v>
      </c>
    </row>
    <row r="91" spans="1:12" ht="15.75">
      <c r="A91" s="441"/>
      <c r="B91" s="442" t="s">
        <v>233</v>
      </c>
      <c r="C91" s="443"/>
      <c r="D91" s="1594" t="s">
        <v>235</v>
      </c>
      <c r="E91" s="1595"/>
      <c r="F91" s="1595"/>
      <c r="G91" s="1595"/>
      <c r="H91" s="1595"/>
      <c r="I91" s="1596"/>
      <c r="J91" s="1597" t="s">
        <v>448</v>
      </c>
      <c r="K91" s="1598"/>
      <c r="L91" s="1599"/>
    </row>
    <row r="92" spans="1:12" ht="15.75">
      <c r="A92" s="444" t="s">
        <v>3</v>
      </c>
      <c r="B92" s="445" t="s">
        <v>234</v>
      </c>
      <c r="C92" s="443"/>
      <c r="D92" s="446"/>
      <c r="E92" s="447"/>
      <c r="F92" s="446"/>
      <c r="G92" s="447"/>
      <c r="H92" s="446"/>
      <c r="I92" s="447"/>
      <c r="J92" s="448"/>
      <c r="K92" s="449"/>
      <c r="L92" s="449"/>
    </row>
    <row r="93" spans="1:12" ht="18.75">
      <c r="A93" s="450"/>
      <c r="B93" s="451" t="s">
        <v>725</v>
      </c>
      <c r="C93" s="452" t="s">
        <v>4</v>
      </c>
      <c r="D93" s="453" t="s">
        <v>778</v>
      </c>
      <c r="E93" s="454"/>
      <c r="F93" s="451" t="s">
        <v>779</v>
      </c>
      <c r="G93" s="455"/>
      <c r="H93" s="451" t="s">
        <v>780</v>
      </c>
      <c r="I93" s="455"/>
      <c r="J93" s="456" t="s">
        <v>238</v>
      </c>
      <c r="K93" s="457" t="s">
        <v>452</v>
      </c>
      <c r="L93" s="457" t="s">
        <v>453</v>
      </c>
    </row>
    <row r="94" spans="1:12">
      <c r="A94" s="458">
        <v>1</v>
      </c>
      <c r="B94" s="459">
        <v>2</v>
      </c>
      <c r="C94" s="460"/>
      <c r="D94" s="459">
        <v>3</v>
      </c>
      <c r="E94" s="460"/>
      <c r="F94" s="461">
        <v>4</v>
      </c>
      <c r="G94" s="460"/>
      <c r="H94" s="459">
        <v>5</v>
      </c>
      <c r="I94" s="460"/>
      <c r="J94" s="460">
        <v>6</v>
      </c>
      <c r="K94" s="460">
        <v>7</v>
      </c>
      <c r="L94" s="458">
        <v>8</v>
      </c>
    </row>
    <row r="95" spans="1:12" ht="15.75">
      <c r="A95" s="464" t="s">
        <v>552</v>
      </c>
      <c r="B95" s="1151">
        <v>387734520</v>
      </c>
      <c r="C95" s="1152"/>
      <c r="D95" s="1196">
        <v>228765890.36033913</v>
      </c>
      <c r="E95" s="465"/>
      <c r="F95" s="1196">
        <v>262843950.80060926</v>
      </c>
      <c r="G95" s="465"/>
      <c r="H95" s="1196">
        <v>296027883.82620043</v>
      </c>
      <c r="I95" s="465"/>
      <c r="J95" s="466">
        <v>0.59000650847476555</v>
      </c>
      <c r="K95" s="466">
        <v>0.67789669797935259</v>
      </c>
      <c r="L95" s="466">
        <v>0.76348085753675077</v>
      </c>
    </row>
    <row r="96" spans="1:12" ht="15.75">
      <c r="A96" s="468" t="s">
        <v>553</v>
      </c>
      <c r="B96" s="1153"/>
      <c r="C96" s="1154"/>
      <c r="D96" s="1197"/>
      <c r="E96" s="1155"/>
      <c r="F96" s="1197"/>
      <c r="G96" s="1155"/>
      <c r="H96" s="1197"/>
      <c r="I96" s="1155"/>
      <c r="J96" s="466"/>
      <c r="K96" s="466"/>
      <c r="L96" s="466"/>
    </row>
    <row r="97" spans="1:12" ht="15.75">
      <c r="A97" s="464" t="s">
        <v>554</v>
      </c>
      <c r="B97" s="1153">
        <v>359731300</v>
      </c>
      <c r="C97" s="1154"/>
      <c r="D97" s="1198">
        <v>210748619.73145995</v>
      </c>
      <c r="E97" s="1155"/>
      <c r="F97" s="1198">
        <v>240969558.64991993</v>
      </c>
      <c r="G97" s="1155"/>
      <c r="H97" s="1198">
        <v>270267916.23803002</v>
      </c>
      <c r="I97" s="1155"/>
      <c r="J97" s="466">
        <v>0.58585010459601361</v>
      </c>
      <c r="K97" s="466">
        <v>0.66985986109610129</v>
      </c>
      <c r="L97" s="466">
        <v>0.75130497745964842</v>
      </c>
    </row>
    <row r="98" spans="1:12" ht="15.75">
      <c r="A98" s="468" t="s">
        <v>555</v>
      </c>
      <c r="B98" s="1156"/>
      <c r="C98" s="1157"/>
      <c r="D98" s="1197"/>
      <c r="E98" s="1155"/>
      <c r="F98" s="1197"/>
      <c r="G98" s="1155"/>
      <c r="H98" s="1197"/>
      <c r="I98" s="1155"/>
      <c r="J98" s="466"/>
      <c r="K98" s="471"/>
      <c r="L98" s="471"/>
    </row>
    <row r="99" spans="1:12">
      <c r="A99" s="470" t="s">
        <v>556</v>
      </c>
      <c r="B99" s="1156">
        <v>179600000</v>
      </c>
      <c r="C99" s="1157"/>
      <c r="D99" s="1197">
        <v>103871719.76296996</v>
      </c>
      <c r="E99" s="1158"/>
      <c r="F99" s="1197">
        <v>118811117.54181997</v>
      </c>
      <c r="G99" s="1158"/>
      <c r="H99" s="1197">
        <v>132705203.75449</v>
      </c>
      <c r="I99" s="1158"/>
      <c r="J99" s="471">
        <v>0.57835033275595749</v>
      </c>
      <c r="K99" s="471">
        <v>0.66153183486536737</v>
      </c>
      <c r="L99" s="471">
        <v>0.73889311667310698</v>
      </c>
    </row>
    <row r="100" spans="1:12">
      <c r="A100" s="470" t="s">
        <v>557</v>
      </c>
      <c r="B100" s="1156">
        <v>73000000</v>
      </c>
      <c r="C100" s="1157"/>
      <c r="D100" s="1197">
        <v>40535865.340590008</v>
      </c>
      <c r="E100" s="1158"/>
      <c r="F100" s="1197">
        <v>46663120.980870001</v>
      </c>
      <c r="G100" s="1158"/>
      <c r="H100" s="1197">
        <v>52861984.030760013</v>
      </c>
      <c r="I100" s="1158"/>
      <c r="J100" s="471">
        <v>0.55528582658342474</v>
      </c>
      <c r="K100" s="471">
        <v>0.63922083535438357</v>
      </c>
      <c r="L100" s="471">
        <v>0.72413676754465772</v>
      </c>
    </row>
    <row r="101" spans="1:12">
      <c r="A101" s="472" t="s">
        <v>558</v>
      </c>
      <c r="B101" s="1156"/>
      <c r="C101" s="1157"/>
      <c r="D101" s="1197"/>
      <c r="E101" s="1158"/>
      <c r="F101" s="1197"/>
      <c r="G101" s="1158"/>
      <c r="H101" s="1197"/>
      <c r="I101" s="1158"/>
      <c r="J101" s="471"/>
      <c r="K101" s="471"/>
      <c r="L101" s="471"/>
    </row>
    <row r="102" spans="1:12">
      <c r="A102" s="470" t="s">
        <v>559</v>
      </c>
      <c r="B102" s="1156">
        <v>4356552</v>
      </c>
      <c r="C102" s="1157"/>
      <c r="D102" s="1197">
        <v>2468260.84387</v>
      </c>
      <c r="E102" s="1158"/>
      <c r="F102" s="1197">
        <v>2777791.1276400001</v>
      </c>
      <c r="G102" s="1158"/>
      <c r="H102" s="1197">
        <v>3119486.7837200002</v>
      </c>
      <c r="I102" s="1158"/>
      <c r="J102" s="471">
        <v>0.56656292496221783</v>
      </c>
      <c r="K102" s="471">
        <v>0.63761229698164967</v>
      </c>
      <c r="L102" s="471">
        <v>0.71604488680956868</v>
      </c>
    </row>
    <row r="103" spans="1:12">
      <c r="A103" s="470" t="s">
        <v>560</v>
      </c>
      <c r="B103" s="1156">
        <v>68343974</v>
      </c>
      <c r="C103" s="1157"/>
      <c r="D103" s="1197">
        <v>37954451.697790004</v>
      </c>
      <c r="E103" s="1158"/>
      <c r="F103" s="1197">
        <v>43757514.747469999</v>
      </c>
      <c r="G103" s="1158"/>
      <c r="H103" s="1197">
        <v>49593051.632290006</v>
      </c>
      <c r="I103" s="1158"/>
      <c r="J103" s="471">
        <v>0.55534452383161104</v>
      </c>
      <c r="K103" s="471">
        <v>0.64025417584687128</v>
      </c>
      <c r="L103" s="471">
        <v>0.72563898072842536</v>
      </c>
    </row>
    <row r="104" spans="1:12">
      <c r="A104" s="470" t="s">
        <v>561</v>
      </c>
      <c r="B104" s="1156">
        <v>299474</v>
      </c>
      <c r="C104" s="1157"/>
      <c r="D104" s="1197">
        <v>113152.79892999998</v>
      </c>
      <c r="E104" s="1158"/>
      <c r="F104" s="1197">
        <v>127815.10576000001</v>
      </c>
      <c r="G104" s="1158"/>
      <c r="H104" s="1197">
        <v>149445.61475000001</v>
      </c>
      <c r="I104" s="1158"/>
      <c r="J104" s="471">
        <v>0.37783847322305097</v>
      </c>
      <c r="K104" s="471">
        <v>0.42679867287310419</v>
      </c>
      <c r="L104" s="471">
        <v>0.49902700985728315</v>
      </c>
    </row>
    <row r="105" spans="1:12">
      <c r="A105" s="470" t="s">
        <v>562</v>
      </c>
      <c r="B105" s="1156">
        <v>2080000</v>
      </c>
      <c r="C105" s="1157"/>
      <c r="D105" s="1197">
        <v>1309510.84305</v>
      </c>
      <c r="E105" s="1158"/>
      <c r="F105" s="1197">
        <v>1496491.05865</v>
      </c>
      <c r="G105" s="1158"/>
      <c r="H105" s="1197">
        <v>1699417.08715</v>
      </c>
      <c r="I105" s="1158"/>
      <c r="J105" s="471">
        <v>0.62957252069711545</v>
      </c>
      <c r="K105" s="471">
        <v>0.71946685512019237</v>
      </c>
      <c r="L105" s="471">
        <v>0.81702744574519237</v>
      </c>
    </row>
    <row r="106" spans="1:12">
      <c r="A106" s="470" t="s">
        <v>563</v>
      </c>
      <c r="B106" s="1156">
        <v>34800000</v>
      </c>
      <c r="C106" s="1157"/>
      <c r="D106" s="1197">
        <v>24950252.618799992</v>
      </c>
      <c r="E106" s="1158"/>
      <c r="F106" s="1197">
        <v>27627130.151999999</v>
      </c>
      <c r="G106" s="1158"/>
      <c r="H106" s="1197">
        <v>30445630.233240001</v>
      </c>
      <c r="I106" s="1158"/>
      <c r="J106" s="471">
        <v>0.71696128214942501</v>
      </c>
      <c r="K106" s="471">
        <v>0.79388305034482753</v>
      </c>
      <c r="L106" s="471">
        <v>0.8748744319896552</v>
      </c>
    </row>
    <row r="107" spans="1:12">
      <c r="A107" s="472" t="s">
        <v>564</v>
      </c>
      <c r="B107" s="1156"/>
      <c r="C107" s="1157"/>
      <c r="D107" s="1197"/>
      <c r="E107" s="1158"/>
      <c r="F107" s="1197"/>
      <c r="G107" s="1158"/>
      <c r="H107" s="1197"/>
      <c r="I107" s="1158"/>
      <c r="J107" s="471"/>
      <c r="K107" s="471"/>
      <c r="L107" s="471"/>
    </row>
    <row r="108" spans="1:12">
      <c r="A108" s="470" t="s">
        <v>565</v>
      </c>
      <c r="B108" s="1156">
        <v>6240</v>
      </c>
      <c r="C108" s="1157"/>
      <c r="D108" s="1197">
        <v>88.024989999999988</v>
      </c>
      <c r="E108" s="1158"/>
      <c r="F108" s="1197">
        <v>177.28398999999999</v>
      </c>
      <c r="G108" s="1158"/>
      <c r="H108" s="1197">
        <v>13945.921990000001</v>
      </c>
      <c r="I108" s="1158"/>
      <c r="J108" s="471">
        <v>1.4106568910256408E-2</v>
      </c>
      <c r="K108" s="471">
        <v>2.8410895833333331E-2</v>
      </c>
      <c r="L108" s="471">
        <v>2.2349233958333334</v>
      </c>
    </row>
    <row r="109" spans="1:12">
      <c r="A109" s="470" t="s">
        <v>566</v>
      </c>
      <c r="B109" s="1156">
        <v>64300000</v>
      </c>
      <c r="C109" s="1157"/>
      <c r="D109" s="1197">
        <v>36382154.187330008</v>
      </c>
      <c r="E109" s="1158"/>
      <c r="F109" s="1197">
        <v>42172652.27722998</v>
      </c>
      <c r="G109" s="1158"/>
      <c r="H109" s="1197">
        <v>47873577.507639959</v>
      </c>
      <c r="I109" s="1158"/>
      <c r="J109" s="471">
        <v>0.56581888316220852</v>
      </c>
      <c r="K109" s="471">
        <v>0.65587328580450976</v>
      </c>
      <c r="L109" s="471">
        <v>0.74453464242052814</v>
      </c>
    </row>
    <row r="110" spans="1:12">
      <c r="A110" s="472" t="s">
        <v>558</v>
      </c>
      <c r="B110" s="1156"/>
      <c r="C110" s="1157"/>
      <c r="D110" s="1197"/>
      <c r="E110" s="1158"/>
      <c r="F110" s="1197"/>
      <c r="G110" s="1158"/>
      <c r="H110" s="1197"/>
      <c r="I110" s="1158"/>
      <c r="J110" s="471"/>
      <c r="K110" s="471"/>
      <c r="L110" s="471"/>
    </row>
    <row r="111" spans="1:12">
      <c r="A111" s="470" t="s">
        <v>567</v>
      </c>
      <c r="B111" s="1156">
        <v>53950000</v>
      </c>
      <c r="C111" s="1157"/>
      <c r="D111" s="1197">
        <v>29307236.073240012</v>
      </c>
      <c r="E111" s="1158"/>
      <c r="F111" s="1197">
        <v>34181878.493289977</v>
      </c>
      <c r="G111" s="1158"/>
      <c r="H111" s="1197">
        <v>39175569.96530997</v>
      </c>
      <c r="I111" s="1158"/>
      <c r="J111" s="471">
        <v>0.54322958430472679</v>
      </c>
      <c r="K111" s="471">
        <v>0.63358440209990685</v>
      </c>
      <c r="L111" s="471">
        <v>0.72614587516793272</v>
      </c>
    </row>
    <row r="112" spans="1:12">
      <c r="A112" s="470" t="s">
        <v>568</v>
      </c>
      <c r="B112" s="1156">
        <v>10346000</v>
      </c>
      <c r="C112" s="1157"/>
      <c r="D112" s="1197">
        <v>7074914.2021900006</v>
      </c>
      <c r="E112" s="1158"/>
      <c r="F112" s="1197">
        <v>7990769.8720400007</v>
      </c>
      <c r="G112" s="1158"/>
      <c r="H112" s="1197">
        <v>8685614.1751299985</v>
      </c>
      <c r="I112" s="1158"/>
      <c r="J112" s="471">
        <v>0.68383087204620152</v>
      </c>
      <c r="K112" s="471">
        <v>0.7723535542277209</v>
      </c>
      <c r="L112" s="471">
        <v>0.83951422531703057</v>
      </c>
    </row>
    <row r="113" spans="1:12">
      <c r="A113" s="470" t="s">
        <v>569</v>
      </c>
      <c r="B113" s="1156">
        <v>4000</v>
      </c>
      <c r="C113" s="1157"/>
      <c r="D113" s="1197">
        <v>3.9118999999999997</v>
      </c>
      <c r="E113" s="1158"/>
      <c r="F113" s="1197">
        <v>3.9118999999999997</v>
      </c>
      <c r="G113" s="1158"/>
      <c r="H113" s="1197">
        <v>12393.367199999999</v>
      </c>
      <c r="I113" s="1158"/>
      <c r="J113" s="471">
        <v>9.7797499999999985E-4</v>
      </c>
      <c r="K113" s="471">
        <v>9.7797499999999985E-4</v>
      </c>
      <c r="L113" s="471">
        <v>3.0983417999999996</v>
      </c>
    </row>
    <row r="114" spans="1:12">
      <c r="A114" s="470" t="s">
        <v>570</v>
      </c>
      <c r="B114" s="1156">
        <v>1400000</v>
      </c>
      <c r="C114" s="1157"/>
      <c r="D114" s="1197">
        <v>976273.22100000002</v>
      </c>
      <c r="E114" s="1158"/>
      <c r="F114" s="1197">
        <v>1083594.801</v>
      </c>
      <c r="G114" s="1158"/>
      <c r="H114" s="1197">
        <v>1187264.0719999999</v>
      </c>
      <c r="I114" s="1158"/>
      <c r="J114" s="471">
        <v>0.69733801500000003</v>
      </c>
      <c r="K114" s="471">
        <v>0.77399628642857143</v>
      </c>
      <c r="L114" s="471">
        <v>0.84804576571428569</v>
      </c>
    </row>
    <row r="115" spans="1:12">
      <c r="A115" s="470" t="s">
        <v>571</v>
      </c>
      <c r="B115" s="1156">
        <v>4551300</v>
      </c>
      <c r="C115" s="1157"/>
      <c r="D115" s="1197">
        <v>2722933.7100999998</v>
      </c>
      <c r="E115" s="1158"/>
      <c r="F115" s="1197">
        <v>3115505.3750999998</v>
      </c>
      <c r="G115" s="1158"/>
      <c r="H115" s="1197">
        <v>3494893.1984600001</v>
      </c>
      <c r="I115" s="1158"/>
      <c r="J115" s="471">
        <v>0.59827603324324918</v>
      </c>
      <c r="K115" s="471">
        <v>0.68453087581570093</v>
      </c>
      <c r="L115" s="471">
        <v>0.76788899840924574</v>
      </c>
    </row>
    <row r="116" spans="1:12">
      <c r="A116" s="470" t="s">
        <v>572</v>
      </c>
      <c r="B116" s="1156"/>
      <c r="C116" s="1157"/>
      <c r="D116" s="1197">
        <v>23.898</v>
      </c>
      <c r="E116" s="1158"/>
      <c r="F116" s="1197">
        <v>23.922999999999998</v>
      </c>
      <c r="G116" s="1158"/>
      <c r="H116" s="1197">
        <v>23.949000000000002</v>
      </c>
      <c r="I116" s="1158"/>
      <c r="J116" s="471"/>
      <c r="K116" s="471"/>
      <c r="L116" s="471"/>
    </row>
    <row r="117" spans="1:12">
      <c r="A117" s="470" t="s">
        <v>573</v>
      </c>
      <c r="B117" s="1156"/>
      <c r="C117" s="1157"/>
      <c r="D117" s="1197">
        <v>0.51934999999999998</v>
      </c>
      <c r="E117" s="1158"/>
      <c r="F117" s="1197">
        <v>36.773980000000002</v>
      </c>
      <c r="G117" s="1158"/>
      <c r="H117" s="1197">
        <v>36.775019999999998</v>
      </c>
      <c r="I117" s="1158"/>
      <c r="J117" s="471"/>
      <c r="K117" s="471"/>
      <c r="L117" s="471"/>
    </row>
    <row r="118" spans="1:12">
      <c r="A118" s="474" t="s">
        <v>574</v>
      </c>
      <c r="B118" s="1156"/>
      <c r="C118" s="1157"/>
      <c r="D118" s="1197">
        <v>-114.36972999999999</v>
      </c>
      <c r="E118" s="1158"/>
      <c r="F118" s="1197">
        <v>-114.23372999999999</v>
      </c>
      <c r="G118" s="1158"/>
      <c r="H118" s="1197">
        <v>-114.36972999999999</v>
      </c>
      <c r="I118" s="1158"/>
      <c r="J118" s="471"/>
      <c r="K118" s="471"/>
      <c r="L118" s="471"/>
    </row>
    <row r="119" spans="1:12" ht="15.75">
      <c r="A119" s="464" t="s">
        <v>575</v>
      </c>
      <c r="B119" s="1153">
        <v>25806040</v>
      </c>
      <c r="C119" s="1154"/>
      <c r="D119" s="1198">
        <v>17574272.740019187</v>
      </c>
      <c r="E119" s="1155"/>
      <c r="F119" s="1198">
        <v>21028423.276309337</v>
      </c>
      <c r="G119" s="1155"/>
      <c r="H119" s="1198">
        <v>24893185.299690407</v>
      </c>
      <c r="I119" s="1155"/>
      <c r="J119" s="466">
        <v>0.68101393084794049</v>
      </c>
      <c r="K119" s="466">
        <v>0.81486439904415153</v>
      </c>
      <c r="L119" s="466">
        <v>0.96462631615274586</v>
      </c>
    </row>
    <row r="120" spans="1:12" ht="15.75">
      <c r="A120" s="468" t="s">
        <v>555</v>
      </c>
      <c r="B120" s="1156"/>
      <c r="C120" s="1157"/>
      <c r="D120" s="1197"/>
      <c r="E120" s="1158"/>
      <c r="F120" s="1197"/>
      <c r="G120" s="1158"/>
      <c r="H120" s="1197"/>
      <c r="I120" s="1158"/>
      <c r="J120" s="466"/>
      <c r="K120" s="471"/>
      <c r="L120" s="466"/>
    </row>
    <row r="121" spans="1:12">
      <c r="A121" s="470" t="s">
        <v>576</v>
      </c>
      <c r="B121" s="1156">
        <v>2781618</v>
      </c>
      <c r="C121" s="1157"/>
      <c r="D121" s="1197">
        <v>691818.12696000002</v>
      </c>
      <c r="E121" s="1159"/>
      <c r="F121" s="1197">
        <v>2069783.1612799999</v>
      </c>
      <c r="G121" s="1159"/>
      <c r="H121" s="1197">
        <v>3294826.8564899992</v>
      </c>
      <c r="I121" s="1159"/>
      <c r="J121" s="471">
        <v>0.24871068815344163</v>
      </c>
      <c r="K121" s="471">
        <v>0.74409324403278954</v>
      </c>
      <c r="L121" s="471">
        <v>1.1845001206096593</v>
      </c>
    </row>
    <row r="122" spans="1:12">
      <c r="A122" s="472" t="s">
        <v>577</v>
      </c>
      <c r="B122" s="1156"/>
      <c r="C122" s="1157"/>
      <c r="D122" s="1197"/>
      <c r="E122" s="1158"/>
      <c r="F122" s="1197"/>
      <c r="G122" s="1158"/>
      <c r="H122" s="1197"/>
      <c r="I122" s="1158"/>
      <c r="J122" s="471"/>
      <c r="K122" s="471"/>
      <c r="L122" s="471"/>
    </row>
    <row r="123" spans="1:12">
      <c r="A123" s="475" t="s">
        <v>578</v>
      </c>
      <c r="B123" s="1156">
        <v>2107518</v>
      </c>
      <c r="C123" s="1157"/>
      <c r="D123" s="1197">
        <v>84914.042580000008</v>
      </c>
      <c r="E123" s="1158"/>
      <c r="F123" s="1197">
        <v>1530359.2171299998</v>
      </c>
      <c r="G123" s="1158"/>
      <c r="H123" s="1197">
        <v>2788698.1983399992</v>
      </c>
      <c r="I123" s="1158"/>
      <c r="J123" s="471">
        <v>4.0291016532243144E-2</v>
      </c>
      <c r="K123" s="471">
        <v>0.72614289279142563</v>
      </c>
      <c r="L123" s="471">
        <v>1.3232144154118728</v>
      </c>
    </row>
    <row r="124" spans="1:12">
      <c r="A124" s="475" t="s">
        <v>739</v>
      </c>
      <c r="B124" s="1156">
        <v>350000</v>
      </c>
      <c r="C124" s="1157"/>
      <c r="D124" s="1197">
        <v>242159.43155000001</v>
      </c>
      <c r="E124" s="1158"/>
      <c r="F124" s="1197">
        <v>174679.29131999999</v>
      </c>
      <c r="G124" s="1158"/>
      <c r="H124" s="1197">
        <v>141384.00532</v>
      </c>
      <c r="I124" s="1158"/>
      <c r="J124" s="471">
        <v>0.69188409014285712</v>
      </c>
      <c r="K124" s="471">
        <v>0.49908368948571424</v>
      </c>
      <c r="L124" s="471">
        <v>0.40395430091428569</v>
      </c>
    </row>
    <row r="125" spans="1:12">
      <c r="A125" s="470" t="s">
        <v>740</v>
      </c>
      <c r="B125" s="1156">
        <v>324100</v>
      </c>
      <c r="C125" s="1157"/>
      <c r="D125" s="1197">
        <v>364744.65282999998</v>
      </c>
      <c r="E125" s="1158"/>
      <c r="F125" s="1197">
        <v>364744.65282999998</v>
      </c>
      <c r="G125" s="1158"/>
      <c r="H125" s="1197">
        <v>364744.65282999998</v>
      </c>
      <c r="I125" s="1158"/>
      <c r="J125" s="471">
        <v>1.1254077532551681</v>
      </c>
      <c r="K125" s="471">
        <v>1.1254077532551681</v>
      </c>
      <c r="L125" s="471">
        <v>1.1254077532551681</v>
      </c>
    </row>
    <row r="126" spans="1:12">
      <c r="A126" s="470" t="s">
        <v>579</v>
      </c>
      <c r="B126" s="1156">
        <v>4184000</v>
      </c>
      <c r="C126" s="1157"/>
      <c r="D126" s="1197">
        <v>2509628.4841499999</v>
      </c>
      <c r="E126" s="1158"/>
      <c r="F126" s="1197">
        <v>2898978.41187</v>
      </c>
      <c r="G126" s="1158"/>
      <c r="H126" s="1197">
        <v>3286379.73227</v>
      </c>
      <c r="I126" s="1158"/>
      <c r="J126" s="471">
        <v>0.59981560328632888</v>
      </c>
      <c r="K126" s="471">
        <v>0.69287246937619507</v>
      </c>
      <c r="L126" s="471">
        <v>0.78546360713910135</v>
      </c>
    </row>
    <row r="127" spans="1:12">
      <c r="A127" s="470" t="s">
        <v>580</v>
      </c>
      <c r="B127" s="1156">
        <v>16247096</v>
      </c>
      <c r="C127" s="1157"/>
      <c r="D127" s="1197">
        <v>12855623.164919188</v>
      </c>
      <c r="E127" s="1158"/>
      <c r="F127" s="1197">
        <v>14326374.554769337</v>
      </c>
      <c r="G127" s="1158"/>
      <c r="H127" s="1197">
        <v>16362579.44922041</v>
      </c>
      <c r="I127" s="1158"/>
      <c r="J127" s="471">
        <v>0.7912566753418081</v>
      </c>
      <c r="K127" s="471">
        <v>0.88178063050586619</v>
      </c>
      <c r="L127" s="471">
        <v>1.007107944042456</v>
      </c>
    </row>
    <row r="128" spans="1:12">
      <c r="A128" s="470" t="s">
        <v>581</v>
      </c>
      <c r="B128" s="1156">
        <v>2593326</v>
      </c>
      <c r="C128" s="1157"/>
      <c r="D128" s="1197">
        <v>1517202.9639900001</v>
      </c>
      <c r="E128" s="1158"/>
      <c r="F128" s="1197">
        <v>1733287.1483899998</v>
      </c>
      <c r="G128" s="1158"/>
      <c r="H128" s="1197">
        <v>1949399.26171</v>
      </c>
      <c r="I128" s="1158"/>
      <c r="J128" s="471">
        <v>0.58504135769664134</v>
      </c>
      <c r="K128" s="471">
        <v>0.66836454359768105</v>
      </c>
      <c r="L128" s="471">
        <v>0.75169849903560138</v>
      </c>
    </row>
    <row r="129" spans="1:12" ht="15.75">
      <c r="A129" s="476" t="s">
        <v>582</v>
      </c>
      <c r="B129" s="1160">
        <v>2197180</v>
      </c>
      <c r="C129" s="1161"/>
      <c r="D129" s="1199">
        <v>442997.88886000001</v>
      </c>
      <c r="E129" s="1162"/>
      <c r="F129" s="1199">
        <v>845968.87438000017</v>
      </c>
      <c r="G129" s="1162"/>
      <c r="H129" s="1199">
        <v>866782.28847999999</v>
      </c>
      <c r="I129" s="1161"/>
      <c r="J129" s="477">
        <v>0.20162111836991053</v>
      </c>
      <c r="K129" s="477">
        <v>0.38502483837464396</v>
      </c>
      <c r="L129" s="477">
        <v>0.39449762353562295</v>
      </c>
    </row>
  </sheetData>
  <mergeCells count="7">
    <mergeCell ref="D91:I91"/>
    <mergeCell ref="J91:L91"/>
    <mergeCell ref="A2:L2"/>
    <mergeCell ref="D5:I5"/>
    <mergeCell ref="J5:L5"/>
    <mergeCell ref="D48:I48"/>
    <mergeCell ref="J48:L48"/>
  </mergeCells>
  <conditionalFormatting sqref="K9:K43 L39 K95:K129">
    <cfRule type="containsErrors" dxfId="8" priority="3">
      <formula>ISERROR(K9)</formula>
    </cfRule>
  </conditionalFormatting>
  <conditionalFormatting sqref="K52:K86">
    <cfRule type="containsErrors" dxfId="7" priority="2">
      <formula>ISERROR(K52)</formula>
    </cfRule>
  </conditionalFormatting>
  <printOptions horizontalCentered="1" gridLinesSet="0"/>
  <pageMargins left="0.15748031496062992" right="0.15748031496062992" top="0.78740157480314965" bottom="0" header="0.47244094488188981" footer="0"/>
  <pageSetup paperSize="9" scale="69" firstPageNumber="13" fitToHeight="100" orientation="landscape" useFirstPageNumber="1" r:id="rId1"/>
  <headerFooter alignWithMargins="0">
    <oddHeader>&amp;C&amp;"Arial,Normalny"&amp;12- &amp;P -</oddHeader>
  </headerFooter>
  <rowBreaks count="2" manualBreakCount="2">
    <brk id="45" max="11" man="1"/>
    <brk id="88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H196"/>
  <sheetViews>
    <sheetView showGridLines="0" zoomScale="70" zoomScaleNormal="70" workbookViewId="0">
      <selection activeCell="I10" sqref="I10"/>
    </sheetView>
  </sheetViews>
  <sheetFormatPr defaultColWidth="96.42578125" defaultRowHeight="15"/>
  <cols>
    <col min="1" max="1" width="99" style="94" customWidth="1"/>
    <col min="2" max="3" width="21.140625" style="94" customWidth="1"/>
    <col min="4" max="4" width="2" style="94" customWidth="1"/>
    <col min="5" max="5" width="18.5703125" style="94" customWidth="1"/>
    <col min="6" max="6" width="8.5703125" style="94" customWidth="1"/>
    <col min="7" max="7" width="14.42578125" style="94" bestFit="1" customWidth="1"/>
    <col min="8" max="8" width="26.85546875" style="94" customWidth="1"/>
    <col min="9" max="16384" width="96.42578125" style="94"/>
  </cols>
  <sheetData>
    <row r="1" spans="1:8" ht="18" customHeight="1">
      <c r="A1" s="91" t="s">
        <v>231</v>
      </c>
      <c r="B1" s="92"/>
      <c r="C1" s="92"/>
      <c r="D1" s="92"/>
      <c r="E1" s="92"/>
    </row>
    <row r="2" spans="1:8" ht="18" customHeight="1">
      <c r="A2" s="1601" t="s">
        <v>232</v>
      </c>
      <c r="B2" s="1601"/>
      <c r="C2" s="1601"/>
      <c r="D2" s="1601"/>
      <c r="E2" s="1601"/>
    </row>
    <row r="3" spans="1:8" ht="18" customHeight="1">
      <c r="A3" s="95"/>
      <c r="B3" s="96"/>
      <c r="C3" s="96"/>
      <c r="D3" s="96"/>
      <c r="E3" s="96"/>
    </row>
    <row r="4" spans="1:8" ht="18" customHeight="1">
      <c r="A4" s="97"/>
      <c r="C4" s="94" t="s">
        <v>4</v>
      </c>
      <c r="E4" s="98" t="s">
        <v>2</v>
      </c>
      <c r="F4" s="837"/>
      <c r="G4" s="837"/>
      <c r="H4" s="837"/>
    </row>
    <row r="5" spans="1:8" ht="15.95" customHeight="1">
      <c r="A5" s="99"/>
      <c r="B5" s="100" t="s">
        <v>233</v>
      </c>
      <c r="C5" s="1603" t="s">
        <v>235</v>
      </c>
      <c r="D5" s="1604"/>
      <c r="E5" s="387"/>
      <c r="F5" s="837"/>
      <c r="G5" s="837"/>
      <c r="H5" s="837"/>
    </row>
    <row r="6" spans="1:8" ht="15.95" customHeight="1">
      <c r="A6" s="101" t="s">
        <v>3</v>
      </c>
      <c r="B6" s="102" t="s">
        <v>234</v>
      </c>
      <c r="C6" s="1605"/>
      <c r="D6" s="1606"/>
      <c r="E6" s="388" t="s">
        <v>236</v>
      </c>
      <c r="F6" s="837"/>
      <c r="G6" s="837"/>
      <c r="H6" s="837"/>
    </row>
    <row r="7" spans="1:8" ht="15.95" customHeight="1">
      <c r="A7" s="103"/>
      <c r="B7" s="104" t="s">
        <v>770</v>
      </c>
      <c r="C7" s="1605"/>
      <c r="D7" s="1606"/>
      <c r="E7" s="385" t="s">
        <v>238</v>
      </c>
      <c r="F7" s="837"/>
      <c r="G7" s="837"/>
      <c r="H7" s="838"/>
    </row>
    <row r="8" spans="1:8" s="107" customFormat="1" ht="9.9499999999999993" customHeight="1">
      <c r="A8" s="105">
        <v>1</v>
      </c>
      <c r="B8" s="106">
        <v>2</v>
      </c>
      <c r="C8" s="1607">
        <v>3</v>
      </c>
      <c r="D8" s="1608"/>
      <c r="E8" s="417">
        <v>4</v>
      </c>
      <c r="F8" s="839"/>
      <c r="G8" s="839"/>
      <c r="H8" s="840"/>
    </row>
    <row r="9" spans="1:8" ht="31.5" customHeight="1">
      <c r="A9" s="929" t="s">
        <v>239</v>
      </c>
      <c r="B9" s="1043">
        <v>387734520000</v>
      </c>
      <c r="C9" s="1210">
        <v>296027883826.20062</v>
      </c>
      <c r="D9" s="1041"/>
      <c r="E9" s="416">
        <v>0.76348085753675121</v>
      </c>
      <c r="F9" s="1602"/>
      <c r="G9" s="1602"/>
      <c r="H9" s="837"/>
    </row>
    <row r="10" spans="1:8" ht="19.5" customHeight="1">
      <c r="A10" s="930" t="s">
        <v>240</v>
      </c>
      <c r="B10" s="1044">
        <v>415000</v>
      </c>
      <c r="C10" s="1209">
        <v>683970.93</v>
      </c>
      <c r="D10" s="1042"/>
      <c r="E10" s="386">
        <v>1.6481227228915665</v>
      </c>
      <c r="F10" s="841"/>
      <c r="G10" s="842"/>
      <c r="H10" s="837"/>
    </row>
    <row r="11" spans="1:8" ht="19.5" customHeight="1">
      <c r="A11" s="930" t="s">
        <v>241</v>
      </c>
      <c r="B11" s="1044">
        <v>4064000</v>
      </c>
      <c r="C11" s="1209">
        <v>3903342.3</v>
      </c>
      <c r="D11" s="1042"/>
      <c r="E11" s="386">
        <v>0.96046808562992125</v>
      </c>
      <c r="F11" s="841"/>
      <c r="G11" s="842"/>
      <c r="H11" s="837"/>
    </row>
    <row r="12" spans="1:8" ht="19.5" customHeight="1">
      <c r="A12" s="930" t="s">
        <v>242</v>
      </c>
      <c r="B12" s="1044">
        <v>450000</v>
      </c>
      <c r="C12" s="1209">
        <v>244639.96000000002</v>
      </c>
      <c r="D12" s="1042"/>
      <c r="E12" s="386">
        <v>0.54364435555555557</v>
      </c>
      <c r="F12" s="841"/>
      <c r="G12" s="842"/>
      <c r="H12" s="837"/>
    </row>
    <row r="13" spans="1:8" ht="20.100000000000001" customHeight="1">
      <c r="A13" s="930" t="s">
        <v>243</v>
      </c>
      <c r="B13" s="1044">
        <v>262000</v>
      </c>
      <c r="C13" s="1209">
        <v>2829791.2299999995</v>
      </c>
      <c r="D13" s="1042"/>
      <c r="E13" s="386" t="s">
        <v>762</v>
      </c>
      <c r="F13" s="841"/>
      <c r="G13" s="842"/>
      <c r="H13" s="837"/>
    </row>
    <row r="14" spans="1:8" ht="20.100000000000001" customHeight="1">
      <c r="A14" s="930" t="s">
        <v>244</v>
      </c>
      <c r="B14" s="1044">
        <v>53496000</v>
      </c>
      <c r="C14" s="1209">
        <v>37048035.350000001</v>
      </c>
      <c r="D14" s="1042"/>
      <c r="E14" s="386">
        <v>0.69253842062957982</v>
      </c>
      <c r="F14" s="841"/>
      <c r="G14" s="842"/>
      <c r="H14" s="837"/>
    </row>
    <row r="15" spans="1:8" ht="20.100000000000001" customHeight="1">
      <c r="A15" s="930" t="s">
        <v>245</v>
      </c>
      <c r="B15" s="1044">
        <v>30000</v>
      </c>
      <c r="C15" s="1209">
        <v>23365.94</v>
      </c>
      <c r="D15" s="1042"/>
      <c r="E15" s="386">
        <v>0.77886466666666665</v>
      </c>
      <c r="F15" s="841"/>
      <c r="G15" s="842"/>
      <c r="H15" s="837"/>
    </row>
    <row r="16" spans="1:8" ht="20.100000000000001" customHeight="1">
      <c r="A16" s="930" t="s">
        <v>246</v>
      </c>
      <c r="B16" s="1044">
        <v>852000</v>
      </c>
      <c r="C16" s="1209">
        <v>808867.83999999997</v>
      </c>
      <c r="D16" s="1042"/>
      <c r="E16" s="386">
        <v>0.94937539906103285</v>
      </c>
      <c r="F16" s="841"/>
      <c r="G16" s="842"/>
      <c r="H16" s="837"/>
    </row>
    <row r="17" spans="1:8" ht="20.100000000000001" customHeight="1">
      <c r="A17" s="930" t="s">
        <v>247</v>
      </c>
      <c r="B17" s="1044">
        <v>48000</v>
      </c>
      <c r="C17" s="1209">
        <v>45049.31</v>
      </c>
      <c r="D17" s="1042"/>
      <c r="E17" s="386">
        <v>0.9385272916666666</v>
      </c>
      <c r="F17" s="841"/>
      <c r="G17" s="842"/>
      <c r="H17" s="837"/>
    </row>
    <row r="18" spans="1:8" ht="20.100000000000001" customHeight="1">
      <c r="A18" s="930" t="s">
        <v>248</v>
      </c>
      <c r="B18" s="1044">
        <v>31802000</v>
      </c>
      <c r="C18" s="1209">
        <v>24491307.510000002</v>
      </c>
      <c r="D18" s="1042"/>
      <c r="E18" s="386">
        <v>0.77011846770643366</v>
      </c>
      <c r="F18" s="841"/>
      <c r="G18" s="842"/>
      <c r="H18" s="837"/>
    </row>
    <row r="19" spans="1:8" ht="19.5" customHeight="1">
      <c r="A19" s="931" t="s">
        <v>728</v>
      </c>
      <c r="B19" s="1044">
        <v>0</v>
      </c>
      <c r="C19" s="1209">
        <v>17817.21</v>
      </c>
      <c r="D19" s="1042"/>
      <c r="E19" s="386">
        <v>0</v>
      </c>
      <c r="F19" s="837"/>
      <c r="G19" s="837"/>
      <c r="H19" s="837"/>
    </row>
    <row r="20" spans="1:8" ht="20.100000000000001" customHeight="1">
      <c r="A20" s="930" t="s">
        <v>249</v>
      </c>
      <c r="B20" s="1044">
        <v>10000</v>
      </c>
      <c r="C20" s="1209">
        <v>112245.79</v>
      </c>
      <c r="D20" s="1042"/>
      <c r="E20" s="386" t="s">
        <v>762</v>
      </c>
      <c r="F20" s="841"/>
      <c r="G20" s="842"/>
      <c r="H20" s="837"/>
    </row>
    <row r="21" spans="1:8" ht="20.100000000000001" customHeight="1">
      <c r="A21" s="930" t="s">
        <v>250</v>
      </c>
      <c r="B21" s="1044">
        <v>1728000</v>
      </c>
      <c r="C21" s="1209">
        <v>1633178.0699999998</v>
      </c>
      <c r="D21" s="1042"/>
      <c r="E21" s="386">
        <v>0.94512619791666652</v>
      </c>
      <c r="F21" s="841"/>
      <c r="G21" s="842"/>
      <c r="H21" s="837"/>
    </row>
    <row r="22" spans="1:8" ht="20.100000000000001" customHeight="1">
      <c r="A22" s="930" t="s">
        <v>251</v>
      </c>
      <c r="B22" s="1044">
        <v>1667000</v>
      </c>
      <c r="C22" s="1209">
        <v>2647277.8100000005</v>
      </c>
      <c r="D22" s="1042"/>
      <c r="E22" s="386">
        <v>1.5880490761847634</v>
      </c>
      <c r="F22" s="841"/>
      <c r="G22" s="842"/>
      <c r="H22" s="837"/>
    </row>
    <row r="23" spans="1:8" ht="20.100000000000001" customHeight="1">
      <c r="A23" s="930" t="s">
        <v>252</v>
      </c>
      <c r="B23" s="1044">
        <v>2000</v>
      </c>
      <c r="C23" s="1209">
        <v>1211.8499999999999</v>
      </c>
      <c r="D23" s="1042"/>
      <c r="E23" s="386">
        <v>0.60592499999999994</v>
      </c>
      <c r="F23" s="841"/>
      <c r="G23" s="842"/>
      <c r="H23" s="837"/>
    </row>
    <row r="24" spans="1:8" ht="20.100000000000001" customHeight="1">
      <c r="A24" s="930" t="s">
        <v>253</v>
      </c>
      <c r="B24" s="1044">
        <v>2327238000</v>
      </c>
      <c r="C24" s="1209">
        <v>1884183295.6800005</v>
      </c>
      <c r="D24" s="1042"/>
      <c r="E24" s="386">
        <v>0.80962209094213855</v>
      </c>
      <c r="F24" s="841"/>
      <c r="G24" s="842"/>
      <c r="H24" s="837"/>
    </row>
    <row r="25" spans="1:8" ht="20.100000000000001" customHeight="1">
      <c r="A25" s="930" t="s">
        <v>254</v>
      </c>
      <c r="B25" s="1044">
        <v>1400720000</v>
      </c>
      <c r="C25" s="1209">
        <v>2093762527.77</v>
      </c>
      <c r="D25" s="1042"/>
      <c r="E25" s="386">
        <v>1.4947759207907363</v>
      </c>
      <c r="F25" s="841"/>
      <c r="G25" s="842"/>
      <c r="H25" s="837"/>
    </row>
    <row r="26" spans="1:8" ht="20.100000000000001" customHeight="1">
      <c r="A26" s="930" t="s">
        <v>255</v>
      </c>
      <c r="B26" s="1044">
        <v>30000</v>
      </c>
      <c r="C26" s="1209">
        <v>312763</v>
      </c>
      <c r="D26" s="1042"/>
      <c r="E26" s="386" t="s">
        <v>762</v>
      </c>
      <c r="F26" s="841"/>
      <c r="G26" s="842"/>
      <c r="H26" s="837"/>
    </row>
    <row r="27" spans="1:8" ht="20.100000000000001" customHeight="1">
      <c r="A27" s="932" t="s">
        <v>256</v>
      </c>
      <c r="B27" s="1044">
        <v>10541000</v>
      </c>
      <c r="C27" s="1209">
        <v>35720810.099999987</v>
      </c>
      <c r="D27" s="1042"/>
      <c r="E27" s="386">
        <v>3.3887496537330413</v>
      </c>
      <c r="F27" s="841"/>
      <c r="G27" s="842"/>
      <c r="H27" s="837"/>
    </row>
    <row r="28" spans="1:8" ht="20.100000000000001" customHeight="1">
      <c r="A28" s="930" t="s">
        <v>257</v>
      </c>
      <c r="B28" s="1044">
        <v>579309000</v>
      </c>
      <c r="C28" s="1209">
        <v>504305581.00999999</v>
      </c>
      <c r="D28" s="1042"/>
      <c r="E28" s="386">
        <v>0.87052951190124783</v>
      </c>
      <c r="F28" s="841"/>
      <c r="G28" s="842"/>
      <c r="H28" s="837"/>
    </row>
    <row r="29" spans="1:8" ht="20.100000000000001" customHeight="1">
      <c r="A29" s="930" t="s">
        <v>258</v>
      </c>
      <c r="B29" s="1044">
        <v>65671000</v>
      </c>
      <c r="C29" s="1209">
        <v>58039129.140000008</v>
      </c>
      <c r="D29" s="1042"/>
      <c r="E29" s="386">
        <v>0.88378628527051528</v>
      </c>
      <c r="F29" s="841"/>
      <c r="G29" s="842"/>
      <c r="H29" s="837"/>
    </row>
    <row r="30" spans="1:8" ht="20.100000000000001" customHeight="1">
      <c r="A30" s="930" t="s">
        <v>259</v>
      </c>
      <c r="B30" s="1044">
        <v>12719000</v>
      </c>
      <c r="C30" s="1209">
        <v>-3487.8500000001804</v>
      </c>
      <c r="D30" s="1042"/>
      <c r="E30" s="386">
        <v>-2.7422360248448622E-4</v>
      </c>
      <c r="F30" s="841"/>
      <c r="G30" s="842"/>
      <c r="H30" s="837"/>
    </row>
    <row r="31" spans="1:8" ht="20.100000000000001" customHeight="1">
      <c r="A31" s="930" t="s">
        <v>260</v>
      </c>
      <c r="B31" s="1044">
        <v>22818000</v>
      </c>
      <c r="C31" s="1209">
        <v>20281935.460000001</v>
      </c>
      <c r="D31" s="1042"/>
      <c r="E31" s="386">
        <v>0.88885684371987028</v>
      </c>
      <c r="F31" s="841"/>
      <c r="G31" s="837"/>
      <c r="H31" s="837"/>
    </row>
    <row r="32" spans="1:8" ht="20.100000000000001" customHeight="1">
      <c r="A32" s="930" t="s">
        <v>261</v>
      </c>
      <c r="B32" s="1044">
        <v>0</v>
      </c>
      <c r="C32" s="1209">
        <v>10181.67</v>
      </c>
      <c r="D32" s="1042"/>
      <c r="E32" s="386">
        <v>0</v>
      </c>
      <c r="F32" s="841"/>
      <c r="G32" s="837"/>
      <c r="H32" s="837"/>
    </row>
    <row r="33" spans="1:8" ht="20.100000000000001" customHeight="1">
      <c r="A33" s="930" t="s">
        <v>262</v>
      </c>
      <c r="B33" s="1044">
        <v>5289000</v>
      </c>
      <c r="C33" s="1209">
        <v>7926389.1399999978</v>
      </c>
      <c r="D33" s="1042"/>
      <c r="E33" s="386">
        <v>1.4986555379088671</v>
      </c>
      <c r="F33" s="841"/>
      <c r="G33" s="842"/>
      <c r="H33" s="837"/>
    </row>
    <row r="34" spans="1:8" ht="20.100000000000001" customHeight="1">
      <c r="A34" s="930" t="s">
        <v>263</v>
      </c>
      <c r="B34" s="1044">
        <v>748000</v>
      </c>
      <c r="C34" s="1209">
        <v>781715.34999999986</v>
      </c>
      <c r="D34" s="1042"/>
      <c r="E34" s="386">
        <v>1.0450739973262031</v>
      </c>
      <c r="F34" s="841"/>
      <c r="G34" s="842"/>
      <c r="H34" s="837"/>
    </row>
    <row r="35" spans="1:8" ht="20.100000000000001" customHeight="1">
      <c r="A35" s="930" t="s">
        <v>264</v>
      </c>
      <c r="B35" s="1044">
        <v>7000</v>
      </c>
      <c r="C35" s="1209">
        <v>21940.07</v>
      </c>
      <c r="D35" s="1042"/>
      <c r="E35" s="386">
        <v>3.1342957142857144</v>
      </c>
      <c r="F35" s="843"/>
      <c r="G35" s="842"/>
      <c r="H35" s="837"/>
    </row>
    <row r="36" spans="1:8" ht="20.100000000000001" customHeight="1">
      <c r="A36" s="930" t="s">
        <v>265</v>
      </c>
      <c r="B36" s="1044">
        <v>717000</v>
      </c>
      <c r="C36" s="1209">
        <v>19048734.760000002</v>
      </c>
      <c r="D36" s="1042"/>
      <c r="E36" s="386" t="s">
        <v>762</v>
      </c>
      <c r="F36" s="841"/>
      <c r="G36" s="842"/>
      <c r="H36" s="837"/>
    </row>
    <row r="37" spans="1:8" ht="20.100000000000001" customHeight="1">
      <c r="A37" s="930" t="s">
        <v>747</v>
      </c>
      <c r="B37" s="1044">
        <v>31535000</v>
      </c>
      <c r="C37" s="1209">
        <v>89811569.200000033</v>
      </c>
      <c r="D37" s="1042"/>
      <c r="E37" s="386">
        <v>2.8479964864436349</v>
      </c>
      <c r="F37" s="841"/>
      <c r="G37" s="842"/>
      <c r="H37" s="837"/>
    </row>
    <row r="38" spans="1:8" ht="20.100000000000001" customHeight="1">
      <c r="A38" s="930" t="s">
        <v>266</v>
      </c>
      <c r="B38" s="1044">
        <v>118147000</v>
      </c>
      <c r="C38" s="1209">
        <v>127571983.28999999</v>
      </c>
      <c r="D38" s="1042"/>
      <c r="E38" s="386">
        <v>1.0797733610671452</v>
      </c>
      <c r="F38" s="841"/>
      <c r="G38" s="842"/>
      <c r="H38" s="837"/>
    </row>
    <row r="39" spans="1:8" ht="20.100000000000001" customHeight="1">
      <c r="A39" s="930" t="s">
        <v>267</v>
      </c>
      <c r="B39" s="1044">
        <v>5879000</v>
      </c>
      <c r="C39" s="1209">
        <v>6266612.7199999997</v>
      </c>
      <c r="D39" s="1042"/>
      <c r="E39" s="386">
        <v>1.0659317434937914</v>
      </c>
      <c r="F39" s="841"/>
      <c r="G39" s="842"/>
      <c r="H39" s="837"/>
    </row>
    <row r="40" spans="1:8" ht="20.100000000000001" customHeight="1">
      <c r="A40" s="930" t="s">
        <v>268</v>
      </c>
      <c r="B40" s="1044">
        <v>44660000</v>
      </c>
      <c r="C40" s="1209">
        <v>24055696.080000006</v>
      </c>
      <c r="D40" s="1042"/>
      <c r="E40" s="386">
        <v>0.53864075414240942</v>
      </c>
      <c r="F40" s="841"/>
      <c r="G40" s="842"/>
      <c r="H40" s="837"/>
    </row>
    <row r="41" spans="1:8" s="108" customFormat="1" ht="20.100000000000001" customHeight="1">
      <c r="A41" s="930" t="s">
        <v>269</v>
      </c>
      <c r="B41" s="1044">
        <v>45784000</v>
      </c>
      <c r="C41" s="1209">
        <v>38976145.640000001</v>
      </c>
      <c r="D41" s="1042"/>
      <c r="E41" s="386">
        <v>0.8513049458326053</v>
      </c>
      <c r="F41" s="841"/>
      <c r="G41" s="842"/>
      <c r="H41" s="844"/>
    </row>
    <row r="42" spans="1:8" ht="20.100000000000001" customHeight="1">
      <c r="A42" s="930" t="s">
        <v>270</v>
      </c>
      <c r="B42" s="1044">
        <v>77714000</v>
      </c>
      <c r="C42" s="1209">
        <v>769607354.89000034</v>
      </c>
      <c r="D42" s="1042"/>
      <c r="E42" s="386">
        <v>9.9030722249530374</v>
      </c>
      <c r="F42" s="841"/>
      <c r="G42" s="842"/>
      <c r="H42" s="837"/>
    </row>
    <row r="43" spans="1:8" ht="20.100000000000001" customHeight="1">
      <c r="A43" s="930" t="s">
        <v>271</v>
      </c>
      <c r="B43" s="1044">
        <v>400000</v>
      </c>
      <c r="C43" s="1209">
        <v>38663632.619999982</v>
      </c>
      <c r="D43" s="1042"/>
      <c r="E43" s="386" t="s">
        <v>762</v>
      </c>
      <c r="F43" s="841"/>
      <c r="G43" s="842"/>
      <c r="H43" s="837"/>
    </row>
    <row r="44" spans="1:8" ht="20.100000000000001" customHeight="1">
      <c r="A44" s="930" t="s">
        <v>272</v>
      </c>
      <c r="B44" s="1044">
        <v>390000</v>
      </c>
      <c r="C44" s="1209">
        <v>1999464.5</v>
      </c>
      <c r="D44" s="1042"/>
      <c r="E44" s="386">
        <v>5.1268320512820509</v>
      </c>
      <c r="F44" s="845"/>
      <c r="G44" s="846"/>
      <c r="H44" s="837"/>
    </row>
    <row r="45" spans="1:8" ht="20.100000000000001" customHeight="1">
      <c r="A45" s="930" t="s">
        <v>273</v>
      </c>
      <c r="B45" s="1044">
        <v>63625000</v>
      </c>
      <c r="C45" s="1209">
        <v>56423456.910000011</v>
      </c>
      <c r="D45" s="1042"/>
      <c r="E45" s="386">
        <v>0.88681268227897858</v>
      </c>
      <c r="F45" s="841"/>
      <c r="G45" s="842"/>
      <c r="H45" s="837"/>
    </row>
    <row r="46" spans="1:8" ht="20.100000000000001" hidden="1" customHeight="1">
      <c r="A46" s="930" t="s">
        <v>274</v>
      </c>
      <c r="B46" s="1044">
        <v>0</v>
      </c>
      <c r="C46" s="1209">
        <v>0</v>
      </c>
      <c r="D46" s="1042"/>
      <c r="E46" s="386">
        <v>0</v>
      </c>
      <c r="F46" s="841"/>
      <c r="G46" s="842"/>
      <c r="H46" s="837"/>
    </row>
    <row r="47" spans="1:8" ht="20.100000000000001" customHeight="1">
      <c r="A47" s="930" t="s">
        <v>275</v>
      </c>
      <c r="B47" s="1044">
        <v>111584000</v>
      </c>
      <c r="C47" s="1209">
        <v>126889309.03000002</v>
      </c>
      <c r="D47" s="1042"/>
      <c r="E47" s="386">
        <v>1.1371640112381705</v>
      </c>
      <c r="F47" s="841"/>
      <c r="G47" s="842"/>
      <c r="H47" s="837"/>
    </row>
    <row r="48" spans="1:8" ht="20.100000000000001" customHeight="1">
      <c r="A48" s="930" t="s">
        <v>276</v>
      </c>
      <c r="B48" s="1044">
        <v>0</v>
      </c>
      <c r="C48" s="1209">
        <v>12351.230000000001</v>
      </c>
      <c r="D48" s="1042"/>
      <c r="E48" s="386">
        <v>0</v>
      </c>
      <c r="F48" s="841"/>
      <c r="G48" s="837"/>
      <c r="H48" s="837"/>
    </row>
    <row r="49" spans="1:8" ht="20.100000000000001" customHeight="1">
      <c r="A49" s="930" t="s">
        <v>277</v>
      </c>
      <c r="B49" s="1044">
        <v>4709434000</v>
      </c>
      <c r="C49" s="1209">
        <v>4382132998.3599997</v>
      </c>
      <c r="D49" s="1042"/>
      <c r="E49" s="386">
        <v>0.93050098979197915</v>
      </c>
      <c r="F49" s="841"/>
      <c r="G49" s="842"/>
      <c r="H49" s="837"/>
    </row>
    <row r="50" spans="1:8" ht="20.100000000000001" customHeight="1">
      <c r="A50" s="930" t="s">
        <v>278</v>
      </c>
      <c r="B50" s="1044">
        <v>114724000</v>
      </c>
      <c r="C50" s="1209">
        <v>119127100.95000003</v>
      </c>
      <c r="D50" s="1042"/>
      <c r="E50" s="386">
        <v>1.0383799462187513</v>
      </c>
      <c r="F50" s="841"/>
      <c r="G50" s="842"/>
      <c r="H50" s="837"/>
    </row>
    <row r="51" spans="1:8" ht="20.100000000000001" customHeight="1">
      <c r="A51" s="930" t="s">
        <v>279</v>
      </c>
      <c r="B51" s="1044">
        <v>11000</v>
      </c>
      <c r="C51" s="1209">
        <v>53282.080000000002</v>
      </c>
      <c r="D51" s="1042"/>
      <c r="E51" s="386">
        <v>4.8438254545454544</v>
      </c>
      <c r="F51" s="841"/>
      <c r="G51" s="842"/>
      <c r="H51" s="837"/>
    </row>
    <row r="52" spans="1:8" ht="20.100000000000001" customHeight="1">
      <c r="A52" s="930" t="s">
        <v>280</v>
      </c>
      <c r="B52" s="1044">
        <v>340000</v>
      </c>
      <c r="C52" s="1209">
        <v>1164474.7100000002</v>
      </c>
      <c r="D52" s="1042"/>
      <c r="E52" s="386">
        <v>3.4249256176470593</v>
      </c>
      <c r="F52" s="841"/>
      <c r="G52" s="842"/>
      <c r="H52" s="837"/>
    </row>
    <row r="53" spans="1:8" ht="20.100000000000001" customHeight="1">
      <c r="A53" s="930" t="s">
        <v>281</v>
      </c>
      <c r="B53" s="1044">
        <v>236515000</v>
      </c>
      <c r="C53" s="1209">
        <v>146207561.06000006</v>
      </c>
      <c r="D53" s="1042"/>
      <c r="E53" s="386">
        <v>0.61817458114707335</v>
      </c>
      <c r="F53" s="841"/>
      <c r="G53" s="842"/>
      <c r="H53" s="837"/>
    </row>
    <row r="54" spans="1:8" ht="20.100000000000001" customHeight="1">
      <c r="A54" s="930" t="s">
        <v>282</v>
      </c>
      <c r="B54" s="1044">
        <v>188181000</v>
      </c>
      <c r="C54" s="1209">
        <v>166581651.22000003</v>
      </c>
      <c r="D54" s="1042"/>
      <c r="E54" s="386">
        <v>0.8852203528517758</v>
      </c>
      <c r="F54" s="841"/>
      <c r="G54" s="842"/>
      <c r="H54" s="837"/>
    </row>
    <row r="55" spans="1:8" ht="20.100000000000001" customHeight="1">
      <c r="A55" s="930" t="s">
        <v>283</v>
      </c>
      <c r="B55" s="1044">
        <v>620384000</v>
      </c>
      <c r="C55" s="1209">
        <v>461739169.70999998</v>
      </c>
      <c r="D55" s="1042"/>
      <c r="E55" s="386">
        <v>0.74427962312051887</v>
      </c>
      <c r="F55" s="841"/>
      <c r="G55" s="842"/>
      <c r="H55" s="837"/>
    </row>
    <row r="56" spans="1:8" ht="20.100000000000001" customHeight="1">
      <c r="A56" s="930" t="s">
        <v>284</v>
      </c>
      <c r="B56" s="1044">
        <v>13401000</v>
      </c>
      <c r="C56" s="1209">
        <v>139298876.13</v>
      </c>
      <c r="D56" s="1042"/>
      <c r="E56" s="386" t="s">
        <v>762</v>
      </c>
      <c r="F56" s="841"/>
      <c r="G56" s="842"/>
      <c r="H56" s="837"/>
    </row>
    <row r="57" spans="1:8" ht="20.100000000000001" customHeight="1">
      <c r="A57" s="930" t="s">
        <v>285</v>
      </c>
      <c r="B57" s="1044">
        <v>22350000</v>
      </c>
      <c r="C57" s="1209">
        <v>14108468.970000001</v>
      </c>
      <c r="D57" s="1042"/>
      <c r="E57" s="386">
        <v>0.63125140805369129</v>
      </c>
      <c r="F57" s="841"/>
      <c r="G57" s="842"/>
      <c r="H57" s="837"/>
    </row>
    <row r="58" spans="1:8" ht="20.100000000000001" customHeight="1">
      <c r="A58" s="930" t="s">
        <v>286</v>
      </c>
      <c r="B58" s="1044">
        <v>111800000</v>
      </c>
      <c r="C58" s="1209">
        <v>137088697.01000002</v>
      </c>
      <c r="D58" s="1042"/>
      <c r="E58" s="386">
        <v>1.2261958587656532</v>
      </c>
      <c r="F58" s="841"/>
      <c r="G58" s="842"/>
      <c r="H58" s="837"/>
    </row>
    <row r="59" spans="1:8" ht="20.100000000000001" customHeight="1">
      <c r="A59" s="930" t="s">
        <v>287</v>
      </c>
      <c r="B59" s="1044">
        <v>0</v>
      </c>
      <c r="C59" s="1209">
        <v>9116.5</v>
      </c>
      <c r="D59" s="1042"/>
      <c r="E59" s="386">
        <v>0</v>
      </c>
      <c r="F59" s="841"/>
      <c r="G59" s="837"/>
      <c r="H59" s="837"/>
    </row>
    <row r="60" spans="1:8" ht="20.100000000000001" customHeight="1">
      <c r="A60" s="930" t="s">
        <v>288</v>
      </c>
      <c r="B60" s="1044">
        <v>28480000</v>
      </c>
      <c r="C60" s="1209">
        <v>20594902.770000007</v>
      </c>
      <c r="D60" s="1042"/>
      <c r="E60" s="386">
        <v>0.72313563096910138</v>
      </c>
      <c r="F60" s="841"/>
      <c r="G60" s="842"/>
      <c r="H60" s="837"/>
    </row>
    <row r="61" spans="1:8" ht="20.100000000000001" customHeight="1">
      <c r="A61" s="930" t="s">
        <v>289</v>
      </c>
      <c r="B61" s="1044">
        <v>1000</v>
      </c>
      <c r="C61" s="1209">
        <v>9737.7999999999993</v>
      </c>
      <c r="D61" s="1042"/>
      <c r="E61" s="386">
        <v>9.7378</v>
      </c>
      <c r="F61" s="841"/>
      <c r="G61" s="842"/>
      <c r="H61" s="837"/>
    </row>
    <row r="62" spans="1:8" ht="20.100000000000001" customHeight="1">
      <c r="A62" s="930" t="s">
        <v>290</v>
      </c>
      <c r="B62" s="1044">
        <v>213000</v>
      </c>
      <c r="C62" s="1209">
        <v>968478.21</v>
      </c>
      <c r="D62" s="1042"/>
      <c r="E62" s="386">
        <v>4.546846056338028</v>
      </c>
      <c r="F62" s="843"/>
      <c r="G62" s="842"/>
      <c r="H62" s="837"/>
    </row>
    <row r="63" spans="1:8" ht="20.100000000000001" customHeight="1">
      <c r="A63" s="930" t="s">
        <v>291</v>
      </c>
      <c r="B63" s="1044">
        <v>10126000</v>
      </c>
      <c r="C63" s="1209">
        <v>8192409.6499999994</v>
      </c>
      <c r="D63" s="1042"/>
      <c r="E63" s="386">
        <v>0.80904697313845542</v>
      </c>
      <c r="F63" s="843"/>
      <c r="G63" s="842"/>
      <c r="H63" s="837"/>
    </row>
    <row r="64" spans="1:8" ht="20.100000000000001" customHeight="1">
      <c r="A64" s="930" t="s">
        <v>292</v>
      </c>
      <c r="B64" s="1044">
        <v>2520000</v>
      </c>
      <c r="C64" s="1209">
        <v>1646611.24</v>
      </c>
      <c r="D64" s="1042"/>
      <c r="E64" s="386">
        <v>0.65341715873015871</v>
      </c>
      <c r="F64" s="841"/>
      <c r="G64" s="842"/>
      <c r="H64" s="837"/>
    </row>
    <row r="65" spans="1:8" ht="20.100000000000001" customHeight="1">
      <c r="A65" s="930" t="s">
        <v>293</v>
      </c>
      <c r="B65" s="1044">
        <v>59000</v>
      </c>
      <c r="C65" s="1209">
        <v>233630.07999999999</v>
      </c>
      <c r="D65" s="1042"/>
      <c r="E65" s="386">
        <v>3.9598318644067794</v>
      </c>
      <c r="F65" s="841"/>
      <c r="G65" s="842"/>
      <c r="H65" s="837"/>
    </row>
    <row r="66" spans="1:8" ht="20.100000000000001" customHeight="1">
      <c r="A66" s="930" t="s">
        <v>294</v>
      </c>
      <c r="B66" s="1044">
        <v>650000</v>
      </c>
      <c r="C66" s="1209">
        <v>479734.48</v>
      </c>
      <c r="D66" s="1042"/>
      <c r="E66" s="386">
        <v>0.73805304615384615</v>
      </c>
      <c r="F66" s="841"/>
      <c r="G66" s="842"/>
      <c r="H66" s="837"/>
    </row>
    <row r="67" spans="1:8" ht="20.100000000000001" customHeight="1">
      <c r="A67" s="930" t="s">
        <v>295</v>
      </c>
      <c r="B67" s="1044">
        <v>73000000</v>
      </c>
      <c r="C67" s="1209">
        <v>59436331.659999996</v>
      </c>
      <c r="D67" s="1042"/>
      <c r="E67" s="386">
        <v>0.81419632410958898</v>
      </c>
      <c r="F67" s="841"/>
      <c r="G67" s="842"/>
      <c r="H67" s="837"/>
    </row>
    <row r="68" spans="1:8" ht="20.100000000000001" customHeight="1">
      <c r="A68" s="930" t="s">
        <v>296</v>
      </c>
      <c r="B68" s="1044">
        <v>1690000</v>
      </c>
      <c r="C68" s="1209">
        <v>1697003.6999999995</v>
      </c>
      <c r="D68" s="1170"/>
      <c r="E68" s="386">
        <v>1.0041442011834316</v>
      </c>
      <c r="F68" s="841"/>
      <c r="G68" s="842"/>
      <c r="H68" s="837"/>
    </row>
    <row r="69" spans="1:8" ht="19.5" customHeight="1">
      <c r="A69" s="930" t="s">
        <v>297</v>
      </c>
      <c r="B69" s="1044">
        <v>0</v>
      </c>
      <c r="C69" s="1209">
        <v>3515.2099999999996</v>
      </c>
      <c r="D69" s="1042"/>
      <c r="E69" s="386">
        <v>0</v>
      </c>
      <c r="F69" s="841"/>
      <c r="G69" s="837"/>
      <c r="H69" s="837"/>
    </row>
    <row r="70" spans="1:8" ht="20.100000000000001" customHeight="1">
      <c r="A70" s="930" t="s">
        <v>298</v>
      </c>
      <c r="B70" s="1044">
        <v>66874000</v>
      </c>
      <c r="C70" s="1209">
        <v>53801564.07</v>
      </c>
      <c r="D70" s="1042"/>
      <c r="E70" s="386">
        <v>0.80452139949756263</v>
      </c>
      <c r="F70" s="841"/>
      <c r="G70" s="842"/>
      <c r="H70" s="837"/>
    </row>
    <row r="71" spans="1:8" ht="20.100000000000001" customHeight="1">
      <c r="A71" s="930" t="s">
        <v>299</v>
      </c>
      <c r="B71" s="1044">
        <v>10718000</v>
      </c>
      <c r="C71" s="1209">
        <v>7520152.4000000004</v>
      </c>
      <c r="D71" s="1042"/>
      <c r="E71" s="386">
        <v>0.70163765627915664</v>
      </c>
      <c r="F71" s="841"/>
      <c r="G71" s="842"/>
      <c r="H71" s="837"/>
    </row>
    <row r="72" spans="1:8" ht="20.100000000000001" customHeight="1">
      <c r="A72" s="930" t="s">
        <v>300</v>
      </c>
      <c r="B72" s="1044">
        <v>28000</v>
      </c>
      <c r="C72" s="1209">
        <v>84999.03</v>
      </c>
      <c r="D72" s="1042"/>
      <c r="E72" s="386">
        <v>3.0356796428571426</v>
      </c>
      <c r="F72" s="841"/>
      <c r="G72" s="842"/>
      <c r="H72" s="837"/>
    </row>
    <row r="73" spans="1:8" ht="20.100000000000001" customHeight="1">
      <c r="A73" s="930" t="s">
        <v>301</v>
      </c>
      <c r="B73" s="1044">
        <v>0</v>
      </c>
      <c r="C73" s="1209">
        <v>3818.09</v>
      </c>
      <c r="D73" s="1042"/>
      <c r="E73" s="386">
        <v>0</v>
      </c>
      <c r="F73" s="841"/>
      <c r="G73" s="837"/>
      <c r="H73" s="837"/>
    </row>
    <row r="74" spans="1:8" ht="20.100000000000001" customHeight="1">
      <c r="A74" s="930" t="s">
        <v>302</v>
      </c>
      <c r="B74" s="1044">
        <v>360000</v>
      </c>
      <c r="C74" s="1209">
        <v>293143.30000000005</v>
      </c>
      <c r="D74" s="1042"/>
      <c r="E74" s="386">
        <v>0.8142869444444446</v>
      </c>
      <c r="F74" s="841"/>
      <c r="G74" s="842"/>
      <c r="H74" s="837"/>
    </row>
    <row r="75" spans="1:8" ht="20.100000000000001" customHeight="1">
      <c r="A75" s="930" t="s">
        <v>303</v>
      </c>
      <c r="B75" s="1044">
        <v>833000</v>
      </c>
      <c r="C75" s="1209">
        <v>635403.17000000004</v>
      </c>
      <c r="D75" s="1042"/>
      <c r="E75" s="386">
        <v>0.76278891956782713</v>
      </c>
      <c r="F75" s="841"/>
      <c r="G75" s="842"/>
      <c r="H75" s="837"/>
    </row>
    <row r="76" spans="1:8" ht="20.100000000000001" hidden="1" customHeight="1">
      <c r="A76" s="930" t="s">
        <v>304</v>
      </c>
      <c r="B76" s="1044">
        <v>0</v>
      </c>
      <c r="C76" s="1209">
        <v>0</v>
      </c>
      <c r="D76" s="1042"/>
      <c r="E76" s="386">
        <v>0</v>
      </c>
      <c r="F76" s="841"/>
      <c r="G76" s="842"/>
      <c r="H76" s="837"/>
    </row>
    <row r="77" spans="1:8" ht="20.100000000000001" customHeight="1">
      <c r="A77" s="930" t="s">
        <v>305</v>
      </c>
      <c r="B77" s="1044">
        <v>3061000</v>
      </c>
      <c r="C77" s="1209">
        <v>3608627.1799999997</v>
      </c>
      <c r="D77" s="1042"/>
      <c r="E77" s="386">
        <v>1.1789046651421102</v>
      </c>
      <c r="F77" s="841"/>
      <c r="G77" s="842"/>
      <c r="H77" s="837"/>
    </row>
    <row r="78" spans="1:8" ht="20.100000000000001" customHeight="1">
      <c r="A78" s="930" t="s">
        <v>306</v>
      </c>
      <c r="B78" s="1044">
        <v>4000</v>
      </c>
      <c r="C78" s="1209">
        <v>46552.04</v>
      </c>
      <c r="D78" s="1042"/>
      <c r="E78" s="386" t="s">
        <v>762</v>
      </c>
      <c r="F78" s="841"/>
      <c r="G78" s="842"/>
      <c r="H78" s="837"/>
    </row>
    <row r="79" spans="1:8" ht="20.100000000000001" customHeight="1">
      <c r="A79" s="930" t="s">
        <v>307</v>
      </c>
      <c r="B79" s="1044">
        <v>275423000</v>
      </c>
      <c r="C79" s="1209">
        <v>282148379.79999995</v>
      </c>
      <c r="D79" s="1042"/>
      <c r="E79" s="386">
        <v>1.0244183666578317</v>
      </c>
      <c r="F79" s="841"/>
      <c r="G79" s="842"/>
      <c r="H79" s="837"/>
    </row>
    <row r="80" spans="1:8" ht="20.100000000000001" customHeight="1">
      <c r="A80" s="930" t="s">
        <v>358</v>
      </c>
      <c r="B80" s="1044">
        <v>4510000</v>
      </c>
      <c r="C80" s="1209">
        <v>5720870.3899999987</v>
      </c>
      <c r="D80" s="1042"/>
      <c r="E80" s="386">
        <v>1.2684856740576493</v>
      </c>
      <c r="F80" s="841"/>
      <c r="G80" s="842"/>
      <c r="H80" s="837"/>
    </row>
    <row r="81" spans="1:8" ht="20.100000000000001" customHeight="1">
      <c r="A81" s="930" t="s">
        <v>308</v>
      </c>
      <c r="B81" s="1044">
        <v>554000</v>
      </c>
      <c r="C81" s="1209">
        <v>666480.55000000005</v>
      </c>
      <c r="D81" s="1042"/>
      <c r="E81" s="386">
        <v>1.2030334837545127</v>
      </c>
      <c r="F81" s="841"/>
      <c r="G81" s="842"/>
      <c r="H81" s="837"/>
    </row>
    <row r="82" spans="1:8" ht="20.100000000000001" customHeight="1">
      <c r="A82" s="930" t="s">
        <v>309</v>
      </c>
      <c r="B82" s="1044">
        <v>707502000</v>
      </c>
      <c r="C82" s="1209">
        <v>573485692.98000014</v>
      </c>
      <c r="D82" s="1042"/>
      <c r="E82" s="386">
        <v>0.81057819339026627</v>
      </c>
      <c r="F82" s="843"/>
      <c r="G82" s="842"/>
      <c r="H82" s="837"/>
    </row>
    <row r="83" spans="1:8" ht="20.100000000000001" customHeight="1">
      <c r="A83" s="930" t="s">
        <v>310</v>
      </c>
      <c r="B83" s="1044">
        <v>368864092000</v>
      </c>
      <c r="C83" s="1209">
        <v>277008137606.38062</v>
      </c>
      <c r="D83" s="1042"/>
      <c r="E83" s="386">
        <v>0.75097615521323402</v>
      </c>
      <c r="F83" s="841"/>
      <c r="G83" s="842"/>
      <c r="H83" s="837"/>
    </row>
    <row r="84" spans="1:8" ht="20.100000000000001" customHeight="1">
      <c r="A84" s="930" t="s">
        <v>311</v>
      </c>
      <c r="B84" s="1044">
        <v>1501968000</v>
      </c>
      <c r="C84" s="1209">
        <v>2027511492.22</v>
      </c>
      <c r="D84" s="1042"/>
      <c r="E84" s="386">
        <v>1.3499032550760071</v>
      </c>
      <c r="F84" s="841"/>
      <c r="G84" s="842"/>
      <c r="H84" s="837"/>
    </row>
    <row r="85" spans="1:8" ht="20.100000000000001" customHeight="1">
      <c r="A85" s="930" t="s">
        <v>312</v>
      </c>
      <c r="B85" s="1044">
        <v>2592000</v>
      </c>
      <c r="C85" s="1209">
        <v>2018339.6200000003</v>
      </c>
      <c r="D85" s="1042"/>
      <c r="E85" s="386">
        <v>0.77868040895061741</v>
      </c>
      <c r="F85" s="841"/>
      <c r="G85" s="842"/>
      <c r="H85" s="837"/>
    </row>
    <row r="86" spans="1:8" ht="20.100000000000001" hidden="1" customHeight="1">
      <c r="A86" s="930" t="s">
        <v>313</v>
      </c>
      <c r="B86" s="1044">
        <v>0</v>
      </c>
      <c r="C86" s="1209">
        <v>0</v>
      </c>
      <c r="D86" s="1042"/>
      <c r="E86" s="386">
        <v>0</v>
      </c>
      <c r="F86" s="841"/>
      <c r="G86" s="842"/>
      <c r="H86" s="837"/>
    </row>
    <row r="87" spans="1:8" ht="19.5" customHeight="1">
      <c r="A87" s="930" t="s">
        <v>314</v>
      </c>
      <c r="B87" s="1044">
        <v>2593326000</v>
      </c>
      <c r="C87" s="1209">
        <v>2021994218.2600002</v>
      </c>
      <c r="D87" s="1042"/>
      <c r="E87" s="386">
        <v>0.77969149202992616</v>
      </c>
      <c r="F87" s="841"/>
      <c r="G87" s="837"/>
      <c r="H87" s="837"/>
    </row>
    <row r="88" spans="1:8" ht="20.100000000000001" hidden="1" customHeight="1">
      <c r="A88" s="930" t="s">
        <v>315</v>
      </c>
      <c r="B88" s="1044">
        <v>0</v>
      </c>
      <c r="C88" s="1209">
        <v>0</v>
      </c>
      <c r="D88" s="1042"/>
      <c r="E88" s="386">
        <v>0</v>
      </c>
      <c r="F88" s="841"/>
      <c r="G88" s="842"/>
      <c r="H88" s="837"/>
    </row>
    <row r="89" spans="1:8" ht="20.100000000000001" hidden="1" customHeight="1">
      <c r="A89" s="930" t="s">
        <v>316</v>
      </c>
      <c r="B89" s="1044">
        <v>0</v>
      </c>
      <c r="C89" s="1209">
        <v>0</v>
      </c>
      <c r="D89" s="1042"/>
      <c r="E89" s="386">
        <v>0</v>
      </c>
      <c r="F89" s="841"/>
      <c r="G89" s="842"/>
      <c r="H89" s="837"/>
    </row>
    <row r="90" spans="1:8" ht="20.100000000000001" customHeight="1">
      <c r="A90" s="930" t="s">
        <v>317</v>
      </c>
      <c r="B90" s="1044">
        <v>2537937000</v>
      </c>
      <c r="C90" s="1209">
        <v>2390552290.8199973</v>
      </c>
      <c r="D90" s="1042"/>
      <c r="E90" s="386">
        <v>0.94192735706993413</v>
      </c>
      <c r="F90" s="837"/>
      <c r="G90" s="837"/>
      <c r="H90" s="837"/>
    </row>
    <row r="91" spans="1:8" ht="20.100000000000001" customHeight="1">
      <c r="A91" s="930" t="s">
        <v>318</v>
      </c>
      <c r="B91" s="1044">
        <v>0</v>
      </c>
      <c r="C91" s="1209">
        <v>189237.55999999991</v>
      </c>
      <c r="D91" s="1042"/>
      <c r="E91" s="386">
        <v>0</v>
      </c>
      <c r="F91" s="837"/>
      <c r="G91" s="842"/>
      <c r="H91" s="837"/>
    </row>
    <row r="92" spans="1:8" ht="20.100000000000001" hidden="1" customHeight="1">
      <c r="A92" s="930" t="s">
        <v>319</v>
      </c>
      <c r="B92" s="1044">
        <v>0</v>
      </c>
      <c r="C92" s="1209">
        <v>0</v>
      </c>
      <c r="D92" s="1042"/>
      <c r="E92" s="386">
        <v>0</v>
      </c>
      <c r="F92" s="837"/>
      <c r="G92" s="837"/>
      <c r="H92" s="837"/>
    </row>
    <row r="93" spans="1:8" ht="20.100000000000001" customHeight="1">
      <c r="A93" s="930" t="s">
        <v>320</v>
      </c>
      <c r="B93" s="1044">
        <v>10508000</v>
      </c>
      <c r="C93" s="1209">
        <v>9532014.3300000001</v>
      </c>
      <c r="D93" s="1042"/>
      <c r="E93" s="386">
        <v>0.90711974971450327</v>
      </c>
      <c r="F93" s="837"/>
      <c r="G93" s="837"/>
      <c r="H93" s="837"/>
    </row>
    <row r="94" spans="1:8" ht="6" customHeight="1">
      <c r="A94" s="933"/>
      <c r="B94" s="1189"/>
      <c r="C94" s="1211" t="s">
        <v>4</v>
      </c>
      <c r="D94" s="811"/>
      <c r="E94" s="934">
        <f t="shared" ref="E94" si="0">IF(B94=0,0,(IF(C94/B94&gt;1000%,"*)",C94/B94)))</f>
        <v>0</v>
      </c>
      <c r="F94" s="837"/>
      <c r="G94" s="837"/>
      <c r="H94" s="837"/>
    </row>
    <row r="95" spans="1:8" ht="18">
      <c r="A95" s="826" t="s">
        <v>756</v>
      </c>
      <c r="C95" s="109"/>
      <c r="D95" s="109"/>
      <c r="F95" s="837"/>
      <c r="G95" s="837"/>
      <c r="H95" s="837"/>
    </row>
    <row r="96" spans="1:8" ht="18">
      <c r="A96" s="826" t="s">
        <v>769</v>
      </c>
    </row>
    <row r="97" spans="1:5">
      <c r="A97" s="1171"/>
      <c r="C97" s="376"/>
      <c r="D97" s="376"/>
      <c r="E97" s="376"/>
    </row>
    <row r="98" spans="1:5">
      <c r="C98" s="374"/>
      <c r="D98" s="374"/>
      <c r="E98" s="375"/>
    </row>
    <row r="99" spans="1:5">
      <c r="C99" s="376"/>
      <c r="D99" s="376"/>
      <c r="E99" s="376"/>
    </row>
    <row r="196" spans="3:3">
      <c r="C196" s="94" t="s">
        <v>124</v>
      </c>
    </row>
  </sheetData>
  <mergeCells count="4">
    <mergeCell ref="A2:E2"/>
    <mergeCell ref="F9:G9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7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5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1"/>
  <sheetViews>
    <sheetView showGridLines="0" zoomScale="75" zoomScaleNormal="75" zoomScaleSheetLayoutView="85" workbookViewId="0">
      <selection activeCell="K12" sqref="K12"/>
    </sheetView>
  </sheetViews>
  <sheetFormatPr defaultColWidth="16.28515625" defaultRowHeight="15"/>
  <cols>
    <col min="1" max="1" width="52" style="111" customWidth="1"/>
    <col min="2" max="4" width="26.5703125" style="111" customWidth="1"/>
    <col min="5" max="5" width="19.7109375" style="111" customWidth="1"/>
    <col min="6" max="6" width="44.5703125" style="111" customWidth="1"/>
    <col min="7" max="16384" width="16.28515625" style="111"/>
  </cols>
  <sheetData>
    <row r="1" spans="1:6" ht="15" customHeight="1">
      <c r="A1" s="110" t="s">
        <v>321</v>
      </c>
    </row>
    <row r="2" spans="1:6" ht="15.75">
      <c r="A2" s="112" t="s">
        <v>322</v>
      </c>
      <c r="B2" s="113"/>
      <c r="C2" s="113"/>
      <c r="D2" s="113"/>
    </row>
    <row r="3" spans="1:6" ht="15.75">
      <c r="A3" s="112"/>
      <c r="B3" s="113"/>
      <c r="C3" s="113"/>
      <c r="D3" s="113"/>
    </row>
    <row r="4" spans="1:6" ht="15.75" customHeight="1">
      <c r="A4" s="112"/>
      <c r="B4" s="113"/>
      <c r="C4" s="113"/>
      <c r="D4" s="115" t="s">
        <v>2</v>
      </c>
    </row>
    <row r="5" spans="1:6" ht="15.95" customHeight="1">
      <c r="A5" s="116"/>
      <c r="B5" s="117" t="s">
        <v>233</v>
      </c>
      <c r="C5" s="118"/>
      <c r="D5" s="419"/>
    </row>
    <row r="6" spans="1:6" ht="15.95" customHeight="1">
      <c r="A6" s="119" t="s">
        <v>3</v>
      </c>
      <c r="B6" s="120" t="s">
        <v>234</v>
      </c>
      <c r="C6" s="121" t="s">
        <v>235</v>
      </c>
      <c r="D6" s="420" t="s">
        <v>236</v>
      </c>
    </row>
    <row r="7" spans="1:6" ht="15.95" customHeight="1">
      <c r="A7" s="122"/>
      <c r="B7" s="123" t="s">
        <v>771</v>
      </c>
      <c r="C7" s="124"/>
      <c r="D7" s="421" t="s">
        <v>238</v>
      </c>
      <c r="E7" s="478"/>
    </row>
    <row r="8" spans="1:6" s="129" customFormat="1" ht="13.5" customHeight="1">
      <c r="A8" s="125">
        <v>1</v>
      </c>
      <c r="B8" s="126">
        <v>2</v>
      </c>
      <c r="C8" s="127">
        <v>3</v>
      </c>
      <c r="D8" s="418">
        <v>4</v>
      </c>
      <c r="E8" s="479"/>
    </row>
    <row r="9" spans="1:6" ht="19.5" customHeight="1">
      <c r="A9" s="130" t="s">
        <v>323</v>
      </c>
      <c r="B9" s="1045">
        <v>2537937000</v>
      </c>
      <c r="C9" s="1046">
        <v>2390552290.8200002</v>
      </c>
      <c r="D9" s="935">
        <v>0.94192735706993524</v>
      </c>
      <c r="E9" s="128"/>
      <c r="F9" s="114"/>
    </row>
    <row r="10" spans="1:6" ht="22.5" customHeight="1">
      <c r="A10" s="131" t="s">
        <v>324</v>
      </c>
      <c r="B10" s="1047">
        <v>190374000</v>
      </c>
      <c r="C10" s="1048">
        <v>186204723.52000019</v>
      </c>
      <c r="D10" s="903">
        <v>0.97809954888797934</v>
      </c>
      <c r="E10" s="128"/>
      <c r="F10" s="132"/>
    </row>
    <row r="11" spans="1:6" ht="24" customHeight="1">
      <c r="A11" s="131" t="s">
        <v>325</v>
      </c>
      <c r="B11" s="1047">
        <v>100321000</v>
      </c>
      <c r="C11" s="1048">
        <v>113459640.29999992</v>
      </c>
      <c r="D11" s="903">
        <v>1.1309660021331518</v>
      </c>
      <c r="E11" s="128"/>
      <c r="F11" s="133"/>
    </row>
    <row r="12" spans="1:6" ht="24" customHeight="1">
      <c r="A12" s="131" t="s">
        <v>326</v>
      </c>
      <c r="B12" s="1047">
        <v>87674000</v>
      </c>
      <c r="C12" s="1048">
        <v>92544217.079999909</v>
      </c>
      <c r="D12" s="903">
        <v>1.0555491602983771</v>
      </c>
      <c r="E12" s="128"/>
      <c r="F12" s="133"/>
    </row>
    <row r="13" spans="1:6" ht="24" customHeight="1">
      <c r="A13" s="131" t="s">
        <v>327</v>
      </c>
      <c r="B13" s="1047">
        <v>51161000</v>
      </c>
      <c r="C13" s="1048">
        <v>51679101.010000005</v>
      </c>
      <c r="D13" s="903">
        <v>1.0101268741815055</v>
      </c>
      <c r="E13" s="128"/>
      <c r="F13" s="133"/>
    </row>
    <row r="14" spans="1:6" ht="24" customHeight="1">
      <c r="A14" s="131" t="s">
        <v>328</v>
      </c>
      <c r="B14" s="1047">
        <v>155842000</v>
      </c>
      <c r="C14" s="1048">
        <v>137914894.60999998</v>
      </c>
      <c r="D14" s="903">
        <v>0.88496614911256266</v>
      </c>
      <c r="E14" s="128"/>
      <c r="F14" s="133"/>
    </row>
    <row r="15" spans="1:6" ht="24" customHeight="1">
      <c r="A15" s="131" t="s">
        <v>329</v>
      </c>
      <c r="B15" s="1047">
        <v>193879000</v>
      </c>
      <c r="C15" s="1048">
        <v>187477402.73999986</v>
      </c>
      <c r="D15" s="903">
        <v>0.96698148195523936</v>
      </c>
      <c r="E15" s="128"/>
      <c r="F15" s="133"/>
    </row>
    <row r="16" spans="1:6" ht="24" customHeight="1">
      <c r="A16" s="131" t="s">
        <v>330</v>
      </c>
      <c r="B16" s="1047">
        <v>572675000</v>
      </c>
      <c r="C16" s="1048">
        <v>508599128.25999999</v>
      </c>
      <c r="D16" s="903">
        <v>0.88811128172174447</v>
      </c>
      <c r="E16" s="128"/>
      <c r="F16" s="134"/>
    </row>
    <row r="17" spans="1:6" ht="24" customHeight="1">
      <c r="A17" s="131" t="s">
        <v>331</v>
      </c>
      <c r="B17" s="1047">
        <v>44141000</v>
      </c>
      <c r="C17" s="1048">
        <v>46283555.749999993</v>
      </c>
      <c r="D17" s="903">
        <v>1.0485389037402866</v>
      </c>
      <c r="E17" s="128"/>
      <c r="F17" s="133"/>
    </row>
    <row r="18" spans="1:6" ht="24" customHeight="1">
      <c r="A18" s="131" t="s">
        <v>332</v>
      </c>
      <c r="B18" s="1047">
        <v>81239000</v>
      </c>
      <c r="C18" s="1048">
        <v>77572801.490000054</v>
      </c>
      <c r="D18" s="903">
        <v>0.9548714470882218</v>
      </c>
      <c r="E18" s="128"/>
      <c r="F18" s="134"/>
    </row>
    <row r="19" spans="1:6" ht="24" customHeight="1">
      <c r="A19" s="131" t="s">
        <v>333</v>
      </c>
      <c r="B19" s="1047">
        <v>58910000</v>
      </c>
      <c r="C19" s="1048">
        <v>64772182.949999981</v>
      </c>
      <c r="D19" s="903">
        <v>1.0995108292310301</v>
      </c>
      <c r="E19" s="128"/>
      <c r="F19" s="133"/>
    </row>
    <row r="20" spans="1:6" ht="24" customHeight="1">
      <c r="A20" s="131" t="s">
        <v>334</v>
      </c>
      <c r="B20" s="1047">
        <v>170067000</v>
      </c>
      <c r="C20" s="1048">
        <v>163716471.33999997</v>
      </c>
      <c r="D20" s="903">
        <v>0.96265866593754212</v>
      </c>
      <c r="E20" s="128"/>
      <c r="F20" s="133"/>
    </row>
    <row r="21" spans="1:6" ht="24" customHeight="1">
      <c r="A21" s="131" t="s">
        <v>335</v>
      </c>
      <c r="B21" s="1047">
        <v>301988000</v>
      </c>
      <c r="C21" s="1048">
        <v>280049070.7700001</v>
      </c>
      <c r="D21" s="903">
        <v>0.92735165228419703</v>
      </c>
      <c r="E21" s="128"/>
      <c r="F21" s="133"/>
    </row>
    <row r="22" spans="1:6" ht="24" customHeight="1">
      <c r="A22" s="131" t="s">
        <v>336</v>
      </c>
      <c r="B22" s="1047">
        <v>63294000</v>
      </c>
      <c r="C22" s="1048">
        <v>58919726.980000012</v>
      </c>
      <c r="D22" s="903">
        <v>0.93088961007362481</v>
      </c>
      <c r="E22" s="128"/>
      <c r="F22" s="133"/>
    </row>
    <row r="23" spans="1:6" ht="24" customHeight="1">
      <c r="A23" s="131" t="s">
        <v>337</v>
      </c>
      <c r="B23" s="1047">
        <v>80470000</v>
      </c>
      <c r="C23" s="1048">
        <v>74071751.050000027</v>
      </c>
      <c r="D23" s="903">
        <v>0.92048901516092985</v>
      </c>
      <c r="E23" s="128"/>
      <c r="F23" s="133"/>
    </row>
    <row r="24" spans="1:6" ht="24" customHeight="1">
      <c r="A24" s="131" t="s">
        <v>338</v>
      </c>
      <c r="B24" s="1047">
        <v>276500000</v>
      </c>
      <c r="C24" s="1048">
        <v>231032072.00999984</v>
      </c>
      <c r="D24" s="903">
        <v>0.83555903077757632</v>
      </c>
      <c r="E24" s="128"/>
      <c r="F24" s="133"/>
    </row>
    <row r="25" spans="1:6" ht="24" customHeight="1">
      <c r="A25" s="135" t="s">
        <v>339</v>
      </c>
      <c r="B25" s="1049">
        <v>109402000</v>
      </c>
      <c r="C25" s="1050">
        <v>116255550.96000007</v>
      </c>
      <c r="D25" s="904">
        <v>1.0626455728414477</v>
      </c>
      <c r="E25" s="128"/>
      <c r="F25" s="133"/>
    </row>
    <row r="26" spans="1:6" ht="23.25" customHeight="1">
      <c r="A26" s="826" t="s">
        <v>769</v>
      </c>
    </row>
    <row r="31" spans="1:6">
      <c r="D31" s="111" t="s">
        <v>4</v>
      </c>
    </row>
  </sheetData>
  <phoneticPr fontId="49" type="noConversion"/>
  <conditionalFormatting sqref="E9:E25">
    <cfRule type="cellIs" dxfId="6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20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showGridLines="0" showZeros="0" topLeftCell="B1" zoomScale="70" zoomScaleNormal="70" zoomScaleSheetLayoutView="70" workbookViewId="0">
      <selection activeCell="Y64" sqref="Y64"/>
    </sheetView>
  </sheetViews>
  <sheetFormatPr defaultColWidth="7.85546875" defaultRowHeight="15"/>
  <cols>
    <col min="1" max="1" width="6.7109375" style="749" hidden="1" customWidth="1"/>
    <col min="2" max="2" width="2.28515625" style="749" customWidth="1"/>
    <col min="3" max="3" width="4.5703125" style="749" customWidth="1"/>
    <col min="4" max="4" width="66.28515625" style="749" customWidth="1"/>
    <col min="5" max="5" width="16" style="751" customWidth="1"/>
    <col min="6" max="6" width="19.140625" style="749" bestFit="1" customWidth="1"/>
    <col min="7" max="7" width="16" style="749" customWidth="1"/>
    <col min="8" max="8" width="16.42578125" style="749" customWidth="1"/>
    <col min="9" max="9" width="16" style="749" customWidth="1"/>
    <col min="10" max="10" width="11.5703125" style="749" bestFit="1" customWidth="1"/>
    <col min="11" max="12" width="9.28515625" style="749" customWidth="1"/>
    <col min="13" max="13" width="7.85546875" style="749" customWidth="1"/>
    <col min="14" max="14" width="7.85546875" style="749"/>
    <col min="15" max="15" width="14.140625" style="749" bestFit="1" customWidth="1"/>
    <col min="16" max="16" width="16.28515625" style="749" bestFit="1" customWidth="1"/>
    <col min="17" max="17" width="16.42578125" style="749" customWidth="1"/>
    <col min="18" max="19" width="7.85546875" style="749"/>
    <col min="20" max="20" width="16" style="749" customWidth="1"/>
    <col min="21" max="16384" width="7.85546875" style="749"/>
  </cols>
  <sheetData>
    <row r="1" spans="1:17" ht="19.5" customHeight="1">
      <c r="B1" s="750" t="s">
        <v>667</v>
      </c>
      <c r="C1" s="750"/>
      <c r="D1" s="750"/>
      <c r="I1" s="752"/>
    </row>
    <row r="2" spans="1:17" ht="15.75" customHeight="1">
      <c r="B2" s="1614" t="s">
        <v>668</v>
      </c>
      <c r="C2" s="1614"/>
      <c r="D2" s="1614"/>
      <c r="E2" s="1614"/>
      <c r="F2" s="1614"/>
      <c r="G2" s="1614"/>
      <c r="H2" s="1614"/>
      <c r="I2" s="1614"/>
      <c r="J2" s="1614"/>
      <c r="K2" s="1614"/>
      <c r="L2" s="1614"/>
    </row>
    <row r="3" spans="1:17" ht="15" customHeight="1"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0"/>
    </row>
    <row r="4" spans="1:17" ht="15" customHeight="1"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</row>
    <row r="5" spans="1:17" ht="15.75">
      <c r="B5" s="753"/>
      <c r="C5" s="754"/>
      <c r="D5" s="755"/>
      <c r="E5" s="756" t="s">
        <v>233</v>
      </c>
      <c r="F5" s="757" t="s">
        <v>533</v>
      </c>
      <c r="G5" s="758" t="s">
        <v>235</v>
      </c>
      <c r="H5" s="759"/>
      <c r="I5" s="759"/>
      <c r="J5" s="759" t="s">
        <v>448</v>
      </c>
      <c r="K5" s="759"/>
      <c r="L5" s="760"/>
    </row>
    <row r="6" spans="1:17" ht="15.75">
      <c r="B6" s="761" t="s">
        <v>3</v>
      </c>
      <c r="C6" s="762"/>
      <c r="D6" s="763"/>
      <c r="E6" s="764" t="s">
        <v>234</v>
      </c>
      <c r="F6" s="765" t="s">
        <v>536</v>
      </c>
      <c r="G6" s="766"/>
      <c r="H6" s="766"/>
      <c r="I6" s="766"/>
      <c r="J6" s="766"/>
      <c r="K6" s="1035"/>
      <c r="L6" s="1035"/>
    </row>
    <row r="7" spans="1:17" ht="15.75">
      <c r="B7" s="767"/>
      <c r="C7" s="751"/>
      <c r="D7" s="768"/>
      <c r="E7" s="769" t="s">
        <v>725</v>
      </c>
      <c r="F7" s="765"/>
      <c r="G7" s="770" t="s">
        <v>449</v>
      </c>
      <c r="H7" s="771" t="s">
        <v>551</v>
      </c>
      <c r="I7" s="771" t="s">
        <v>451</v>
      </c>
      <c r="J7" s="1036" t="s">
        <v>548</v>
      </c>
      <c r="K7" s="1037" t="s">
        <v>472</v>
      </c>
      <c r="L7" s="1037" t="s">
        <v>758</v>
      </c>
    </row>
    <row r="8" spans="1:17" s="772" customFormat="1" ht="15" customHeight="1">
      <c r="B8" s="773"/>
      <c r="C8" s="774"/>
      <c r="D8" s="775"/>
      <c r="E8" s="1609" t="s">
        <v>669</v>
      </c>
      <c r="F8" s="1610"/>
      <c r="G8" s="1610"/>
      <c r="H8" s="1610"/>
      <c r="I8" s="1611"/>
      <c r="J8" s="1038"/>
      <c r="K8" s="1038"/>
      <c r="L8" s="1038"/>
      <c r="M8" s="749"/>
    </row>
    <row r="9" spans="1:17" s="772" customFormat="1" ht="9.9499999999999993" customHeight="1">
      <c r="B9" s="1612">
        <v>1</v>
      </c>
      <c r="C9" s="1613"/>
      <c r="D9" s="1613"/>
      <c r="E9" s="776">
        <v>2</v>
      </c>
      <c r="F9" s="777">
        <v>3</v>
      </c>
      <c r="G9" s="777">
        <v>4</v>
      </c>
      <c r="H9" s="778">
        <v>5</v>
      </c>
      <c r="I9" s="778">
        <v>6</v>
      </c>
      <c r="J9" s="905">
        <v>7</v>
      </c>
      <c r="K9" s="1182">
        <v>8</v>
      </c>
      <c r="L9" s="905">
        <v>9</v>
      </c>
    </row>
    <row r="10" spans="1:17" ht="21.75" customHeight="1">
      <c r="A10" s="779" t="s">
        <v>670</v>
      </c>
      <c r="B10" s="780" t="s">
        <v>671</v>
      </c>
      <c r="C10" s="781"/>
      <c r="D10" s="782"/>
      <c r="E10" s="984">
        <v>416234520000</v>
      </c>
      <c r="F10" s="812">
        <v>416234519999.99994</v>
      </c>
      <c r="G10" s="817">
        <v>32149648836.799999</v>
      </c>
      <c r="H10" s="817">
        <v>65570214102.400055</v>
      </c>
      <c r="I10" s="817">
        <v>94776282167.559921</v>
      </c>
      <c r="J10" s="1176">
        <v>7.7239266067600551E-2</v>
      </c>
      <c r="K10" s="820">
        <v>0.15753189836921758</v>
      </c>
      <c r="L10" s="1180">
        <v>0.22769923592007682</v>
      </c>
      <c r="O10" s="836"/>
    </row>
    <row r="11" spans="1:17" ht="15.75">
      <c r="A11" s="779"/>
      <c r="B11" s="784" t="s">
        <v>553</v>
      </c>
      <c r="C11" s="785"/>
      <c r="D11" s="782"/>
      <c r="E11" s="813"/>
      <c r="F11" s="813"/>
      <c r="G11" s="818"/>
      <c r="H11" s="818"/>
      <c r="I11" s="818"/>
      <c r="J11" s="1177"/>
      <c r="K11" s="783"/>
      <c r="L11" s="1180"/>
    </row>
    <row r="12" spans="1:17" ht="21.75" customHeight="1">
      <c r="A12" s="779" t="s">
        <v>672</v>
      </c>
      <c r="B12" s="787" t="s">
        <v>645</v>
      </c>
      <c r="C12" s="788" t="s">
        <v>673</v>
      </c>
      <c r="D12" s="789"/>
      <c r="E12" s="813">
        <v>222579619000</v>
      </c>
      <c r="F12" s="813">
        <v>225068526432.85999</v>
      </c>
      <c r="G12" s="818">
        <v>18713797051.48</v>
      </c>
      <c r="H12" s="818">
        <v>36784247799.010017</v>
      </c>
      <c r="I12" s="818">
        <v>52697223136.579971</v>
      </c>
      <c r="J12" s="1177">
        <v>8.3147107896769823E-2</v>
      </c>
      <c r="K12" s="783">
        <v>0.16343576946100946</v>
      </c>
      <c r="L12" s="1180">
        <v>0.23413857091342374</v>
      </c>
      <c r="O12" s="836"/>
    </row>
    <row r="13" spans="1:17" ht="12" customHeight="1">
      <c r="A13" s="779"/>
      <c r="B13" s="790"/>
      <c r="C13" s="791" t="s">
        <v>587</v>
      </c>
      <c r="D13" s="792"/>
      <c r="E13" s="814"/>
      <c r="F13" s="814"/>
      <c r="G13" s="819"/>
      <c r="H13" s="819"/>
      <c r="I13" s="819"/>
      <c r="J13" s="1178"/>
      <c r="K13" s="786"/>
      <c r="L13" s="1181"/>
      <c r="O13" s="836"/>
    </row>
    <row r="14" spans="1:17" ht="15.95" customHeight="1">
      <c r="A14" s="779" t="s">
        <v>674</v>
      </c>
      <c r="B14" s="790"/>
      <c r="C14" s="793" t="s">
        <v>675</v>
      </c>
      <c r="D14" s="792" t="s">
        <v>676</v>
      </c>
      <c r="E14" s="814">
        <v>60762707000</v>
      </c>
      <c r="F14" s="814">
        <v>61477844337</v>
      </c>
      <c r="G14" s="819">
        <v>8215124912</v>
      </c>
      <c r="H14" s="819">
        <v>16434506200</v>
      </c>
      <c r="I14" s="819">
        <v>21130512626</v>
      </c>
      <c r="J14" s="1178">
        <v>0.13362740676084159</v>
      </c>
      <c r="K14" s="786">
        <v>0.26732404782952046</v>
      </c>
      <c r="L14" s="1181">
        <v>0.34370939407325235</v>
      </c>
      <c r="O14" s="836"/>
    </row>
    <row r="15" spans="1:17" ht="15.95" customHeight="1">
      <c r="A15" s="779" t="s">
        <v>677</v>
      </c>
      <c r="B15" s="790"/>
      <c r="C15" s="793" t="s">
        <v>678</v>
      </c>
      <c r="D15" s="792" t="s">
        <v>679</v>
      </c>
      <c r="E15" s="814">
        <v>68327537000</v>
      </c>
      <c r="F15" s="814">
        <v>68827537000</v>
      </c>
      <c r="G15" s="819">
        <v>3366656719.3600001</v>
      </c>
      <c r="H15" s="819">
        <v>7580686548.8800001</v>
      </c>
      <c r="I15" s="819">
        <v>11444522605.84</v>
      </c>
      <c r="J15" s="1178">
        <v>4.8914386103341166E-2</v>
      </c>
      <c r="K15" s="786">
        <v>0.1101403141722186</v>
      </c>
      <c r="L15" s="1181">
        <v>0.16627825293007362</v>
      </c>
      <c r="O15" s="836"/>
      <c r="Q15" s="836"/>
    </row>
    <row r="16" spans="1:17" ht="12" customHeight="1">
      <c r="A16" s="779"/>
      <c r="B16" s="790"/>
      <c r="C16" s="793"/>
      <c r="D16" s="792" t="s">
        <v>587</v>
      </c>
      <c r="E16" s="814">
        <v>0</v>
      </c>
      <c r="F16" s="814"/>
      <c r="G16" s="819"/>
      <c r="H16" s="819"/>
      <c r="I16" s="819"/>
      <c r="J16" s="1178"/>
      <c r="K16" s="786"/>
      <c r="L16" s="1181"/>
      <c r="O16" s="836"/>
    </row>
    <row r="17" spans="1:15" ht="15.95" customHeight="1">
      <c r="A17" s="779" t="s">
        <v>680</v>
      </c>
      <c r="B17" s="794"/>
      <c r="C17" s="793"/>
      <c r="D17" s="792" t="s">
        <v>681</v>
      </c>
      <c r="E17" s="814">
        <v>49390438000</v>
      </c>
      <c r="F17" s="814">
        <v>49390438000</v>
      </c>
      <c r="G17" s="819">
        <v>2055415253.6800001</v>
      </c>
      <c r="H17" s="819">
        <v>4954705804.4700003</v>
      </c>
      <c r="I17" s="819">
        <v>7173339454.4300003</v>
      </c>
      <c r="J17" s="1178">
        <v>4.1615651468407712E-2</v>
      </c>
      <c r="K17" s="786">
        <v>0.10031710600481009</v>
      </c>
      <c r="L17" s="1181">
        <v>0.14523741325051623</v>
      </c>
      <c r="O17" s="836"/>
    </row>
    <row r="18" spans="1:15" ht="15.95" customHeight="1">
      <c r="A18" s="779" t="s">
        <v>682</v>
      </c>
      <c r="B18" s="790"/>
      <c r="C18" s="793"/>
      <c r="D18" s="795" t="s">
        <v>683</v>
      </c>
      <c r="E18" s="814">
        <v>17368778000</v>
      </c>
      <c r="F18" s="814">
        <v>17368778000</v>
      </c>
      <c r="G18" s="819">
        <v>1251421465.6800001</v>
      </c>
      <c r="H18" s="819">
        <v>2506340744.4099998</v>
      </c>
      <c r="I18" s="819">
        <v>4086723151.4099998</v>
      </c>
      <c r="J18" s="1178">
        <v>7.205005819522825E-2</v>
      </c>
      <c r="K18" s="786">
        <v>0.14430150148789972</v>
      </c>
      <c r="L18" s="1181">
        <v>0.23529134585115891</v>
      </c>
      <c r="O18" s="836"/>
    </row>
    <row r="19" spans="1:15" ht="45">
      <c r="A19" s="796" t="s">
        <v>684</v>
      </c>
      <c r="B19" s="790"/>
      <c r="C19" s="797" t="s">
        <v>685</v>
      </c>
      <c r="D19" s="798" t="s">
        <v>686</v>
      </c>
      <c r="E19" s="814">
        <v>39546629000</v>
      </c>
      <c r="F19" s="814">
        <v>44235910643.269989</v>
      </c>
      <c r="G19" s="819">
        <v>3583006096.9300003</v>
      </c>
      <c r="H19" s="819">
        <v>7219847428.6399994</v>
      </c>
      <c r="I19" s="819">
        <v>10723130415.100002</v>
      </c>
      <c r="J19" s="1178">
        <v>8.0997679144085066E-2</v>
      </c>
      <c r="K19" s="786">
        <v>0.16321236126148159</v>
      </c>
      <c r="L19" s="1181">
        <v>0.24240781435639802</v>
      </c>
      <c r="O19" s="836"/>
    </row>
    <row r="20" spans="1:15" ht="30">
      <c r="A20" s="796" t="s">
        <v>687</v>
      </c>
      <c r="B20" s="790"/>
      <c r="C20" s="797" t="s">
        <v>688</v>
      </c>
      <c r="D20" s="798" t="s">
        <v>689</v>
      </c>
      <c r="E20" s="814">
        <v>3054780000</v>
      </c>
      <c r="F20" s="814">
        <v>5560441873.9699993</v>
      </c>
      <c r="G20" s="819">
        <v>264524660.39000002</v>
      </c>
      <c r="H20" s="819">
        <v>560789770.02999997</v>
      </c>
      <c r="I20" s="819">
        <v>882335363.85000014</v>
      </c>
      <c r="J20" s="1178">
        <v>4.7572596995989605E-2</v>
      </c>
      <c r="K20" s="786">
        <v>0.10085345422909921</v>
      </c>
      <c r="L20" s="1181">
        <v>0.15868079980845792</v>
      </c>
      <c r="O20" s="836"/>
    </row>
    <row r="21" spans="1:15" ht="15" customHeight="1">
      <c r="A21" s="796" t="s">
        <v>690</v>
      </c>
      <c r="B21" s="790"/>
      <c r="C21" s="797" t="s">
        <v>691</v>
      </c>
      <c r="D21" s="798" t="s">
        <v>692</v>
      </c>
      <c r="E21" s="814">
        <v>16146947000</v>
      </c>
      <c r="F21" s="814">
        <v>19823554546</v>
      </c>
      <c r="G21" s="819">
        <v>2315038420.4000001</v>
      </c>
      <c r="H21" s="819">
        <v>3069374050.8000002</v>
      </c>
      <c r="I21" s="819">
        <v>4861947485.8000002</v>
      </c>
      <c r="J21" s="1178">
        <v>0.11678220548328094</v>
      </c>
      <c r="K21" s="783">
        <v>0.15483469645555262</v>
      </c>
      <c r="L21" s="1180">
        <v>0.24526113490484203</v>
      </c>
      <c r="O21" s="836"/>
    </row>
    <row r="22" spans="1:15" ht="21.75" customHeight="1">
      <c r="A22" s="779" t="s">
        <v>693</v>
      </c>
      <c r="B22" s="780" t="s">
        <v>660</v>
      </c>
      <c r="C22" s="781" t="s">
        <v>694</v>
      </c>
      <c r="D22" s="799"/>
      <c r="E22" s="813">
        <v>28476092000</v>
      </c>
      <c r="F22" s="813">
        <v>28173496763.59</v>
      </c>
      <c r="G22" s="818">
        <v>2152903654.8199987</v>
      </c>
      <c r="H22" s="818">
        <v>4393994387.3099985</v>
      </c>
      <c r="I22" s="818">
        <v>6713761133.9299994</v>
      </c>
      <c r="J22" s="1177">
        <v>7.641591929058314E-2</v>
      </c>
      <c r="K22" s="783">
        <v>0.15596198172278616</v>
      </c>
      <c r="L22" s="1180">
        <v>0.23830059826320615</v>
      </c>
      <c r="O22" s="836"/>
    </row>
    <row r="23" spans="1:15" ht="21.75" customHeight="1">
      <c r="A23" s="779" t="s">
        <v>695</v>
      </c>
      <c r="B23" s="800" t="s">
        <v>696</v>
      </c>
      <c r="C23" s="781" t="s">
        <v>697</v>
      </c>
      <c r="D23" s="799"/>
      <c r="E23" s="813">
        <v>81440065000</v>
      </c>
      <c r="F23" s="813">
        <v>80864182950.299957</v>
      </c>
      <c r="G23" s="818">
        <v>4354256662.4700031</v>
      </c>
      <c r="H23" s="818">
        <v>11318593129.180044</v>
      </c>
      <c r="I23" s="818">
        <v>17954169303.869946</v>
      </c>
      <c r="J23" s="1177">
        <v>5.3846542481560455E-2</v>
      </c>
      <c r="K23" s="783">
        <v>0.13997041355301371</v>
      </c>
      <c r="L23" s="1180">
        <v>0.22202869860077337</v>
      </c>
      <c r="O23" s="836"/>
    </row>
    <row r="24" spans="1:15" ht="12" customHeight="1">
      <c r="A24" s="779"/>
      <c r="B24" s="800"/>
      <c r="C24" s="791" t="s">
        <v>587</v>
      </c>
      <c r="D24" s="799"/>
      <c r="E24" s="814"/>
      <c r="F24" s="814"/>
      <c r="G24" s="819"/>
      <c r="H24" s="819"/>
      <c r="I24" s="819"/>
      <c r="J24" s="1177"/>
      <c r="K24" s="783"/>
      <c r="L24" s="1180"/>
      <c r="O24" s="836"/>
    </row>
    <row r="25" spans="1:15" ht="15.75" customHeight="1">
      <c r="A25" s="779" t="s">
        <v>698</v>
      </c>
      <c r="B25" s="800"/>
      <c r="C25" s="793" t="s">
        <v>699</v>
      </c>
      <c r="D25" s="792" t="s">
        <v>700</v>
      </c>
      <c r="E25" s="814">
        <v>51110861000</v>
      </c>
      <c r="F25" s="814">
        <v>52334339149.159996</v>
      </c>
      <c r="G25" s="819">
        <v>2930915598.940001</v>
      </c>
      <c r="H25" s="819">
        <v>8474690978.2500029</v>
      </c>
      <c r="I25" s="819">
        <v>13473263568.089993</v>
      </c>
      <c r="J25" s="1178">
        <v>5.6003680309910715E-2</v>
      </c>
      <c r="K25" s="786">
        <v>0.16193365801555226</v>
      </c>
      <c r="L25" s="1181">
        <v>0.25744594824612871</v>
      </c>
      <c r="O25" s="836"/>
    </row>
    <row r="26" spans="1:15" ht="15.75" customHeight="1">
      <c r="A26" s="779" t="s">
        <v>701</v>
      </c>
      <c r="B26" s="800"/>
      <c r="C26" s="793" t="s">
        <v>702</v>
      </c>
      <c r="D26" s="792" t="s">
        <v>703</v>
      </c>
      <c r="E26" s="814">
        <v>20361288000</v>
      </c>
      <c r="F26" s="814">
        <v>21559165490.529999</v>
      </c>
      <c r="G26" s="819">
        <v>753686527.5200007</v>
      </c>
      <c r="H26" s="819">
        <v>1658734321.4699991</v>
      </c>
      <c r="I26" s="819">
        <v>2875662305.5600019</v>
      </c>
      <c r="J26" s="1178">
        <v>3.4958984282163534E-2</v>
      </c>
      <c r="K26" s="786">
        <v>7.6938707214739305E-2</v>
      </c>
      <c r="L26" s="1181">
        <v>0.13338467608234442</v>
      </c>
      <c r="O26" s="836"/>
    </row>
    <row r="27" spans="1:15" ht="21.75" customHeight="1">
      <c r="A27" s="779" t="s">
        <v>704</v>
      </c>
      <c r="B27" s="800" t="s">
        <v>705</v>
      </c>
      <c r="C27" s="781" t="s">
        <v>706</v>
      </c>
      <c r="D27" s="799"/>
      <c r="E27" s="813">
        <v>21783880000</v>
      </c>
      <c r="F27" s="813">
        <v>20473128079.319988</v>
      </c>
      <c r="G27" s="818">
        <v>390825235.82999992</v>
      </c>
      <c r="H27" s="818">
        <v>916038020.17000008</v>
      </c>
      <c r="I27" s="818">
        <v>1758347178.0199997</v>
      </c>
      <c r="J27" s="1177">
        <v>1.9089668873061683E-2</v>
      </c>
      <c r="K27" s="783">
        <v>4.4743432299204675E-2</v>
      </c>
      <c r="L27" s="1180">
        <v>8.5885614118543771E-2</v>
      </c>
      <c r="O27" s="836"/>
    </row>
    <row r="28" spans="1:15" ht="12" customHeight="1">
      <c r="A28" s="779"/>
      <c r="B28" s="800"/>
      <c r="C28" s="791" t="s">
        <v>587</v>
      </c>
      <c r="D28" s="799"/>
      <c r="E28" s="814"/>
      <c r="F28" s="814"/>
      <c r="G28" s="819"/>
      <c r="H28" s="819"/>
      <c r="I28" s="819"/>
      <c r="J28" s="1177"/>
      <c r="K28" s="783"/>
      <c r="L28" s="1180"/>
      <c r="O28" s="836"/>
    </row>
    <row r="29" spans="1:15" ht="30" customHeight="1">
      <c r="A29" s="796" t="s">
        <v>707</v>
      </c>
      <c r="B29" s="800"/>
      <c r="C29" s="797" t="s">
        <v>708</v>
      </c>
      <c r="D29" s="801" t="s">
        <v>709</v>
      </c>
      <c r="E29" s="814">
        <v>14847721000</v>
      </c>
      <c r="F29" s="814">
        <v>14982880096.980003</v>
      </c>
      <c r="G29" s="847">
        <v>268428336.09000003</v>
      </c>
      <c r="H29" s="847">
        <v>745800593.03000009</v>
      </c>
      <c r="I29" s="847">
        <v>1394990619.0300002</v>
      </c>
      <c r="J29" s="1178">
        <v>1.7915670041576671E-2</v>
      </c>
      <c r="K29" s="786">
        <v>4.9776851193004339E-2</v>
      </c>
      <c r="L29" s="1181">
        <v>9.3105638568860935E-2</v>
      </c>
      <c r="O29" s="836"/>
    </row>
    <row r="30" spans="1:15" ht="47.25" customHeight="1">
      <c r="A30" s="796" t="s">
        <v>710</v>
      </c>
      <c r="B30" s="800"/>
      <c r="C30" s="797" t="s">
        <v>711</v>
      </c>
      <c r="D30" s="801" t="s">
        <v>712</v>
      </c>
      <c r="E30" s="814">
        <v>43339000</v>
      </c>
      <c r="F30" s="814">
        <v>162789725.99000001</v>
      </c>
      <c r="G30" s="847">
        <v>11500</v>
      </c>
      <c r="H30" s="847">
        <v>494678.73</v>
      </c>
      <c r="I30" s="847">
        <v>4091933.05</v>
      </c>
      <c r="J30" s="1178">
        <v>7.0643278806835957E-5</v>
      </c>
      <c r="K30" s="786">
        <v>3.0387589081044804E-3</v>
      </c>
      <c r="L30" s="1181">
        <v>2.5136310200874486E-2</v>
      </c>
      <c r="M30" s="802"/>
      <c r="O30" s="836"/>
    </row>
    <row r="31" spans="1:15" ht="30">
      <c r="A31" s="796" t="s">
        <v>713</v>
      </c>
      <c r="B31" s="800"/>
      <c r="C31" s="797" t="s">
        <v>714</v>
      </c>
      <c r="D31" s="801" t="s">
        <v>715</v>
      </c>
      <c r="E31" s="815">
        <v>35700000</v>
      </c>
      <c r="F31" s="815">
        <v>487138256.53999996</v>
      </c>
      <c r="G31" s="847">
        <v>0</v>
      </c>
      <c r="H31" s="847">
        <v>0</v>
      </c>
      <c r="I31" s="847">
        <v>135000</v>
      </c>
      <c r="J31" s="1178">
        <v>0</v>
      </c>
      <c r="K31" s="786">
        <v>0</v>
      </c>
      <c r="L31" s="1181">
        <v>2.77128716924976E-4</v>
      </c>
      <c r="O31" s="836"/>
    </row>
    <row r="32" spans="1:15" ht="21.75" customHeight="1">
      <c r="A32" s="796" t="s">
        <v>716</v>
      </c>
      <c r="B32" s="803" t="s">
        <v>717</v>
      </c>
      <c r="C32" s="804" t="s">
        <v>718</v>
      </c>
      <c r="D32" s="805"/>
      <c r="E32" s="813">
        <v>29199900000</v>
      </c>
      <c r="F32" s="813">
        <v>29199900000</v>
      </c>
      <c r="G32" s="825">
        <v>4218826905.1700001</v>
      </c>
      <c r="H32" s="825">
        <v>4929443944.3800001</v>
      </c>
      <c r="I32" s="825">
        <v>6126942374.8400002</v>
      </c>
      <c r="J32" s="1177">
        <v>0.14448086826222009</v>
      </c>
      <c r="K32" s="783">
        <v>0.1688171515786013</v>
      </c>
      <c r="L32" s="1180">
        <v>0.20982751224627483</v>
      </c>
      <c r="O32" s="836"/>
    </row>
    <row r="33" spans="1:23" ht="21.75" customHeight="1">
      <c r="A33" s="796" t="s">
        <v>719</v>
      </c>
      <c r="B33" s="803" t="s">
        <v>720</v>
      </c>
      <c r="C33" s="804" t="s">
        <v>721</v>
      </c>
      <c r="D33" s="805"/>
      <c r="E33" s="813">
        <v>22207223000</v>
      </c>
      <c r="F33" s="813">
        <v>22207223000</v>
      </c>
      <c r="G33" s="848">
        <v>1810114112.6900001</v>
      </c>
      <c r="H33" s="848">
        <v>6154077427.0199995</v>
      </c>
      <c r="I33" s="848">
        <v>7957372212.8000002</v>
      </c>
      <c r="J33" s="1177">
        <v>8.1510151570504785E-2</v>
      </c>
      <c r="K33" s="783">
        <v>0.27712053087502203</v>
      </c>
      <c r="L33" s="1180">
        <v>0.35832360546836495</v>
      </c>
      <c r="O33" s="836"/>
    </row>
    <row r="34" spans="1:23" ht="21.75" customHeight="1">
      <c r="A34" s="796" t="s">
        <v>722</v>
      </c>
      <c r="B34" s="806" t="s">
        <v>723</v>
      </c>
      <c r="C34" s="807" t="s">
        <v>724</v>
      </c>
      <c r="D34" s="808"/>
      <c r="E34" s="816">
        <v>10547741000</v>
      </c>
      <c r="F34" s="816">
        <v>10248062773.929995</v>
      </c>
      <c r="G34" s="849">
        <v>508925214.33999985</v>
      </c>
      <c r="H34" s="849">
        <v>1073819395.329999</v>
      </c>
      <c r="I34" s="849">
        <v>1568466827.5200016</v>
      </c>
      <c r="J34" s="1179">
        <v>4.9660626165820593E-2</v>
      </c>
      <c r="K34" s="809">
        <v>0.1047826715173607</v>
      </c>
      <c r="L34" s="809">
        <v>0.15305008001219686</v>
      </c>
      <c r="O34" s="836"/>
    </row>
    <row r="35" spans="1:23" s="1032" customFormat="1" ht="14.25">
      <c r="E35" s="1033"/>
    </row>
    <row r="36" spans="1:23" s="1032" customFormat="1" ht="14.25">
      <c r="E36" s="1033"/>
    </row>
    <row r="37" spans="1:23" s="1032" customFormat="1" ht="14.25">
      <c r="E37" s="1033"/>
    </row>
    <row r="38" spans="1:23" s="1032" customFormat="1" ht="14.25">
      <c r="E38" s="1033"/>
    </row>
    <row r="39" spans="1:23" ht="15.75">
      <c r="B39" s="753"/>
      <c r="C39" s="754"/>
      <c r="D39" s="755"/>
      <c r="E39" s="756" t="s">
        <v>233</v>
      </c>
      <c r="F39" s="757" t="s">
        <v>533</v>
      </c>
      <c r="G39" s="758" t="s">
        <v>235</v>
      </c>
      <c r="H39" s="759"/>
      <c r="I39" s="759"/>
      <c r="J39" s="759" t="s">
        <v>448</v>
      </c>
      <c r="K39" s="759"/>
      <c r="L39" s="760"/>
      <c r="O39" s="751"/>
      <c r="P39" s="751"/>
      <c r="Q39" s="751"/>
      <c r="R39" s="751"/>
      <c r="S39" s="751"/>
      <c r="T39" s="751"/>
      <c r="U39" s="751"/>
      <c r="V39" s="751"/>
      <c r="W39" s="751"/>
    </row>
    <row r="40" spans="1:23" ht="15.75">
      <c r="B40" s="761" t="s">
        <v>3</v>
      </c>
      <c r="C40" s="762"/>
      <c r="D40" s="763"/>
      <c r="E40" s="764" t="s">
        <v>234</v>
      </c>
      <c r="F40" s="765" t="s">
        <v>536</v>
      </c>
      <c r="G40" s="766"/>
      <c r="H40" s="766"/>
      <c r="I40" s="766"/>
      <c r="J40" s="766"/>
      <c r="K40" s="1035"/>
      <c r="L40" s="1035"/>
      <c r="O40" s="751"/>
      <c r="P40" s="751"/>
      <c r="Q40" s="751"/>
      <c r="R40" s="751"/>
      <c r="S40" s="751"/>
      <c r="T40" s="751"/>
      <c r="U40" s="751"/>
      <c r="V40" s="751"/>
      <c r="W40" s="751"/>
    </row>
    <row r="41" spans="1:23" ht="15.75">
      <c r="B41" s="767"/>
      <c r="C41" s="751"/>
      <c r="D41" s="768"/>
      <c r="E41" s="769" t="s">
        <v>725</v>
      </c>
      <c r="F41" s="765"/>
      <c r="G41" s="770" t="s">
        <v>759</v>
      </c>
      <c r="H41" s="771" t="s">
        <v>763</v>
      </c>
      <c r="I41" s="771" t="s">
        <v>761</v>
      </c>
      <c r="J41" s="1036" t="s">
        <v>548</v>
      </c>
      <c r="K41" s="1037" t="s">
        <v>472</v>
      </c>
      <c r="L41" s="1037" t="s">
        <v>758</v>
      </c>
      <c r="O41" s="751"/>
      <c r="P41" s="751"/>
      <c r="Q41" s="751"/>
      <c r="R41" s="751"/>
      <c r="S41" s="751"/>
      <c r="T41" s="751"/>
      <c r="U41" s="751"/>
      <c r="V41" s="751"/>
      <c r="W41" s="751"/>
    </row>
    <row r="42" spans="1:23">
      <c r="B42" s="773"/>
      <c r="C42" s="774"/>
      <c r="D42" s="775"/>
      <c r="E42" s="1609" t="s">
        <v>669</v>
      </c>
      <c r="F42" s="1610"/>
      <c r="G42" s="1610"/>
      <c r="H42" s="1610"/>
      <c r="I42" s="1611"/>
      <c r="J42" s="1038"/>
      <c r="K42" s="1038"/>
      <c r="L42" s="1038"/>
      <c r="O42" s="751"/>
      <c r="P42" s="751"/>
      <c r="Q42" s="751"/>
      <c r="R42" s="751"/>
      <c r="S42" s="751"/>
      <c r="T42" s="751"/>
      <c r="U42" s="751"/>
      <c r="V42" s="751"/>
      <c r="W42" s="751"/>
    </row>
    <row r="43" spans="1:23">
      <c r="B43" s="1612">
        <v>1</v>
      </c>
      <c r="C43" s="1613"/>
      <c r="D43" s="1613"/>
      <c r="E43" s="1205">
        <v>2</v>
      </c>
      <c r="F43" s="777">
        <v>3</v>
      </c>
      <c r="G43" s="777">
        <v>4</v>
      </c>
      <c r="H43" s="778">
        <v>5</v>
      </c>
      <c r="I43" s="778">
        <v>6</v>
      </c>
      <c r="J43" s="777">
        <v>7</v>
      </c>
      <c r="K43" s="1200">
        <v>8</v>
      </c>
      <c r="L43" s="777">
        <v>9</v>
      </c>
      <c r="O43" s="751"/>
      <c r="P43" s="751"/>
      <c r="Q43" s="751"/>
      <c r="R43" s="751"/>
      <c r="S43" s="751"/>
      <c r="T43" s="751"/>
      <c r="U43" s="751"/>
      <c r="V43" s="751"/>
      <c r="W43" s="751"/>
    </row>
    <row r="44" spans="1:23" ht="23.25" customHeight="1">
      <c r="B44" s="780" t="s">
        <v>671</v>
      </c>
      <c r="C44" s="781"/>
      <c r="D44" s="782"/>
      <c r="E44" s="984">
        <v>416234520000</v>
      </c>
      <c r="F44" s="812">
        <v>416234519999.99994</v>
      </c>
      <c r="G44" s="817">
        <v>130040803115.6501</v>
      </c>
      <c r="H44" s="817">
        <v>164800901044.14993</v>
      </c>
      <c r="I44" s="817">
        <v>197217550867.65012</v>
      </c>
      <c r="J44" s="820">
        <v>0.31242195653462407</v>
      </c>
      <c r="K44" s="820">
        <v>0.39593280500653805</v>
      </c>
      <c r="L44" s="820">
        <v>0.47381353874169335</v>
      </c>
      <c r="O44" s="751"/>
      <c r="P44" s="751"/>
      <c r="Q44" s="1202"/>
      <c r="R44" s="751"/>
      <c r="S44" s="751"/>
      <c r="T44" s="1202"/>
      <c r="U44" s="751"/>
      <c r="V44" s="751"/>
      <c r="W44" s="751"/>
    </row>
    <row r="45" spans="1:23" ht="15.75">
      <c r="B45" s="784" t="s">
        <v>553</v>
      </c>
      <c r="C45" s="785"/>
      <c r="D45" s="782"/>
      <c r="E45" s="813"/>
      <c r="F45" s="813"/>
      <c r="G45" s="818"/>
      <c r="H45" s="818"/>
      <c r="I45" s="818"/>
      <c r="J45" s="783"/>
      <c r="K45" s="783"/>
      <c r="L45" s="783"/>
      <c r="O45" s="751"/>
      <c r="P45" s="751"/>
      <c r="Q45" s="1202"/>
      <c r="R45" s="751"/>
      <c r="S45" s="751"/>
      <c r="T45" s="1202"/>
      <c r="U45" s="751"/>
      <c r="V45" s="751"/>
      <c r="W45" s="751"/>
    </row>
    <row r="46" spans="1:23" ht="15.75" customHeight="1">
      <c r="B46" s="787" t="s">
        <v>645</v>
      </c>
      <c r="C46" s="788" t="s">
        <v>673</v>
      </c>
      <c r="D46" s="789"/>
      <c r="E46" s="813">
        <v>222579619000</v>
      </c>
      <c r="F46" s="813">
        <v>225068526432.85999</v>
      </c>
      <c r="G46" s="818">
        <v>71661345629.849976</v>
      </c>
      <c r="H46" s="818">
        <v>93948656037.050156</v>
      </c>
      <c r="I46" s="818">
        <v>112915459847.06012</v>
      </c>
      <c r="J46" s="783">
        <v>0.318397897589769</v>
      </c>
      <c r="K46" s="783">
        <v>0.41742245140204404</v>
      </c>
      <c r="L46" s="783">
        <v>0.50169369141332976</v>
      </c>
      <c r="O46" s="751"/>
      <c r="P46" s="751"/>
      <c r="Q46" s="1202"/>
      <c r="R46" s="751"/>
      <c r="S46" s="751"/>
      <c r="T46" s="1202"/>
      <c r="U46" s="751"/>
      <c r="V46" s="751"/>
      <c r="W46" s="751"/>
    </row>
    <row r="47" spans="1:23" ht="15.75">
      <c r="B47" s="790"/>
      <c r="C47" s="791" t="s">
        <v>587</v>
      </c>
      <c r="D47" s="792"/>
      <c r="E47" s="814"/>
      <c r="F47" s="814"/>
      <c r="G47" s="819"/>
      <c r="H47" s="819"/>
      <c r="I47" s="819"/>
      <c r="J47" s="786"/>
      <c r="K47" s="786"/>
      <c r="L47" s="783"/>
      <c r="O47" s="751"/>
      <c r="P47" s="751"/>
      <c r="Q47" s="1203"/>
      <c r="R47" s="751"/>
      <c r="S47" s="751"/>
      <c r="T47" s="1203"/>
      <c r="U47" s="751"/>
      <c r="V47" s="751"/>
      <c r="W47" s="751"/>
    </row>
    <row r="48" spans="1:23">
      <c r="B48" s="790"/>
      <c r="C48" s="793" t="s">
        <v>675</v>
      </c>
      <c r="D48" s="792" t="s">
        <v>676</v>
      </c>
      <c r="E48" s="814">
        <v>60762707000</v>
      </c>
      <c r="F48" s="814">
        <v>61477844337</v>
      </c>
      <c r="G48" s="819">
        <v>25826283941</v>
      </c>
      <c r="H48" s="819">
        <v>30529382255</v>
      </c>
      <c r="I48" s="819">
        <v>35228732506</v>
      </c>
      <c r="J48" s="786">
        <v>0.42009091599616538</v>
      </c>
      <c r="K48" s="786">
        <v>0.49659161904976085</v>
      </c>
      <c r="L48" s="786">
        <v>0.57303135602622035</v>
      </c>
      <c r="O48" s="751"/>
      <c r="P48" s="751"/>
      <c r="Q48" s="1203"/>
      <c r="R48" s="751"/>
      <c r="S48" s="751"/>
      <c r="T48" s="1203"/>
      <c r="U48" s="751"/>
      <c r="V48" s="751"/>
      <c r="W48" s="751"/>
    </row>
    <row r="49" spans="2:23">
      <c r="B49" s="790"/>
      <c r="C49" s="793" t="s">
        <v>678</v>
      </c>
      <c r="D49" s="792" t="s">
        <v>679</v>
      </c>
      <c r="E49" s="814">
        <v>68327537000</v>
      </c>
      <c r="F49" s="814">
        <v>68827537000</v>
      </c>
      <c r="G49" s="819">
        <v>17366705220.790001</v>
      </c>
      <c r="H49" s="819">
        <v>27408904018.48</v>
      </c>
      <c r="I49" s="819">
        <v>34232843368.510002</v>
      </c>
      <c r="J49" s="786">
        <v>0.25232204983290335</v>
      </c>
      <c r="K49" s="786">
        <v>0.39822584409028033</v>
      </c>
      <c r="L49" s="786">
        <v>0.49737132637057757</v>
      </c>
      <c r="O49" s="751"/>
      <c r="P49" s="751"/>
      <c r="Q49" s="1203"/>
      <c r="R49" s="751"/>
      <c r="S49" s="751"/>
      <c r="T49" s="1203"/>
      <c r="U49" s="751"/>
      <c r="V49" s="751"/>
      <c r="W49" s="751"/>
    </row>
    <row r="50" spans="2:23">
      <c r="B50" s="790"/>
      <c r="C50" s="793"/>
      <c r="D50" s="792" t="s">
        <v>587</v>
      </c>
      <c r="E50" s="814">
        <v>0</v>
      </c>
      <c r="F50" s="814"/>
      <c r="G50" s="819"/>
      <c r="H50" s="819"/>
      <c r="I50" s="819"/>
      <c r="J50" s="786"/>
      <c r="K50" s="786"/>
      <c r="L50" s="786"/>
      <c r="O50" s="751"/>
      <c r="P50" s="751"/>
      <c r="Q50" s="1203"/>
      <c r="R50" s="751"/>
      <c r="S50" s="751"/>
      <c r="T50" s="1203"/>
      <c r="U50" s="751"/>
      <c r="V50" s="751"/>
      <c r="W50" s="751"/>
    </row>
    <row r="51" spans="2:23">
      <c r="B51" s="794"/>
      <c r="C51" s="793"/>
      <c r="D51" s="792" t="s">
        <v>681</v>
      </c>
      <c r="E51" s="814">
        <v>49390438000</v>
      </c>
      <c r="F51" s="814">
        <v>49390438000</v>
      </c>
      <c r="G51" s="819">
        <v>11470334592.530001</v>
      </c>
      <c r="H51" s="819">
        <v>18932479082.099998</v>
      </c>
      <c r="I51" s="819">
        <v>24225166591.150002</v>
      </c>
      <c r="J51" s="786">
        <v>0.23223796056495796</v>
      </c>
      <c r="K51" s="786">
        <v>0.38332276142398247</v>
      </c>
      <c r="L51" s="786">
        <v>0.49048292690074952</v>
      </c>
      <c r="O51" s="751"/>
      <c r="P51" s="751"/>
      <c r="Q51" s="1203"/>
      <c r="R51" s="751"/>
      <c r="S51" s="751"/>
      <c r="T51" s="1203"/>
      <c r="U51" s="751"/>
      <c r="V51" s="751"/>
      <c r="W51" s="751"/>
    </row>
    <row r="52" spans="2:23">
      <c r="B52" s="790"/>
      <c r="C52" s="793"/>
      <c r="D52" s="795" t="s">
        <v>683</v>
      </c>
      <c r="E52" s="814">
        <v>17368778000</v>
      </c>
      <c r="F52" s="814">
        <v>17368778000</v>
      </c>
      <c r="G52" s="819">
        <v>5637090628.2600002</v>
      </c>
      <c r="H52" s="819">
        <v>8158574936.3800001</v>
      </c>
      <c r="I52" s="819">
        <v>9630006777.3600006</v>
      </c>
      <c r="J52" s="786">
        <v>0.32455309338745653</v>
      </c>
      <c r="K52" s="786">
        <v>0.46972647910981419</v>
      </c>
      <c r="L52" s="786">
        <v>0.55444354101134807</v>
      </c>
      <c r="O52" s="751"/>
      <c r="P52" s="751"/>
      <c r="Q52" s="1203"/>
      <c r="R52" s="751"/>
      <c r="S52" s="751"/>
      <c r="T52" s="1203"/>
      <c r="U52" s="751"/>
      <c r="V52" s="751"/>
      <c r="W52" s="751"/>
    </row>
    <row r="53" spans="2:23" ht="45">
      <c r="B53" s="790"/>
      <c r="C53" s="797" t="s">
        <v>685</v>
      </c>
      <c r="D53" s="798" t="s">
        <v>686</v>
      </c>
      <c r="E53" s="814">
        <v>39546629000</v>
      </c>
      <c r="F53" s="814">
        <v>44235910643.269989</v>
      </c>
      <c r="G53" s="819">
        <v>14979265961.430002</v>
      </c>
      <c r="H53" s="819">
        <v>18484201021.929996</v>
      </c>
      <c r="I53" s="819">
        <v>21970410659.099995</v>
      </c>
      <c r="J53" s="786">
        <v>0.33862230354489004</v>
      </c>
      <c r="K53" s="786">
        <v>0.41785510353774452</v>
      </c>
      <c r="L53" s="786">
        <v>0.49666459533918406</v>
      </c>
      <c r="O53" s="751"/>
      <c r="P53" s="751"/>
      <c r="Q53" s="1203"/>
      <c r="R53" s="751"/>
      <c r="S53" s="751"/>
      <c r="T53" s="1203"/>
      <c r="U53" s="751"/>
      <c r="V53" s="751"/>
      <c r="W53" s="751"/>
    </row>
    <row r="54" spans="2:23" ht="30">
      <c r="B54" s="790"/>
      <c r="C54" s="797" t="s">
        <v>688</v>
      </c>
      <c r="D54" s="798" t="s">
        <v>689</v>
      </c>
      <c r="E54" s="814">
        <v>3054780000</v>
      </c>
      <c r="F54" s="814">
        <v>5560441873.9699993</v>
      </c>
      <c r="G54" s="819">
        <v>1645709192.7700002</v>
      </c>
      <c r="H54" s="819">
        <v>2216385836.54</v>
      </c>
      <c r="I54" s="819">
        <v>2735345288.2399998</v>
      </c>
      <c r="J54" s="786">
        <v>0.29596734037883399</v>
      </c>
      <c r="K54" s="786">
        <v>0.39859886799923738</v>
      </c>
      <c r="L54" s="786">
        <v>0.49192948154802668</v>
      </c>
      <c r="O54" s="751"/>
      <c r="P54" s="751"/>
      <c r="Q54" s="1203"/>
      <c r="R54" s="751"/>
      <c r="S54" s="751"/>
      <c r="T54" s="1203"/>
      <c r="U54" s="751"/>
      <c r="V54" s="751"/>
      <c r="W54" s="751"/>
    </row>
    <row r="55" spans="2:23">
      <c r="B55" s="790"/>
      <c r="C55" s="797" t="s">
        <v>691</v>
      </c>
      <c r="D55" s="798" t="s">
        <v>692</v>
      </c>
      <c r="E55" s="814">
        <v>16146947000</v>
      </c>
      <c r="F55" s="814">
        <v>19823554546</v>
      </c>
      <c r="G55" s="819">
        <v>6455574018.8000002</v>
      </c>
      <c r="H55" s="819">
        <v>8090475476</v>
      </c>
      <c r="I55" s="819">
        <v>9861863332</v>
      </c>
      <c r="J55" s="786">
        <v>0.32565168894508917</v>
      </c>
      <c r="K55" s="786">
        <v>0.40812435818340648</v>
      </c>
      <c r="L55" s="786">
        <v>0.49748208925477133</v>
      </c>
      <c r="O55" s="751"/>
      <c r="P55" s="751"/>
      <c r="Q55" s="1203"/>
      <c r="R55" s="751"/>
      <c r="S55" s="751"/>
      <c r="T55" s="1203"/>
      <c r="U55" s="751"/>
      <c r="V55" s="751"/>
      <c r="W55" s="751"/>
    </row>
    <row r="56" spans="2:23" ht="19.5" customHeight="1">
      <c r="B56" s="780" t="s">
        <v>660</v>
      </c>
      <c r="C56" s="781" t="s">
        <v>694</v>
      </c>
      <c r="D56" s="799"/>
      <c r="E56" s="813">
        <v>28476092000</v>
      </c>
      <c r="F56" s="813">
        <v>28173496763.59</v>
      </c>
      <c r="G56" s="818">
        <v>9083468553.1399937</v>
      </c>
      <c r="H56" s="818">
        <v>11953762582.249996</v>
      </c>
      <c r="I56" s="818">
        <v>14406315201.800005</v>
      </c>
      <c r="J56" s="783">
        <v>0.32241182659580292</v>
      </c>
      <c r="K56" s="783">
        <v>0.42429105206771611</v>
      </c>
      <c r="L56" s="783">
        <v>0.51134281706976459</v>
      </c>
      <c r="O56" s="751"/>
      <c r="P56" s="751"/>
      <c r="Q56" s="1202"/>
      <c r="R56" s="751"/>
      <c r="S56" s="751"/>
      <c r="T56" s="1202"/>
      <c r="U56" s="751"/>
      <c r="V56" s="751"/>
      <c r="W56" s="751"/>
    </row>
    <row r="57" spans="2:23" ht="18" customHeight="1">
      <c r="B57" s="800" t="s">
        <v>696</v>
      </c>
      <c r="C57" s="781" t="s">
        <v>697</v>
      </c>
      <c r="D57" s="799"/>
      <c r="E57" s="813">
        <v>81440065000</v>
      </c>
      <c r="F57" s="813">
        <v>80864182950.299957</v>
      </c>
      <c r="G57" s="818">
        <v>24177706989.57011</v>
      </c>
      <c r="H57" s="818">
        <v>29950127245.979782</v>
      </c>
      <c r="I57" s="818">
        <v>35755749197.599968</v>
      </c>
      <c r="J57" s="783">
        <v>0.29899154492700436</v>
      </c>
      <c r="K57" s="783">
        <v>0.37037568615993399</v>
      </c>
      <c r="L57" s="783">
        <v>0.44217041331606427</v>
      </c>
      <c r="O57" s="751"/>
      <c r="P57" s="751"/>
      <c r="Q57" s="1202"/>
      <c r="R57" s="751"/>
      <c r="S57" s="751"/>
      <c r="T57" s="1202"/>
      <c r="U57" s="751"/>
      <c r="V57" s="751"/>
      <c r="W57" s="751"/>
    </row>
    <row r="58" spans="2:23" ht="15.75">
      <c r="B58" s="800"/>
      <c r="C58" s="791" t="s">
        <v>587</v>
      </c>
      <c r="D58" s="799"/>
      <c r="E58" s="814"/>
      <c r="F58" s="814"/>
      <c r="G58" s="819"/>
      <c r="H58" s="819"/>
      <c r="I58" s="819"/>
      <c r="J58" s="783"/>
      <c r="K58" s="783"/>
      <c r="L58" s="783"/>
      <c r="O58" s="751"/>
      <c r="P58" s="751"/>
      <c r="Q58" s="1203"/>
      <c r="R58" s="751"/>
      <c r="S58" s="751"/>
      <c r="T58" s="1203"/>
      <c r="U58" s="751"/>
      <c r="V58" s="751"/>
      <c r="W58" s="751"/>
    </row>
    <row r="59" spans="2:23" ht="15.75">
      <c r="B59" s="800"/>
      <c r="C59" s="793" t="s">
        <v>699</v>
      </c>
      <c r="D59" s="792" t="s">
        <v>700</v>
      </c>
      <c r="E59" s="814">
        <v>51110861000</v>
      </c>
      <c r="F59" s="814">
        <v>52334339149.159996</v>
      </c>
      <c r="G59" s="819">
        <v>17883215855.589989</v>
      </c>
      <c r="H59" s="819">
        <v>21756109973.959999</v>
      </c>
      <c r="I59" s="819">
        <v>25698822305.319992</v>
      </c>
      <c r="J59" s="786">
        <v>0.3417109329425253</v>
      </c>
      <c r="K59" s="786">
        <v>0.4157138568608294</v>
      </c>
      <c r="L59" s="786">
        <v>0.49105086111959584</v>
      </c>
      <c r="O59" s="751"/>
      <c r="P59" s="751"/>
      <c r="Q59" s="1203"/>
      <c r="R59" s="751"/>
      <c r="S59" s="751"/>
      <c r="T59" s="1203"/>
      <c r="U59" s="751"/>
      <c r="V59" s="751"/>
      <c r="W59" s="751"/>
    </row>
    <row r="60" spans="2:23" ht="15.75">
      <c r="B60" s="800"/>
      <c r="C60" s="793" t="s">
        <v>702</v>
      </c>
      <c r="D60" s="792" t="s">
        <v>703</v>
      </c>
      <c r="E60" s="814">
        <v>20361288000</v>
      </c>
      <c r="F60" s="814">
        <v>21559165490.529999</v>
      </c>
      <c r="G60" s="819">
        <v>4248289165.8899984</v>
      </c>
      <c r="H60" s="819">
        <v>5515101246.6299915</v>
      </c>
      <c r="I60" s="819">
        <v>7029908468.1900005</v>
      </c>
      <c r="J60" s="786">
        <v>0.197052579226969</v>
      </c>
      <c r="K60" s="786">
        <v>0.25581237126513712</v>
      </c>
      <c r="L60" s="786">
        <v>0.32607516609480702</v>
      </c>
      <c r="O60" s="751"/>
      <c r="P60" s="751"/>
      <c r="Q60" s="1203"/>
      <c r="R60" s="751"/>
      <c r="S60" s="751"/>
      <c r="T60" s="1203"/>
      <c r="U60" s="751"/>
      <c r="V60" s="751"/>
      <c r="W60" s="751"/>
    </row>
    <row r="61" spans="2:23" ht="20.25" customHeight="1">
      <c r="B61" s="800" t="s">
        <v>705</v>
      </c>
      <c r="C61" s="781" t="s">
        <v>706</v>
      </c>
      <c r="D61" s="799"/>
      <c r="E61" s="813">
        <v>21783880000</v>
      </c>
      <c r="F61" s="813">
        <v>20473128079.319988</v>
      </c>
      <c r="G61" s="818">
        <v>2397754198.4300003</v>
      </c>
      <c r="H61" s="818">
        <v>3019696000.3400002</v>
      </c>
      <c r="I61" s="818">
        <v>4250552999.8900023</v>
      </c>
      <c r="J61" s="783">
        <v>0.11711713955680197</v>
      </c>
      <c r="K61" s="783">
        <v>0.14749558487792644</v>
      </c>
      <c r="L61" s="783">
        <v>0.20761619735987036</v>
      </c>
      <c r="O61" s="751"/>
      <c r="P61" s="751"/>
      <c r="Q61" s="1202"/>
      <c r="R61" s="751"/>
      <c r="S61" s="751"/>
      <c r="T61" s="1202"/>
      <c r="U61" s="751"/>
      <c r="V61" s="751"/>
      <c r="W61" s="751"/>
    </row>
    <row r="62" spans="2:23" ht="15.75">
      <c r="B62" s="800"/>
      <c r="C62" s="791" t="s">
        <v>587</v>
      </c>
      <c r="D62" s="799"/>
      <c r="E62" s="814"/>
      <c r="F62" s="814"/>
      <c r="G62" s="819"/>
      <c r="H62" s="819"/>
      <c r="I62" s="819"/>
      <c r="J62" s="783"/>
      <c r="K62" s="783"/>
      <c r="L62" s="783"/>
      <c r="O62" s="751"/>
      <c r="P62" s="751"/>
      <c r="Q62" s="1203"/>
      <c r="R62" s="751"/>
      <c r="S62" s="751"/>
      <c r="T62" s="1203"/>
      <c r="U62" s="751"/>
      <c r="V62" s="751"/>
      <c r="W62" s="751"/>
    </row>
    <row r="63" spans="2:23" ht="30">
      <c r="B63" s="800"/>
      <c r="C63" s="797" t="s">
        <v>708</v>
      </c>
      <c r="D63" s="801" t="s">
        <v>709</v>
      </c>
      <c r="E63" s="814">
        <v>14847721000</v>
      </c>
      <c r="F63" s="814">
        <v>14982880096.980003</v>
      </c>
      <c r="G63" s="847">
        <v>1865117512.8599994</v>
      </c>
      <c r="H63" s="847">
        <v>2340914114.6199994</v>
      </c>
      <c r="I63" s="847">
        <v>3369877981.7499981</v>
      </c>
      <c r="J63" s="786">
        <v>0.12448324359453015</v>
      </c>
      <c r="K63" s="786">
        <v>0.15623926104112931</v>
      </c>
      <c r="L63" s="786">
        <v>0.2249152339161575</v>
      </c>
      <c r="O63" s="751"/>
      <c r="P63" s="751"/>
      <c r="Q63" s="1203"/>
      <c r="R63" s="751"/>
      <c r="S63" s="751"/>
      <c r="T63" s="1203"/>
      <c r="U63" s="751"/>
      <c r="V63" s="751"/>
      <c r="W63" s="751"/>
    </row>
    <row r="64" spans="2:23" ht="45">
      <c r="B64" s="800"/>
      <c r="C64" s="797" t="s">
        <v>711</v>
      </c>
      <c r="D64" s="801" t="s">
        <v>712</v>
      </c>
      <c r="E64" s="814">
        <v>43339000</v>
      </c>
      <c r="F64" s="814">
        <v>162789725.99000001</v>
      </c>
      <c r="G64" s="847">
        <v>7816546.5300000003</v>
      </c>
      <c r="H64" s="847">
        <v>17002475.280000001</v>
      </c>
      <c r="I64" s="847">
        <v>23746002.729999997</v>
      </c>
      <c r="J64" s="786">
        <v>4.8016215289164881E-2</v>
      </c>
      <c r="K64" s="786">
        <v>0.10444440014011967</v>
      </c>
      <c r="L64" s="786">
        <v>0.14586917316550238</v>
      </c>
      <c r="O64" s="751"/>
      <c r="P64" s="751"/>
      <c r="Q64" s="1203"/>
      <c r="R64" s="751"/>
      <c r="S64" s="751"/>
      <c r="T64" s="1203"/>
      <c r="U64" s="751"/>
      <c r="V64" s="751"/>
      <c r="W64" s="751"/>
    </row>
    <row r="65" spans="2:23" ht="30">
      <c r="B65" s="800"/>
      <c r="C65" s="797" t="s">
        <v>714</v>
      </c>
      <c r="D65" s="801" t="s">
        <v>715</v>
      </c>
      <c r="E65" s="815">
        <v>35700000</v>
      </c>
      <c r="F65" s="815">
        <v>487138256.53999996</v>
      </c>
      <c r="G65" s="847">
        <v>8563188.6199999992</v>
      </c>
      <c r="H65" s="847">
        <v>18446945.149999999</v>
      </c>
      <c r="I65" s="847">
        <v>48590674.909999996</v>
      </c>
      <c r="J65" s="786">
        <v>1.7578559074423378E-2</v>
      </c>
      <c r="K65" s="786">
        <v>3.786798696744377E-2</v>
      </c>
      <c r="L65" s="786">
        <v>9.9747195498717953E-2</v>
      </c>
      <c r="O65" s="751"/>
      <c r="P65" s="751"/>
      <c r="Q65" s="1203"/>
      <c r="R65" s="751"/>
      <c r="S65" s="751"/>
      <c r="T65" s="1203"/>
      <c r="U65" s="751"/>
      <c r="V65" s="751"/>
      <c r="W65" s="751"/>
    </row>
    <row r="66" spans="2:23" ht="15.75">
      <c r="B66" s="803" t="s">
        <v>717</v>
      </c>
      <c r="C66" s="804" t="s">
        <v>718</v>
      </c>
      <c r="D66" s="805"/>
      <c r="E66" s="813">
        <v>29199900000</v>
      </c>
      <c r="F66" s="813">
        <v>29199900000</v>
      </c>
      <c r="G66" s="825">
        <v>11303585165.119999</v>
      </c>
      <c r="H66" s="825">
        <v>12814616057.040001</v>
      </c>
      <c r="I66" s="825">
        <v>14249356153.099998</v>
      </c>
      <c r="J66" s="783">
        <v>0.3871104067178312</v>
      </c>
      <c r="K66" s="783">
        <v>0.43885821722129187</v>
      </c>
      <c r="L66" s="783">
        <v>0.48799332028876807</v>
      </c>
      <c r="O66" s="751"/>
      <c r="P66" s="751"/>
      <c r="Q66" s="1204"/>
      <c r="R66" s="751"/>
      <c r="S66" s="751"/>
      <c r="T66" s="1204"/>
      <c r="U66" s="751"/>
      <c r="V66" s="751"/>
      <c r="W66" s="751"/>
    </row>
    <row r="67" spans="2:23" ht="15.75">
      <c r="B67" s="803" t="s">
        <v>720</v>
      </c>
      <c r="C67" s="804" t="s">
        <v>721</v>
      </c>
      <c r="D67" s="805"/>
      <c r="E67" s="813">
        <v>22207223000</v>
      </c>
      <c r="F67" s="813">
        <v>22207223000</v>
      </c>
      <c r="G67" s="848">
        <v>9323327640.710001</v>
      </c>
      <c r="H67" s="848">
        <v>10524896020.500002</v>
      </c>
      <c r="I67" s="848">
        <v>12521357910.07</v>
      </c>
      <c r="J67" s="783">
        <v>0.41983311649142269</v>
      </c>
      <c r="K67" s="783">
        <v>0.47394021397902847</v>
      </c>
      <c r="L67" s="783">
        <v>0.56384167935225393</v>
      </c>
      <c r="O67" s="751"/>
      <c r="P67" s="751"/>
      <c r="Q67" s="1202"/>
      <c r="R67" s="751"/>
      <c r="S67" s="751"/>
      <c r="T67" s="1202"/>
      <c r="U67" s="751"/>
      <c r="V67" s="751"/>
      <c r="W67" s="751"/>
    </row>
    <row r="68" spans="2:23" ht="15.75">
      <c r="B68" s="806" t="s">
        <v>723</v>
      </c>
      <c r="C68" s="807" t="s">
        <v>724</v>
      </c>
      <c r="D68" s="808"/>
      <c r="E68" s="816">
        <v>10547741000</v>
      </c>
      <c r="F68" s="816">
        <v>10248062773.929995</v>
      </c>
      <c r="G68" s="849">
        <v>2093614938.8300018</v>
      </c>
      <c r="H68" s="849">
        <v>2589147100.9899945</v>
      </c>
      <c r="I68" s="849">
        <v>3118759558.1299963</v>
      </c>
      <c r="J68" s="809">
        <v>0.20429372702087076</v>
      </c>
      <c r="K68" s="809">
        <v>0.25264746695117007</v>
      </c>
      <c r="L68" s="809">
        <v>0.30432674222720379</v>
      </c>
      <c r="O68" s="751"/>
      <c r="P68" s="751"/>
      <c r="Q68" s="1202"/>
      <c r="R68" s="751"/>
      <c r="S68" s="751"/>
      <c r="T68" s="1202"/>
      <c r="U68" s="751"/>
      <c r="V68" s="751"/>
      <c r="W68" s="751"/>
    </row>
    <row r="69" spans="2:23">
      <c r="O69" s="751"/>
      <c r="P69" s="751"/>
      <c r="Q69" s="751"/>
      <c r="R69" s="751"/>
      <c r="S69" s="751"/>
      <c r="T69" s="751"/>
      <c r="U69" s="751"/>
      <c r="V69" s="751"/>
      <c r="W69" s="751"/>
    </row>
    <row r="70" spans="2:23">
      <c r="O70" s="751"/>
      <c r="P70" s="751"/>
      <c r="Q70" s="751"/>
      <c r="R70" s="751"/>
      <c r="S70" s="751"/>
      <c r="T70" s="751"/>
      <c r="U70" s="751"/>
      <c r="V70" s="751"/>
      <c r="W70" s="751"/>
    </row>
    <row r="73" spans="2:23" ht="15.75">
      <c r="B73" s="753"/>
      <c r="C73" s="754"/>
      <c r="D73" s="755"/>
      <c r="E73" s="756" t="s">
        <v>233</v>
      </c>
      <c r="F73" s="757" t="s">
        <v>533</v>
      </c>
      <c r="G73" s="758" t="s">
        <v>235</v>
      </c>
      <c r="H73" s="759"/>
      <c r="I73" s="759"/>
      <c r="J73" s="759" t="s">
        <v>448</v>
      </c>
      <c r="K73" s="759"/>
      <c r="L73" s="760"/>
      <c r="O73" s="751"/>
      <c r="P73" s="751"/>
      <c r="Q73" s="751"/>
      <c r="R73" s="751"/>
      <c r="S73" s="751"/>
      <c r="T73" s="751"/>
      <c r="U73" s="751"/>
      <c r="V73" s="751"/>
      <c r="W73" s="751"/>
    </row>
    <row r="74" spans="2:23" ht="15.75">
      <c r="B74" s="761" t="s">
        <v>3</v>
      </c>
      <c r="C74" s="762"/>
      <c r="D74" s="763"/>
      <c r="E74" s="764" t="s">
        <v>234</v>
      </c>
      <c r="F74" s="765" t="s">
        <v>536</v>
      </c>
      <c r="G74" s="766"/>
      <c r="H74" s="766"/>
      <c r="I74" s="766"/>
      <c r="J74" s="766"/>
      <c r="K74" s="1035"/>
      <c r="L74" s="1035"/>
      <c r="O74" s="751"/>
      <c r="P74" s="751"/>
      <c r="Q74" s="751"/>
      <c r="R74" s="751"/>
      <c r="S74" s="751"/>
      <c r="T74" s="751"/>
      <c r="U74" s="751"/>
      <c r="V74" s="751"/>
      <c r="W74" s="751"/>
    </row>
    <row r="75" spans="2:23" ht="15.75">
      <c r="B75" s="767"/>
      <c r="C75" s="751"/>
      <c r="D75" s="768"/>
      <c r="E75" s="769" t="s">
        <v>725</v>
      </c>
      <c r="F75" s="765"/>
      <c r="G75" s="770" t="s">
        <v>778</v>
      </c>
      <c r="H75" s="771" t="s">
        <v>779</v>
      </c>
      <c r="I75" s="771" t="s">
        <v>780</v>
      </c>
      <c r="J75" s="1036" t="s">
        <v>548</v>
      </c>
      <c r="K75" s="1037" t="s">
        <v>472</v>
      </c>
      <c r="L75" s="1037" t="s">
        <v>758</v>
      </c>
      <c r="O75" s="751"/>
      <c r="P75" s="751"/>
      <c r="Q75" s="751"/>
      <c r="R75" s="751"/>
      <c r="S75" s="751"/>
      <c r="T75" s="751"/>
      <c r="U75" s="751"/>
      <c r="V75" s="751"/>
      <c r="W75" s="751"/>
    </row>
    <row r="76" spans="2:23">
      <c r="B76" s="773"/>
      <c r="C76" s="774"/>
      <c r="D76" s="775"/>
      <c r="E76" s="1609" t="s">
        <v>669</v>
      </c>
      <c r="F76" s="1610"/>
      <c r="G76" s="1610"/>
      <c r="H76" s="1610"/>
      <c r="I76" s="1611"/>
      <c r="J76" s="1038"/>
      <c r="K76" s="1038"/>
      <c r="L76" s="1038"/>
      <c r="O76" s="751"/>
      <c r="P76" s="751"/>
      <c r="Q76" s="751"/>
      <c r="R76" s="751"/>
      <c r="S76" s="751"/>
      <c r="T76" s="751"/>
      <c r="U76" s="751"/>
      <c r="V76" s="751"/>
      <c r="W76" s="751"/>
    </row>
    <row r="77" spans="2:23">
      <c r="B77" s="1612">
        <v>1</v>
      </c>
      <c r="C77" s="1613"/>
      <c r="D77" s="1613"/>
      <c r="E77" s="1205">
        <v>2</v>
      </c>
      <c r="F77" s="777">
        <v>3</v>
      </c>
      <c r="G77" s="777">
        <v>4</v>
      </c>
      <c r="H77" s="778">
        <v>5</v>
      </c>
      <c r="I77" s="778">
        <v>6</v>
      </c>
      <c r="J77" s="777">
        <v>7</v>
      </c>
      <c r="K77" s="1200">
        <v>8</v>
      </c>
      <c r="L77" s="777">
        <v>9</v>
      </c>
      <c r="O77" s="751"/>
      <c r="P77" s="751"/>
      <c r="Q77" s="751"/>
      <c r="R77" s="751"/>
      <c r="S77" s="751"/>
      <c r="T77" s="751"/>
      <c r="U77" s="751"/>
      <c r="V77" s="751"/>
      <c r="W77" s="751"/>
    </row>
    <row r="78" spans="2:23" ht="23.25" customHeight="1">
      <c r="B78" s="780" t="s">
        <v>671</v>
      </c>
      <c r="C78" s="781"/>
      <c r="D78" s="782"/>
      <c r="E78" s="984">
        <v>416234520000</v>
      </c>
      <c r="F78" s="812">
        <v>416234519999.99994</v>
      </c>
      <c r="G78" s="817">
        <v>233548799492.33054</v>
      </c>
      <c r="H78" s="817">
        <v>264824688498.24042</v>
      </c>
      <c r="I78" s="817">
        <v>297814202620.23029</v>
      </c>
      <c r="J78" s="820">
        <v>0.56109906379780938</v>
      </c>
      <c r="K78" s="820">
        <v>0.63623912908098168</v>
      </c>
      <c r="L78" s="820">
        <v>0.71549616456662535</v>
      </c>
      <c r="O78" s="751"/>
      <c r="P78" s="751"/>
      <c r="Q78" s="1202"/>
      <c r="R78" s="751"/>
      <c r="S78" s="751"/>
      <c r="T78" s="1202"/>
      <c r="U78" s="751"/>
      <c r="V78" s="751"/>
      <c r="W78" s="751"/>
    </row>
    <row r="79" spans="2:23" ht="15.75">
      <c r="B79" s="784" t="s">
        <v>553</v>
      </c>
      <c r="C79" s="785"/>
      <c r="D79" s="782"/>
      <c r="E79" s="813"/>
      <c r="F79" s="813"/>
      <c r="G79" s="818"/>
      <c r="H79" s="818"/>
      <c r="I79" s="818"/>
      <c r="J79" s="783"/>
      <c r="K79" s="783"/>
      <c r="L79" s="783"/>
      <c r="O79" s="751"/>
      <c r="P79" s="751"/>
      <c r="Q79" s="1202"/>
      <c r="R79" s="751"/>
      <c r="S79" s="751"/>
      <c r="T79" s="1202"/>
      <c r="U79" s="751"/>
      <c r="V79" s="751"/>
      <c r="W79" s="751"/>
    </row>
    <row r="80" spans="2:23" ht="15.75" customHeight="1">
      <c r="B80" s="787" t="s">
        <v>645</v>
      </c>
      <c r="C80" s="788" t="s">
        <v>673</v>
      </c>
      <c r="D80" s="789"/>
      <c r="E80" s="813">
        <v>222579619000</v>
      </c>
      <c r="F80" s="813">
        <v>225068526432.85999</v>
      </c>
      <c r="G80" s="818">
        <v>131856680004.31012</v>
      </c>
      <c r="H80" s="818">
        <v>151518088641.49002</v>
      </c>
      <c r="I80" s="818">
        <v>171007846987.83014</v>
      </c>
      <c r="J80" s="783">
        <v>0.5858512609209453</v>
      </c>
      <c r="K80" s="783">
        <v>0.67320869356066659</v>
      </c>
      <c r="L80" s="783">
        <v>0.75980346829543643</v>
      </c>
      <c r="O80" s="751"/>
      <c r="P80" s="751"/>
      <c r="Q80" s="1202"/>
      <c r="R80" s="751"/>
      <c r="S80" s="751"/>
      <c r="T80" s="1202"/>
      <c r="U80" s="751"/>
      <c r="V80" s="751"/>
      <c r="W80" s="751"/>
    </row>
    <row r="81" spans="2:23">
      <c r="B81" s="790"/>
      <c r="C81" s="791" t="s">
        <v>587</v>
      </c>
      <c r="D81" s="792"/>
      <c r="E81" s="814"/>
      <c r="F81" s="814"/>
      <c r="G81" s="819"/>
      <c r="H81" s="819"/>
      <c r="I81" s="819"/>
      <c r="J81" s="786"/>
      <c r="K81" s="786"/>
      <c r="L81" s="786"/>
      <c r="O81" s="751"/>
      <c r="P81" s="751"/>
      <c r="Q81" s="1203"/>
      <c r="R81" s="751"/>
      <c r="S81" s="751"/>
      <c r="T81" s="1203"/>
      <c r="U81" s="751"/>
      <c r="V81" s="751"/>
      <c r="W81" s="751"/>
    </row>
    <row r="82" spans="2:23">
      <c r="B82" s="790"/>
      <c r="C82" s="793" t="s">
        <v>675</v>
      </c>
      <c r="D82" s="792" t="s">
        <v>676</v>
      </c>
      <c r="E82" s="814">
        <v>60762707000</v>
      </c>
      <c r="F82" s="814">
        <v>61477844337</v>
      </c>
      <c r="G82" s="819">
        <v>39929672774</v>
      </c>
      <c r="H82" s="819">
        <v>44638679738</v>
      </c>
      <c r="I82" s="819">
        <v>49906736432</v>
      </c>
      <c r="J82" s="786">
        <v>0.64949695625499693</v>
      </c>
      <c r="K82" s="786">
        <v>0.72609376954251026</v>
      </c>
      <c r="L82" s="786">
        <v>0.81178409832375964</v>
      </c>
      <c r="O82" s="751"/>
      <c r="P82" s="751"/>
      <c r="Q82" s="1203"/>
      <c r="R82" s="751"/>
      <c r="S82" s="751"/>
      <c r="T82" s="1203"/>
      <c r="U82" s="751"/>
      <c r="V82" s="751"/>
      <c r="W82" s="751"/>
    </row>
    <row r="83" spans="2:23">
      <c r="B83" s="790"/>
      <c r="C83" s="793" t="s">
        <v>678</v>
      </c>
      <c r="D83" s="792" t="s">
        <v>679</v>
      </c>
      <c r="E83" s="814">
        <v>68327537000</v>
      </c>
      <c r="F83" s="814">
        <v>68827537000</v>
      </c>
      <c r="G83" s="819">
        <v>39572806832.809998</v>
      </c>
      <c r="H83" s="819">
        <v>44714100246.379997</v>
      </c>
      <c r="I83" s="819">
        <v>49723736660.370003</v>
      </c>
      <c r="J83" s="786">
        <v>0.57495602134956536</v>
      </c>
      <c r="K83" s="786">
        <v>0.64965422555190366</v>
      </c>
      <c r="L83" s="786">
        <v>0.7224395761883794</v>
      </c>
      <c r="O83" s="751"/>
      <c r="P83" s="751"/>
      <c r="Q83" s="1203"/>
      <c r="R83" s="751"/>
      <c r="S83" s="751"/>
      <c r="T83" s="1203"/>
      <c r="U83" s="751"/>
      <c r="V83" s="751"/>
      <c r="W83" s="751"/>
    </row>
    <row r="84" spans="2:23">
      <c r="B84" s="790"/>
      <c r="C84" s="793"/>
      <c r="D84" s="792" t="s">
        <v>587</v>
      </c>
      <c r="E84" s="814">
        <v>0</v>
      </c>
      <c r="F84" s="814"/>
      <c r="G84" s="819"/>
      <c r="H84" s="819"/>
      <c r="I84" s="819"/>
      <c r="J84" s="786"/>
      <c r="K84" s="786"/>
      <c r="L84" s="786"/>
      <c r="O84" s="751"/>
      <c r="P84" s="751"/>
      <c r="Q84" s="1203"/>
      <c r="R84" s="751"/>
      <c r="S84" s="751"/>
      <c r="T84" s="1203"/>
      <c r="U84" s="751"/>
      <c r="V84" s="751"/>
      <c r="W84" s="751"/>
    </row>
    <row r="85" spans="2:23">
      <c r="B85" s="794"/>
      <c r="C85" s="793"/>
      <c r="D85" s="792" t="s">
        <v>681</v>
      </c>
      <c r="E85" s="814">
        <v>49390438000</v>
      </c>
      <c r="F85" s="814">
        <v>49390438000</v>
      </c>
      <c r="G85" s="819">
        <v>27937739844.549999</v>
      </c>
      <c r="H85" s="819">
        <v>31469279436.709999</v>
      </c>
      <c r="I85" s="819">
        <v>34886944378.720001</v>
      </c>
      <c r="J85" s="786">
        <v>0.56565078132228752</v>
      </c>
      <c r="K85" s="786">
        <v>0.63715327725398996</v>
      </c>
      <c r="L85" s="786">
        <v>0.70635017204585226</v>
      </c>
      <c r="O85" s="751"/>
      <c r="P85" s="751"/>
      <c r="Q85" s="1203"/>
      <c r="R85" s="751"/>
      <c r="S85" s="751"/>
      <c r="T85" s="1203"/>
      <c r="U85" s="751"/>
      <c r="V85" s="751"/>
      <c r="W85" s="751"/>
    </row>
    <row r="86" spans="2:23">
      <c r="B86" s="790"/>
      <c r="C86" s="793"/>
      <c r="D86" s="795" t="s">
        <v>683</v>
      </c>
      <c r="E86" s="814">
        <v>17368778000</v>
      </c>
      <c r="F86" s="814">
        <v>17368778000</v>
      </c>
      <c r="G86" s="819">
        <v>11197576988.26</v>
      </c>
      <c r="H86" s="819">
        <v>12497510809.67</v>
      </c>
      <c r="I86" s="819">
        <v>14029662281.65</v>
      </c>
      <c r="J86" s="786">
        <v>0.64469572863790414</v>
      </c>
      <c r="K86" s="786">
        <v>0.71953886506408227</v>
      </c>
      <c r="L86" s="786">
        <v>0.80775183387397775</v>
      </c>
      <c r="O86" s="751"/>
      <c r="P86" s="751"/>
      <c r="Q86" s="1203"/>
      <c r="R86" s="751"/>
      <c r="S86" s="751"/>
      <c r="T86" s="1203"/>
      <c r="U86" s="751"/>
      <c r="V86" s="751"/>
      <c r="W86" s="751"/>
    </row>
    <row r="87" spans="2:23" ht="45">
      <c r="B87" s="790"/>
      <c r="C87" s="797" t="s">
        <v>685</v>
      </c>
      <c r="D87" s="798" t="s">
        <v>686</v>
      </c>
      <c r="E87" s="814">
        <v>39546629000</v>
      </c>
      <c r="F87" s="814">
        <v>44235910643.269989</v>
      </c>
      <c r="G87" s="819">
        <v>26630951103.470001</v>
      </c>
      <c r="H87" s="819">
        <v>32491069033.119995</v>
      </c>
      <c r="I87" s="819">
        <v>38229213309.220001</v>
      </c>
      <c r="J87" s="786">
        <v>0.60202108911533414</v>
      </c>
      <c r="K87" s="786">
        <v>0.7344953129853371</v>
      </c>
      <c r="L87" s="786">
        <v>0.86421219216013034</v>
      </c>
      <c r="O87" s="751"/>
      <c r="P87" s="751"/>
      <c r="Q87" s="1203"/>
      <c r="R87" s="751"/>
      <c r="S87" s="751"/>
      <c r="T87" s="1203"/>
      <c r="U87" s="751"/>
      <c r="V87" s="751"/>
      <c r="W87" s="751"/>
    </row>
    <row r="88" spans="2:23" ht="30">
      <c r="B88" s="790"/>
      <c r="C88" s="797" t="s">
        <v>688</v>
      </c>
      <c r="D88" s="798" t="s">
        <v>689</v>
      </c>
      <c r="E88" s="814">
        <v>3054780000</v>
      </c>
      <c r="F88" s="814">
        <v>5560441873.9699993</v>
      </c>
      <c r="G88" s="819">
        <v>3216958331.9700003</v>
      </c>
      <c r="H88" s="819">
        <v>3741540958.230001</v>
      </c>
      <c r="I88" s="819">
        <v>4186314421.6399989</v>
      </c>
      <c r="J88" s="786">
        <v>0.57854364902715594</v>
      </c>
      <c r="K88" s="786">
        <v>0.67288554453652549</v>
      </c>
      <c r="L88" s="786">
        <v>0.7528744147542159</v>
      </c>
      <c r="O88" s="751"/>
      <c r="P88" s="751"/>
      <c r="Q88" s="1203"/>
      <c r="R88" s="751"/>
      <c r="S88" s="751"/>
      <c r="T88" s="1203"/>
      <c r="U88" s="751"/>
      <c r="V88" s="751"/>
      <c r="W88" s="751"/>
    </row>
    <row r="89" spans="2:23">
      <c r="B89" s="790"/>
      <c r="C89" s="797" t="s">
        <v>691</v>
      </c>
      <c r="D89" s="798" t="s">
        <v>692</v>
      </c>
      <c r="E89" s="814">
        <v>16146947000</v>
      </c>
      <c r="F89" s="814">
        <v>19823554546</v>
      </c>
      <c r="G89" s="819">
        <v>11469665884.549999</v>
      </c>
      <c r="H89" s="819">
        <v>12979178238.549999</v>
      </c>
      <c r="I89" s="819">
        <v>14494202017.549999</v>
      </c>
      <c r="J89" s="786">
        <v>0.57858775316681788</v>
      </c>
      <c r="K89" s="786">
        <v>0.65473516409139343</v>
      </c>
      <c r="L89" s="786">
        <v>0.73116059906999076</v>
      </c>
      <c r="O89" s="751"/>
      <c r="P89" s="751"/>
      <c r="Q89" s="1203"/>
      <c r="R89" s="751"/>
      <c r="S89" s="751"/>
      <c r="T89" s="1203"/>
      <c r="U89" s="751"/>
      <c r="V89" s="751"/>
      <c r="W89" s="751"/>
    </row>
    <row r="90" spans="2:23" ht="19.5" customHeight="1">
      <c r="B90" s="780" t="s">
        <v>660</v>
      </c>
      <c r="C90" s="781" t="s">
        <v>694</v>
      </c>
      <c r="D90" s="799"/>
      <c r="E90" s="813">
        <v>28476092000</v>
      </c>
      <c r="F90" s="813">
        <v>28173496763.59</v>
      </c>
      <c r="G90" s="818">
        <v>16846399923.159992</v>
      </c>
      <c r="H90" s="818">
        <v>19214425695.630016</v>
      </c>
      <c r="I90" s="818">
        <v>21614869684.830029</v>
      </c>
      <c r="J90" s="783">
        <v>0.59795204210971165</v>
      </c>
      <c r="K90" s="783">
        <v>0.68200358148164864</v>
      </c>
      <c r="L90" s="783">
        <v>0.76720578443652732</v>
      </c>
      <c r="O90" s="751"/>
      <c r="P90" s="751"/>
      <c r="Q90" s="1202"/>
      <c r="R90" s="751"/>
      <c r="S90" s="751"/>
      <c r="T90" s="1202"/>
      <c r="U90" s="751"/>
      <c r="V90" s="751"/>
      <c r="W90" s="751"/>
    </row>
    <row r="91" spans="2:23" ht="18" customHeight="1">
      <c r="B91" s="800" t="s">
        <v>696</v>
      </c>
      <c r="C91" s="781" t="s">
        <v>697</v>
      </c>
      <c r="D91" s="799"/>
      <c r="E91" s="813">
        <v>81440065000</v>
      </c>
      <c r="F91" s="813">
        <v>80864182950.299957</v>
      </c>
      <c r="G91" s="818">
        <v>41931480703.56044</v>
      </c>
      <c r="H91" s="818">
        <v>47749842982.220406</v>
      </c>
      <c r="I91" s="818">
        <v>53636971925.330093</v>
      </c>
      <c r="J91" s="783">
        <v>0.51854206861067287</v>
      </c>
      <c r="K91" s="783">
        <v>0.59049434793112299</v>
      </c>
      <c r="L91" s="783">
        <v>0.66329702432405679</v>
      </c>
      <c r="O91" s="751"/>
      <c r="P91" s="751"/>
      <c r="Q91" s="1202"/>
      <c r="R91" s="751"/>
      <c r="S91" s="751"/>
      <c r="T91" s="1202"/>
      <c r="U91" s="751"/>
      <c r="V91" s="751"/>
      <c r="W91" s="751"/>
    </row>
    <row r="92" spans="2:23" ht="15.75">
      <c r="B92" s="800"/>
      <c r="C92" s="791" t="s">
        <v>587</v>
      </c>
      <c r="D92" s="799"/>
      <c r="E92" s="814"/>
      <c r="F92" s="814"/>
      <c r="G92" s="819"/>
      <c r="H92" s="819"/>
      <c r="I92" s="819"/>
      <c r="J92" s="783"/>
      <c r="K92" s="783"/>
      <c r="L92" s="783"/>
      <c r="O92" s="751"/>
      <c r="P92" s="751"/>
      <c r="Q92" s="1203"/>
      <c r="R92" s="751"/>
      <c r="S92" s="751"/>
      <c r="T92" s="1203"/>
      <c r="U92" s="751"/>
      <c r="V92" s="751"/>
      <c r="W92" s="751"/>
    </row>
    <row r="93" spans="2:23" ht="15.75">
      <c r="B93" s="800"/>
      <c r="C93" s="793" t="s">
        <v>699</v>
      </c>
      <c r="D93" s="792" t="s">
        <v>700</v>
      </c>
      <c r="E93" s="814">
        <v>51110861000</v>
      </c>
      <c r="F93" s="814">
        <v>52334339149.159996</v>
      </c>
      <c r="G93" s="819">
        <v>29771442507.099998</v>
      </c>
      <c r="H93" s="819">
        <v>33742705005.970005</v>
      </c>
      <c r="I93" s="819">
        <v>37740938202.230003</v>
      </c>
      <c r="J93" s="786">
        <v>0.56887013366591543</v>
      </c>
      <c r="K93" s="786">
        <v>0.64475267204193976</v>
      </c>
      <c r="L93" s="786">
        <v>0.72115056415756373</v>
      </c>
      <c r="O93" s="751"/>
      <c r="P93" s="751"/>
      <c r="Q93" s="1203"/>
      <c r="R93" s="751"/>
      <c r="S93" s="751"/>
      <c r="T93" s="1203"/>
      <c r="U93" s="751"/>
      <c r="V93" s="751"/>
      <c r="W93" s="751"/>
    </row>
    <row r="94" spans="2:23" ht="15.75">
      <c r="B94" s="800"/>
      <c r="C94" s="793" t="s">
        <v>702</v>
      </c>
      <c r="D94" s="792" t="s">
        <v>703</v>
      </c>
      <c r="E94" s="814">
        <v>20361288000</v>
      </c>
      <c r="F94" s="814">
        <v>21559165490.529999</v>
      </c>
      <c r="G94" s="819">
        <v>8642359981.6600056</v>
      </c>
      <c r="H94" s="819">
        <v>10135335150.170006</v>
      </c>
      <c r="I94" s="819">
        <v>11739971499.849993</v>
      </c>
      <c r="J94" s="786">
        <v>0.40086709225624795</v>
      </c>
      <c r="K94" s="786">
        <v>0.47011722947356271</v>
      </c>
      <c r="L94" s="786">
        <v>0.54454665719815776</v>
      </c>
      <c r="O94" s="751"/>
      <c r="P94" s="751"/>
      <c r="Q94" s="1203"/>
      <c r="R94" s="751"/>
      <c r="S94" s="751"/>
      <c r="T94" s="1203"/>
      <c r="U94" s="751"/>
      <c r="V94" s="751"/>
      <c r="W94" s="751"/>
    </row>
    <row r="95" spans="2:23" ht="20.25" customHeight="1">
      <c r="B95" s="800" t="s">
        <v>705</v>
      </c>
      <c r="C95" s="781" t="s">
        <v>706</v>
      </c>
      <c r="D95" s="799"/>
      <c r="E95" s="813">
        <v>21783880000</v>
      </c>
      <c r="F95" s="813">
        <v>20473128079.319988</v>
      </c>
      <c r="G95" s="818">
        <v>5466922280.9199991</v>
      </c>
      <c r="H95" s="818">
        <v>6098867534.6099958</v>
      </c>
      <c r="I95" s="818">
        <v>7319321898.2599955</v>
      </c>
      <c r="J95" s="783">
        <v>0.26702916426543366</v>
      </c>
      <c r="K95" s="783">
        <v>0.29789622333142601</v>
      </c>
      <c r="L95" s="783">
        <v>0.35750872411399021</v>
      </c>
      <c r="O95" s="751"/>
      <c r="P95" s="751"/>
      <c r="Q95" s="1202"/>
      <c r="R95" s="751"/>
      <c r="S95" s="751"/>
      <c r="T95" s="1202"/>
      <c r="U95" s="751"/>
      <c r="V95" s="751"/>
      <c r="W95" s="751"/>
    </row>
    <row r="96" spans="2:23" ht="15.75">
      <c r="B96" s="800"/>
      <c r="C96" s="791" t="s">
        <v>587</v>
      </c>
      <c r="D96" s="799"/>
      <c r="E96" s="814"/>
      <c r="F96" s="814"/>
      <c r="G96" s="819"/>
      <c r="H96" s="819"/>
      <c r="I96" s="819"/>
      <c r="J96" s="783"/>
      <c r="K96" s="786"/>
      <c r="L96" s="786"/>
      <c r="O96" s="751"/>
      <c r="P96" s="751"/>
      <c r="Q96" s="1203"/>
      <c r="R96" s="751"/>
      <c r="S96" s="751"/>
      <c r="T96" s="1203"/>
      <c r="U96" s="751"/>
      <c r="V96" s="751"/>
      <c r="W96" s="751"/>
    </row>
    <row r="97" spans="2:23" ht="30">
      <c r="B97" s="800"/>
      <c r="C97" s="797" t="s">
        <v>708</v>
      </c>
      <c r="D97" s="801" t="s">
        <v>709</v>
      </c>
      <c r="E97" s="814">
        <v>14847721000</v>
      </c>
      <c r="F97" s="814">
        <v>14982880096.980003</v>
      </c>
      <c r="G97" s="847">
        <v>4243675866.5099978</v>
      </c>
      <c r="H97" s="847">
        <v>4528738171.0599995</v>
      </c>
      <c r="I97" s="847">
        <v>5349838943.6200008</v>
      </c>
      <c r="J97" s="786">
        <v>0.28323498813591697</v>
      </c>
      <c r="K97" s="786">
        <v>0.30226085650734308</v>
      </c>
      <c r="L97" s="786">
        <v>0.35706345569022685</v>
      </c>
      <c r="O97" s="751"/>
      <c r="P97" s="751"/>
      <c r="Q97" s="1203"/>
      <c r="R97" s="751"/>
      <c r="S97" s="751"/>
      <c r="T97" s="1203"/>
      <c r="U97" s="751"/>
      <c r="V97" s="751"/>
      <c r="W97" s="751"/>
    </row>
    <row r="98" spans="2:23" ht="45">
      <c r="B98" s="800"/>
      <c r="C98" s="797" t="s">
        <v>711</v>
      </c>
      <c r="D98" s="801" t="s">
        <v>712</v>
      </c>
      <c r="E98" s="814">
        <v>43339000</v>
      </c>
      <c r="F98" s="814">
        <v>162789725.99000001</v>
      </c>
      <c r="G98" s="847">
        <v>41293064.330000006</v>
      </c>
      <c r="H98" s="847">
        <v>58072475.060000002</v>
      </c>
      <c r="I98" s="847">
        <v>70201920.280000016</v>
      </c>
      <c r="J98" s="786">
        <v>0.25365890923937418</v>
      </c>
      <c r="K98" s="786">
        <v>0.35673304753622676</v>
      </c>
      <c r="L98" s="786">
        <v>0.43124294148828801</v>
      </c>
      <c r="O98" s="751"/>
      <c r="P98" s="751"/>
      <c r="Q98" s="1203"/>
      <c r="R98" s="751"/>
      <c r="S98" s="751"/>
      <c r="T98" s="1203"/>
      <c r="U98" s="751"/>
      <c r="V98" s="751"/>
      <c r="W98" s="751"/>
    </row>
    <row r="99" spans="2:23" ht="30">
      <c r="B99" s="800"/>
      <c r="C99" s="797" t="s">
        <v>714</v>
      </c>
      <c r="D99" s="801" t="s">
        <v>715</v>
      </c>
      <c r="E99" s="815">
        <v>35700000</v>
      </c>
      <c r="F99" s="815">
        <v>487138256.53999996</v>
      </c>
      <c r="G99" s="847">
        <v>95714867.439999998</v>
      </c>
      <c r="H99" s="847">
        <v>178926633.13000003</v>
      </c>
      <c r="I99" s="847">
        <v>229714596.17000002</v>
      </c>
      <c r="J99" s="786">
        <v>0.19648398817993604</v>
      </c>
      <c r="K99" s="786">
        <v>0.3673015426890579</v>
      </c>
      <c r="L99" s="786">
        <v>0.47155934292986013</v>
      </c>
      <c r="O99" s="751"/>
      <c r="P99" s="751"/>
      <c r="Q99" s="1203"/>
      <c r="R99" s="751"/>
      <c r="S99" s="751"/>
      <c r="T99" s="1203"/>
      <c r="U99" s="751"/>
      <c r="V99" s="751"/>
      <c r="W99" s="751"/>
    </row>
    <row r="100" spans="2:23" ht="15.75">
      <c r="B100" s="803" t="s">
        <v>717</v>
      </c>
      <c r="C100" s="804" t="s">
        <v>718</v>
      </c>
      <c r="D100" s="805"/>
      <c r="E100" s="813">
        <v>29199900000</v>
      </c>
      <c r="F100" s="813">
        <v>29199900000</v>
      </c>
      <c r="G100" s="825">
        <v>19596235857.109997</v>
      </c>
      <c r="H100" s="825">
        <v>20128786931.690002</v>
      </c>
      <c r="I100" s="825">
        <v>21815392827.780003</v>
      </c>
      <c r="J100" s="783">
        <v>0.67110626601837664</v>
      </c>
      <c r="K100" s="783">
        <v>0.68934437897698286</v>
      </c>
      <c r="L100" s="783">
        <v>0.74710505268100247</v>
      </c>
      <c r="O100" s="751"/>
      <c r="P100" s="751"/>
      <c r="Q100" s="1204"/>
      <c r="R100" s="751"/>
      <c r="S100" s="751"/>
      <c r="T100" s="1204"/>
      <c r="U100" s="751"/>
      <c r="V100" s="751"/>
      <c r="W100" s="751"/>
    </row>
    <row r="101" spans="2:23" ht="15.75">
      <c r="B101" s="803" t="s">
        <v>720</v>
      </c>
      <c r="C101" s="804" t="s">
        <v>721</v>
      </c>
      <c r="D101" s="805"/>
      <c r="E101" s="813">
        <v>22207223000</v>
      </c>
      <c r="F101" s="813">
        <v>22207223000</v>
      </c>
      <c r="G101" s="848">
        <v>14290829031.559999</v>
      </c>
      <c r="H101" s="848">
        <v>16068419953.82</v>
      </c>
      <c r="I101" s="848">
        <v>17894877799.139999</v>
      </c>
      <c r="J101" s="783">
        <v>0.64352166101812913</v>
      </c>
      <c r="K101" s="783">
        <v>0.72356728051139041</v>
      </c>
      <c r="L101" s="783">
        <v>0.80581339680067154</v>
      </c>
      <c r="O101" s="751"/>
      <c r="P101" s="751"/>
      <c r="Q101" s="1202"/>
      <c r="R101" s="751"/>
      <c r="S101" s="751"/>
      <c r="T101" s="1202"/>
      <c r="U101" s="751"/>
      <c r="V101" s="751"/>
      <c r="W101" s="751"/>
    </row>
    <row r="102" spans="2:23" ht="15.75">
      <c r="B102" s="806" t="s">
        <v>723</v>
      </c>
      <c r="C102" s="807" t="s">
        <v>724</v>
      </c>
      <c r="D102" s="808"/>
      <c r="E102" s="816">
        <v>10547741000</v>
      </c>
      <c r="F102" s="816">
        <v>10248062773.929995</v>
      </c>
      <c r="G102" s="849">
        <v>3560251691.7100034</v>
      </c>
      <c r="H102" s="849">
        <v>4046256758.7799969</v>
      </c>
      <c r="I102" s="849">
        <v>4524921497.0600061</v>
      </c>
      <c r="J102" s="809">
        <v>0.34740728762580508</v>
      </c>
      <c r="K102" s="809">
        <v>0.39483137916302125</v>
      </c>
      <c r="L102" s="809">
        <v>0.44153920568977539</v>
      </c>
      <c r="O102" s="751"/>
      <c r="P102" s="751"/>
      <c r="Q102" s="1202"/>
      <c r="R102" s="751"/>
      <c r="S102" s="751"/>
      <c r="T102" s="1202"/>
      <c r="U102" s="751"/>
      <c r="V102" s="751"/>
      <c r="W102" s="751"/>
    </row>
  </sheetData>
  <mergeCells count="7">
    <mergeCell ref="E76:I76"/>
    <mergeCell ref="B77:D77"/>
    <mergeCell ref="B2:L2"/>
    <mergeCell ref="E8:I8"/>
    <mergeCell ref="B9:D9"/>
    <mergeCell ref="E42:I42"/>
    <mergeCell ref="B43:D43"/>
  </mergeCells>
  <conditionalFormatting sqref="J44:J68">
    <cfRule type="containsErrors" dxfId="5" priority="7">
      <formula>ISERROR(J44)</formula>
    </cfRule>
  </conditionalFormatting>
  <conditionalFormatting sqref="J10:J34">
    <cfRule type="containsErrors" dxfId="4" priority="5">
      <formula>ISERROR(J10)</formula>
    </cfRule>
  </conditionalFormatting>
  <conditionalFormatting sqref="K10:K34">
    <cfRule type="containsErrors" dxfId="3" priority="4">
      <formula>ISERROR(K10)</formula>
    </cfRule>
  </conditionalFormatting>
  <conditionalFormatting sqref="K44:K68">
    <cfRule type="containsErrors" dxfId="2" priority="3">
      <formula>ISERROR(K44)</formula>
    </cfRule>
  </conditionalFormatting>
  <conditionalFormatting sqref="J78:J102">
    <cfRule type="containsErrors" dxfId="1" priority="2">
      <formula>ISERROR(J78)</formula>
    </cfRule>
  </conditionalFormatting>
  <conditionalFormatting sqref="K78:K102">
    <cfRule type="containsErrors" dxfId="0" priority="1">
      <formula>ISERROR(K78)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22" fitToWidth="0" fitToHeight="4" orientation="landscape" useFirstPageNumber="1" r:id="rId1"/>
  <headerFooter alignWithMargins="0">
    <oddHeader>&amp;C&amp;"Helv,Standardowy"&amp;12- &amp;P -</oddHeader>
  </headerFooter>
  <rowBreaks count="2" manualBreakCount="2">
    <brk id="36" min="1" max="11" man="1"/>
    <brk id="7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TREŚCI'!Print_Area_MI</vt:lpstr>
      <vt:lpstr>'TABLICA 11'!Print_Area_MI</vt:lpstr>
      <vt:lpstr>'TABLICA 12'!Print_Area_MI</vt:lpstr>
      <vt:lpstr>'TABLICA 13'!Print_Area_MI</vt:lpstr>
      <vt:lpstr>'TABLICA 14'!Print_Area_MI</vt:lpstr>
      <vt:lpstr>'TABLICA 15'!Print_Area_MI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styczeń - wrzesień 2019</dc:title>
  <cp:lastModifiedBy>Tokarski Filip</cp:lastModifiedBy>
  <cp:lastPrinted>2019-11-05T09:32:16Z</cp:lastPrinted>
  <dcterms:created xsi:type="dcterms:W3CDTF">2019-07-31T09:18:36Z</dcterms:created>
  <dcterms:modified xsi:type="dcterms:W3CDTF">2019-11-06T14:47:30Z</dcterms:modified>
</cp:coreProperties>
</file>