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moduł 1 b" sheetId="1" r:id="rId1"/>
  </sheets>
  <definedNames>
    <definedName name="_xlnm._FilterDatabase" localSheetId="0" hidden="1">'moduł 1 b'!$A$5:$AD$17</definedName>
    <definedName name="_xlfn.SUMIFS" hidden="1">#NAME?</definedName>
    <definedName name="_xlnm.Print_Area" localSheetId="0">'moduł 1 b'!$A$1:$AB$17</definedName>
  </definedNames>
  <calcPr fullCalcOnLoad="1"/>
</workbook>
</file>

<file path=xl/sharedStrings.xml><?xml version="1.0" encoding="utf-8"?>
<sst xmlns="http://schemas.openxmlformats.org/spreadsheetml/2006/main" count="146" uniqueCount="83">
  <si>
    <t>Lp.</t>
  </si>
  <si>
    <r>
      <t>Instytucja (nazwa, adres)</t>
    </r>
    <r>
      <rPr>
        <vertAlign val="superscript"/>
        <sz val="7"/>
        <rFont val="Arial"/>
        <family val="2"/>
      </rPr>
      <t>1</t>
    </r>
  </si>
  <si>
    <t>Nazwa gminy, na terenie której będą tworzone miejsca opieki</t>
  </si>
  <si>
    <r>
      <t>Kod terytorialny GUS gminy, na terenie któej będą tworzone miejsca opieki</t>
    </r>
    <r>
      <rPr>
        <vertAlign val="superscript"/>
        <sz val="7"/>
        <rFont val="Arial"/>
        <family val="2"/>
      </rPr>
      <t>2</t>
    </r>
  </si>
  <si>
    <t>Liczba tworzonych miejsc</t>
  </si>
  <si>
    <t>Wydatki na tworzenie miejsc</t>
  </si>
  <si>
    <t>Koszty realizacji zadania OGÓŁEM (zł), z tego:</t>
  </si>
  <si>
    <r>
      <t xml:space="preserve">Czy w gminie, na terenie której tworzone będą miejsca opieki, funkcjonuje powszechny system dofinansowania pobytu dzieci w insytucjach opieki? </t>
    </r>
    <r>
      <rPr>
        <vertAlign val="superscript"/>
        <sz val="7"/>
        <rFont val="Arial"/>
        <family val="2"/>
      </rPr>
      <t>7,8</t>
    </r>
  </si>
  <si>
    <r>
      <t xml:space="preserve">Czy w gminie, na terenie której tworzone będą miejsca opieki funkcjonują żłobki lub kluby dziecięce? </t>
    </r>
    <r>
      <rPr>
        <vertAlign val="superscript"/>
        <sz val="7"/>
        <rFont val="Arial"/>
        <family val="2"/>
      </rPr>
      <t>8</t>
    </r>
  </si>
  <si>
    <t>WK</t>
  </si>
  <si>
    <t>PK</t>
  </si>
  <si>
    <t>GK</t>
  </si>
  <si>
    <t>typ gminy</t>
  </si>
  <si>
    <t>Ogółem:</t>
  </si>
  <si>
    <t>żłobek</t>
  </si>
  <si>
    <t>klub dziecięcy</t>
  </si>
  <si>
    <t>dzienny opiekun</t>
  </si>
  <si>
    <t>Środki własne (zł), z tego:</t>
  </si>
  <si>
    <t>na żłobek i klub dziecięcy</t>
  </si>
  <si>
    <t>na dziennego opiekuna</t>
  </si>
  <si>
    <t>Dofinansowanie (zł), 
z tego:</t>
  </si>
  <si>
    <t>8 (9+10+11)</t>
  </si>
  <si>
    <t>12 (13+14)</t>
  </si>
  <si>
    <t>15 (16+17)</t>
  </si>
  <si>
    <t>18 (12+15)</t>
  </si>
  <si>
    <t>02</t>
  </si>
  <si>
    <t>01</t>
  </si>
  <si>
    <t>1</t>
  </si>
  <si>
    <t>tak</t>
  </si>
  <si>
    <t>03</t>
  </si>
  <si>
    <t>nie</t>
  </si>
  <si>
    <t>21</t>
  </si>
  <si>
    <t>2</t>
  </si>
  <si>
    <t>23</t>
  </si>
  <si>
    <t>08</t>
  </si>
  <si>
    <t>07</t>
  </si>
  <si>
    <t>05</t>
  </si>
  <si>
    <t>13</t>
  </si>
  <si>
    <t>3</t>
  </si>
  <si>
    <t>06</t>
  </si>
  <si>
    <t>10</t>
  </si>
  <si>
    <t>61</t>
  </si>
  <si>
    <t>Samorządowy Klub Dziecięcy Maluszek w Przysusze
ul. Skowyry 41,
26-400 Przysucha</t>
  </si>
  <si>
    <t>Gmina i Miasto Przysucha</t>
  </si>
  <si>
    <t>14</t>
  </si>
  <si>
    <t>Klub Dziecięcy,
Mszadla Stara 39,
26-704 Przyłęk</t>
  </si>
  <si>
    <t>Gmina Przyłęk</t>
  </si>
  <si>
    <t>36</t>
  </si>
  <si>
    <t>Filia Żłobka Miejskiego w Legionowie "Motylkowy Świat"
ul. Polskiej Organizacji Wojskowej
Legionowo</t>
  </si>
  <si>
    <t>Gmina Miejska Legionowo</t>
  </si>
  <si>
    <t>Żłobek Miejski w Ostrołęce,
ul. dr Józefa Psarskiego 17,
07-400 Ostrołęka</t>
  </si>
  <si>
    <t>Miasto Ostrołęka</t>
  </si>
  <si>
    <t>Gminny Żłobek Maluch Plus "Słoneczny Zakątek" w Głowaczowie,
ul. Warecka 10,
26-903 Gowaczów</t>
  </si>
  <si>
    <t>Gmina Głowaczów</t>
  </si>
  <si>
    <t>Gminny Żłobek nr 1 "Zaczarowany Ogród" w Ruścu,
ul. Szkolna 20, Rusiec,
05-830 Nadarzyn</t>
  </si>
  <si>
    <t>Gmina Nadarzyn</t>
  </si>
  <si>
    <t>Żłobek nr 3,
ul. Warchałowskiego 8,
02-776 Warszawa</t>
  </si>
  <si>
    <t>Miasto Stołeczne Warszawa</t>
  </si>
  <si>
    <t>65</t>
  </si>
  <si>
    <t>Żłobek nr 40,
ul. Klemensiewicza 6,
01-318 Warszawa</t>
  </si>
  <si>
    <t>Żłobek Gminny w Surowem,
Surowe 194,
07-431 Czarnia</t>
  </si>
  <si>
    <t>Gmina Czarnia</t>
  </si>
  <si>
    <t>15</t>
  </si>
  <si>
    <t>Miejski Żłobek nr 2 w Mławie,
ul. Graniczna 39,
06-500 Mława</t>
  </si>
  <si>
    <t>Miasto Mława</t>
  </si>
  <si>
    <t>Żłobek "Nasze Perełki"
Rozalin 29,
05-282 Rozalin</t>
  </si>
  <si>
    <t>Gmina Strachówka</t>
  </si>
  <si>
    <t>34</t>
  </si>
  <si>
    <t>Żłobek Gminny w Czerwinie,
ul. Parkowa 3,
07-407 Czerwin</t>
  </si>
  <si>
    <t>Gmina Czerwin</t>
  </si>
  <si>
    <t>Funkcjonowanie miejsc dla dzieci (z wyłączeniem dzieci niepełnosprawnych lub wymagających szczególnej opieki)</t>
  </si>
  <si>
    <t>Liczba miejsc</t>
  </si>
  <si>
    <t>Funkcjonowanie miejsc dla dzieci niepełnosprawnych lub wymagających szczególnej opieki</t>
  </si>
  <si>
    <t>Kwota dofinansowania na miejsce dla dzieci z wyłączeniem dzieci niepełnosprawnych</t>
  </si>
  <si>
    <t>Kwota dofinansowania na miejsce dla dzieci niepełnosprawnych</t>
  </si>
  <si>
    <t>Całkowita kwota dofinansowania</t>
  </si>
  <si>
    <t>Okres funkcjonowania</t>
  </si>
  <si>
    <t>Stopa bezrobocia</t>
  </si>
  <si>
    <t>Źródło finansowania</t>
  </si>
  <si>
    <t>FP</t>
  </si>
  <si>
    <t>RC</t>
  </si>
  <si>
    <t>FUNDUSZ PRACY</t>
  </si>
  <si>
    <t>REZERWA CELOWA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</si>
</sst>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7"/>
      <color indexed="8"/>
      <name val="Calibri"/>
      <family val="2"/>
    </font>
    <font>
      <sz val="9"/>
      <color indexed="8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8"/>
      <name val="Segoe UI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7"/>
      <color theme="1"/>
      <name val="Calibri"/>
      <family val="2"/>
    </font>
    <font>
      <sz val="9"/>
      <color theme="1"/>
      <name val="Calibri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46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3" fillId="0" borderId="11" xfId="51" applyNumberFormat="1" applyFont="1" applyBorder="1" applyAlignment="1">
      <alignment horizontal="center" vertical="center" wrapText="1"/>
      <protection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/>
    </xf>
    <xf numFmtId="0" fontId="47" fillId="0" borderId="0" xfId="0" applyFont="1" applyAlignment="1">
      <alignment/>
    </xf>
    <xf numFmtId="0" fontId="48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/>
    </xf>
    <xf numFmtId="4" fontId="47" fillId="0" borderId="0" xfId="0" applyNumberFormat="1" applyFont="1" applyFill="1" applyAlignment="1">
      <alignment horizontal="center"/>
    </xf>
    <xf numFmtId="0" fontId="47" fillId="0" borderId="0" xfId="0" applyFont="1" applyAlignment="1">
      <alignment horizontal="center"/>
    </xf>
    <xf numFmtId="49" fontId="47" fillId="0" borderId="0" xfId="0" applyNumberFormat="1" applyFont="1" applyAlignment="1">
      <alignment/>
    </xf>
    <xf numFmtId="0" fontId="49" fillId="0" borderId="11" xfId="0" applyFont="1" applyFill="1" applyBorder="1" applyAlignment="1">
      <alignment/>
    </xf>
    <xf numFmtId="0" fontId="5" fillId="34" borderId="11" xfId="51" applyNumberFormat="1" applyFont="1" applyFill="1" applyBorder="1" applyAlignment="1" applyProtection="1">
      <alignment horizontal="left" vertical="center" wrapText="1"/>
      <protection locked="0"/>
    </xf>
    <xf numFmtId="49" fontId="5" fillId="34" borderId="11" xfId="51" applyNumberFormat="1" applyFont="1" applyFill="1" applyBorder="1" applyAlignment="1" applyProtection="1">
      <alignment horizontal="left" vertical="center" wrapText="1"/>
      <protection locked="0"/>
    </xf>
    <xf numFmtId="0" fontId="5" fillId="34" borderId="11" xfId="51" applyNumberFormat="1" applyFont="1" applyFill="1" applyBorder="1" applyAlignment="1" applyProtection="1">
      <alignment horizontal="center" vertical="center" wrapText="1"/>
      <protection locked="0"/>
    </xf>
    <xf numFmtId="4" fontId="5" fillId="34" borderId="11" xfId="51" applyNumberFormat="1" applyFont="1" applyFill="1" applyBorder="1" applyAlignment="1" applyProtection="1">
      <alignment vertical="center" wrapText="1"/>
      <protection locked="0"/>
    </xf>
    <xf numFmtId="0" fontId="5" fillId="34" borderId="11" xfId="51" applyNumberFormat="1" applyFont="1" applyFill="1" applyBorder="1" applyAlignment="1" applyProtection="1">
      <alignment vertical="center" wrapText="1"/>
      <protection locked="0"/>
    </xf>
    <xf numFmtId="3" fontId="5" fillId="0" borderId="11" xfId="51" applyNumberFormat="1" applyFont="1" applyBorder="1" applyAlignment="1" applyProtection="1">
      <alignment horizontal="center" vertical="center" wrapText="1"/>
      <protection locked="0"/>
    </xf>
    <xf numFmtId="164" fontId="50" fillId="0" borderId="11" xfId="0" applyNumberFormat="1" applyFont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4" fontId="3" fillId="33" borderId="11" xfId="51" applyNumberFormat="1" applyFont="1" applyFill="1" applyBorder="1" applyAlignment="1">
      <alignment horizontal="center" vertical="center" wrapText="1"/>
      <protection/>
    </xf>
    <xf numFmtId="0" fontId="3" fillId="33" borderId="11" xfId="51" applyFont="1" applyFill="1" applyBorder="1" applyAlignment="1">
      <alignment horizontal="center" vertical="center" wrapText="1"/>
      <protection/>
    </xf>
    <xf numFmtId="4" fontId="3" fillId="2" borderId="11" xfId="51" applyNumberFormat="1" applyFont="1" applyFill="1" applyBorder="1" applyAlignment="1">
      <alignment horizontal="center" vertical="center" wrapText="1"/>
      <protection/>
    </xf>
    <xf numFmtId="4" fontId="5" fillId="2" borderId="11" xfId="51" applyNumberFormat="1" applyFont="1" applyFill="1" applyBorder="1" applyAlignment="1" applyProtection="1">
      <alignment vertical="center" wrapText="1"/>
      <protection locked="0"/>
    </xf>
    <xf numFmtId="0" fontId="3" fillId="2" borderId="11" xfId="51" applyFont="1" applyFill="1" applyBorder="1" applyAlignment="1">
      <alignment horizontal="center" vertical="center" wrapText="1"/>
      <protection/>
    </xf>
    <xf numFmtId="4" fontId="49" fillId="2" borderId="11" xfId="0" applyNumberFormat="1" applyFont="1" applyFill="1" applyBorder="1" applyAlignment="1">
      <alignment horizontal="center"/>
    </xf>
    <xf numFmtId="4" fontId="48" fillId="11" borderId="11" xfId="0" applyNumberFormat="1" applyFont="1" applyFill="1" applyBorder="1" applyAlignment="1">
      <alignment horizontal="center" wrapText="1"/>
    </xf>
    <xf numFmtId="4" fontId="48" fillId="7" borderId="11" xfId="0" applyNumberFormat="1" applyFont="1" applyFill="1" applyBorder="1" applyAlignment="1">
      <alignment horizontal="center" wrapText="1"/>
    </xf>
    <xf numFmtId="164" fontId="50" fillId="7" borderId="11" xfId="0" applyNumberFormat="1" applyFont="1" applyFill="1" applyBorder="1" applyAlignment="1">
      <alignment wrapText="1"/>
    </xf>
    <xf numFmtId="164" fontId="50" fillId="11" borderId="11" xfId="0" applyNumberFormat="1" applyFont="1" applyFill="1" applyBorder="1" applyAlignment="1">
      <alignment wrapText="1"/>
    </xf>
    <xf numFmtId="3" fontId="49" fillId="0" borderId="11" xfId="0" applyNumberFormat="1" applyFont="1" applyFill="1" applyBorder="1" applyAlignment="1">
      <alignment horizontal="center" vertical="center"/>
    </xf>
    <xf numFmtId="4" fontId="48" fillId="0" borderId="11" xfId="0" applyNumberFormat="1" applyFont="1" applyBorder="1" applyAlignment="1">
      <alignment horizontal="center" wrapText="1"/>
    </xf>
    <xf numFmtId="4" fontId="3" fillId="0" borderId="11" xfId="51" applyNumberFormat="1" applyFont="1" applyFill="1" applyBorder="1" applyAlignment="1">
      <alignment horizontal="center" vertical="center" wrapText="1"/>
      <protection/>
    </xf>
    <xf numFmtId="4" fontId="3" fillId="0" borderId="11" xfId="0" applyNumberFormat="1" applyFont="1" applyFill="1" applyBorder="1" applyAlignment="1">
      <alignment wrapText="1"/>
    </xf>
    <xf numFmtId="0" fontId="3" fillId="0" borderId="16" xfId="5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0" xfId="51" applyFont="1" applyBorder="1" applyAlignment="1">
      <alignment horizontal="center" vertical="center" wrapText="1"/>
      <protection/>
    </xf>
    <xf numFmtId="0" fontId="3" fillId="0" borderId="18" xfId="51" applyFont="1" applyBorder="1" applyAlignment="1">
      <alignment horizontal="center" vertical="center" wrapText="1"/>
      <protection/>
    </xf>
    <xf numFmtId="0" fontId="3" fillId="0" borderId="17" xfId="51" applyFont="1" applyBorder="1" applyAlignment="1">
      <alignment horizontal="center" vertical="center" wrapText="1"/>
      <protection/>
    </xf>
    <xf numFmtId="0" fontId="3" fillId="0" borderId="19" xfId="51" applyFont="1" applyBorder="1" applyAlignment="1">
      <alignment horizontal="center" vertical="center" wrapText="1"/>
      <protection/>
    </xf>
    <xf numFmtId="0" fontId="3" fillId="0" borderId="20" xfId="51" applyFont="1" applyBorder="1" applyAlignment="1">
      <alignment horizontal="center" vertical="center" wrapText="1"/>
      <protection/>
    </xf>
    <xf numFmtId="0" fontId="3" fillId="0" borderId="21" xfId="51" applyFont="1" applyBorder="1" applyAlignment="1">
      <alignment horizontal="center" vertical="center" wrapText="1"/>
      <protection/>
    </xf>
    <xf numFmtId="0" fontId="3" fillId="0" borderId="0" xfId="51" applyFont="1" applyBorder="1" applyAlignment="1">
      <alignment horizontal="center" vertical="center" wrapText="1"/>
      <protection/>
    </xf>
    <xf numFmtId="0" fontId="3" fillId="0" borderId="22" xfId="51" applyFont="1" applyBorder="1" applyAlignment="1">
      <alignment horizontal="center" vertical="center" wrapText="1"/>
      <protection/>
    </xf>
    <xf numFmtId="0" fontId="3" fillId="0" borderId="23" xfId="51" applyFont="1" applyBorder="1" applyAlignment="1">
      <alignment horizontal="center" vertical="center" wrapText="1"/>
      <protection/>
    </xf>
    <xf numFmtId="0" fontId="3" fillId="0" borderId="24" xfId="51" applyFont="1" applyBorder="1" applyAlignment="1">
      <alignment horizontal="center" vertical="center" wrapText="1"/>
      <protection/>
    </xf>
    <xf numFmtId="0" fontId="3" fillId="0" borderId="25" xfId="51" applyFont="1" applyBorder="1" applyAlignment="1">
      <alignment horizontal="center" vertical="center" wrapText="1"/>
      <protection/>
    </xf>
    <xf numFmtId="0" fontId="3" fillId="0" borderId="11" xfId="51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wrapText="1"/>
    </xf>
    <xf numFmtId="4" fontId="3" fillId="0" borderId="11" xfId="51" applyNumberFormat="1" applyFont="1" applyBorder="1" applyAlignment="1">
      <alignment horizontal="center" vertical="center" wrapText="1"/>
      <protection/>
    </xf>
    <xf numFmtId="0" fontId="48" fillId="0" borderId="11" xfId="0" applyFont="1" applyBorder="1" applyAlignment="1">
      <alignment horizontal="center" vertical="center" wrapText="1"/>
    </xf>
    <xf numFmtId="4" fontId="48" fillId="2" borderId="11" xfId="0" applyNumberFormat="1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28" fillId="2" borderId="11" xfId="51" applyFont="1" applyFill="1" applyBorder="1" applyAlignment="1">
      <alignment horizontal="center" vertical="center" wrapText="1"/>
      <protection/>
    </xf>
    <xf numFmtId="4" fontId="51" fillId="2" borderId="11" xfId="0" applyNumberFormat="1" applyFont="1" applyFill="1" applyBorder="1" applyAlignment="1">
      <alignment horizontal="center"/>
    </xf>
    <xf numFmtId="4" fontId="48" fillId="2" borderId="1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zoomScalePageLayoutView="0" workbookViewId="0" topLeftCell="A1">
      <selection activeCell="AC6" sqref="AC6"/>
    </sheetView>
  </sheetViews>
  <sheetFormatPr defaultColWidth="9.140625" defaultRowHeight="15"/>
  <cols>
    <col min="1" max="1" width="4.421875" style="1" customWidth="1"/>
    <col min="2" max="2" width="12.57421875" style="1" customWidth="1"/>
    <col min="3" max="3" width="9.421875" style="1" bestFit="1" customWidth="1"/>
    <col min="4" max="4" width="6.57421875" style="1" customWidth="1"/>
    <col min="5" max="5" width="6.28125" style="1" bestFit="1" customWidth="1"/>
    <col min="6" max="6" width="6.28125" style="1" customWidth="1"/>
    <col min="7" max="7" width="6.7109375" style="1" customWidth="1"/>
    <col min="8" max="9" width="6.57421875" style="1" customWidth="1"/>
    <col min="10" max="10" width="6.28125" style="1" customWidth="1"/>
    <col min="11" max="11" width="6.00390625" style="1" customWidth="1"/>
    <col min="12" max="12" width="12.00390625" style="11" customWidth="1"/>
    <col min="13" max="13" width="10.00390625" style="11" customWidth="1"/>
    <col min="14" max="14" width="6.8515625" style="11" customWidth="1"/>
    <col min="15" max="15" width="10.7109375" style="11" customWidth="1"/>
    <col min="16" max="16" width="11.140625" style="11" customWidth="1"/>
    <col min="17" max="17" width="7.140625" style="11" customWidth="1"/>
    <col min="18" max="18" width="11.57421875" style="11" customWidth="1"/>
    <col min="19" max="19" width="8.140625" style="1" customWidth="1"/>
    <col min="20" max="20" width="7.28125" style="1" customWidth="1"/>
    <col min="21" max="21" width="9.421875" style="15" customWidth="1"/>
    <col min="22" max="22" width="9.28125" style="16" customWidth="1"/>
    <col min="23" max="23" width="8.421875" style="17" customWidth="1"/>
    <col min="24" max="24" width="8.140625" style="17" customWidth="1"/>
    <col min="25" max="25" width="11.421875" style="17" customWidth="1"/>
    <col min="26" max="26" width="11.28125" style="17" customWidth="1"/>
    <col min="27" max="27" width="11.7109375" style="17" customWidth="1"/>
    <col min="28" max="28" width="7.28125" style="17" customWidth="1"/>
    <col min="29" max="30" width="10.140625" style="17" customWidth="1"/>
    <col min="31" max="31" width="0" style="12" hidden="1" customWidth="1"/>
    <col min="32" max="16384" width="9.140625" style="12" customWidth="1"/>
  </cols>
  <sheetData>
    <row r="1" spans="1:30" ht="12" customHeight="1">
      <c r="A1" s="42" t="s">
        <v>0</v>
      </c>
      <c r="B1" s="42" t="s">
        <v>1</v>
      </c>
      <c r="C1" s="42" t="s">
        <v>2</v>
      </c>
      <c r="D1" s="49" t="s">
        <v>3</v>
      </c>
      <c r="E1" s="50"/>
      <c r="F1" s="50"/>
      <c r="G1" s="51"/>
      <c r="H1" s="58" t="s">
        <v>4</v>
      </c>
      <c r="I1" s="58"/>
      <c r="J1" s="59"/>
      <c r="K1" s="59"/>
      <c r="L1" s="60" t="s">
        <v>5</v>
      </c>
      <c r="M1" s="60"/>
      <c r="N1" s="60"/>
      <c r="O1" s="60"/>
      <c r="P1" s="60"/>
      <c r="Q1" s="60"/>
      <c r="R1" s="40" t="s">
        <v>6</v>
      </c>
      <c r="S1" s="63" t="s">
        <v>7</v>
      </c>
      <c r="T1" s="63" t="s">
        <v>8</v>
      </c>
      <c r="U1" s="61" t="s">
        <v>70</v>
      </c>
      <c r="V1" s="61"/>
      <c r="W1" s="61" t="s">
        <v>72</v>
      </c>
      <c r="X1" s="61"/>
      <c r="Y1" s="62" t="s">
        <v>73</v>
      </c>
      <c r="Z1" s="62" t="s">
        <v>74</v>
      </c>
      <c r="AA1" s="66" t="s">
        <v>75</v>
      </c>
      <c r="AB1" s="39" t="s">
        <v>77</v>
      </c>
      <c r="AC1" s="39" t="s">
        <v>78</v>
      </c>
      <c r="AD1" s="39"/>
    </row>
    <row r="2" spans="1:30" ht="12" customHeight="1">
      <c r="A2" s="43"/>
      <c r="B2" s="45"/>
      <c r="C2" s="47"/>
      <c r="D2" s="52"/>
      <c r="E2" s="53"/>
      <c r="F2" s="53"/>
      <c r="G2" s="54"/>
      <c r="H2" s="59"/>
      <c r="I2" s="59"/>
      <c r="J2" s="59"/>
      <c r="K2" s="59"/>
      <c r="L2" s="60"/>
      <c r="M2" s="60"/>
      <c r="N2" s="60"/>
      <c r="O2" s="60"/>
      <c r="P2" s="60"/>
      <c r="Q2" s="60"/>
      <c r="R2" s="41"/>
      <c r="S2" s="63"/>
      <c r="T2" s="63"/>
      <c r="U2" s="61"/>
      <c r="V2" s="61"/>
      <c r="W2" s="61"/>
      <c r="X2" s="61"/>
      <c r="Y2" s="62"/>
      <c r="Z2" s="62"/>
      <c r="AA2" s="66"/>
      <c r="AB2" s="39"/>
      <c r="AC2" s="39"/>
      <c r="AD2" s="39"/>
    </row>
    <row r="3" spans="1:30" ht="12">
      <c r="A3" s="43"/>
      <c r="B3" s="45"/>
      <c r="C3" s="47"/>
      <c r="D3" s="55"/>
      <c r="E3" s="56"/>
      <c r="F3" s="56"/>
      <c r="G3" s="57"/>
      <c r="H3" s="59"/>
      <c r="I3" s="59"/>
      <c r="J3" s="59"/>
      <c r="K3" s="59"/>
      <c r="L3" s="60"/>
      <c r="M3" s="60"/>
      <c r="N3" s="60"/>
      <c r="O3" s="60"/>
      <c r="P3" s="60"/>
      <c r="Q3" s="60"/>
      <c r="R3" s="41"/>
      <c r="S3" s="63"/>
      <c r="T3" s="63"/>
      <c r="U3" s="61"/>
      <c r="V3" s="61"/>
      <c r="W3" s="61"/>
      <c r="X3" s="61"/>
      <c r="Y3" s="62"/>
      <c r="Z3" s="62"/>
      <c r="AA3" s="66"/>
      <c r="AB3" s="39"/>
      <c r="AC3" s="39"/>
      <c r="AD3" s="39"/>
    </row>
    <row r="4" spans="1:30" ht="41.25" customHeight="1">
      <c r="A4" s="44"/>
      <c r="B4" s="46"/>
      <c r="C4" s="48"/>
      <c r="D4" s="3" t="s">
        <v>9</v>
      </c>
      <c r="E4" s="3" t="s">
        <v>10</v>
      </c>
      <c r="F4" s="3" t="s">
        <v>11</v>
      </c>
      <c r="G4" s="2" t="s">
        <v>12</v>
      </c>
      <c r="H4" s="14" t="s">
        <v>13</v>
      </c>
      <c r="I4" s="3" t="s">
        <v>14</v>
      </c>
      <c r="J4" s="3" t="s">
        <v>15</v>
      </c>
      <c r="K4" s="3" t="s">
        <v>16</v>
      </c>
      <c r="L4" s="4" t="s">
        <v>17</v>
      </c>
      <c r="M4" s="4" t="s">
        <v>18</v>
      </c>
      <c r="N4" s="4" t="s">
        <v>19</v>
      </c>
      <c r="O4" s="30" t="s">
        <v>20</v>
      </c>
      <c r="P4" s="4" t="s">
        <v>18</v>
      </c>
      <c r="Q4" s="4" t="s">
        <v>19</v>
      </c>
      <c r="R4" s="41"/>
      <c r="S4" s="63"/>
      <c r="T4" s="63"/>
      <c r="U4" s="13" t="s">
        <v>71</v>
      </c>
      <c r="V4" s="13" t="s">
        <v>76</v>
      </c>
      <c r="W4" s="13" t="s">
        <v>71</v>
      </c>
      <c r="X4" s="13" t="s">
        <v>76</v>
      </c>
      <c r="Y4" s="62"/>
      <c r="Z4" s="62"/>
      <c r="AA4" s="66"/>
      <c r="AB4" s="39"/>
      <c r="AC4" s="34" t="s">
        <v>80</v>
      </c>
      <c r="AD4" s="35" t="s">
        <v>79</v>
      </c>
    </row>
    <row r="5" spans="1:30" ht="29.25">
      <c r="A5" s="5">
        <v>1</v>
      </c>
      <c r="B5" s="6">
        <v>2</v>
      </c>
      <c r="C5" s="7">
        <v>3</v>
      </c>
      <c r="D5" s="8">
        <v>4</v>
      </c>
      <c r="E5" s="9">
        <v>5</v>
      </c>
      <c r="F5" s="10">
        <v>6</v>
      </c>
      <c r="G5" s="9">
        <v>7</v>
      </c>
      <c r="H5" s="27" t="s">
        <v>21</v>
      </c>
      <c r="I5" s="27">
        <v>9</v>
      </c>
      <c r="J5" s="27">
        <v>10</v>
      </c>
      <c r="K5" s="27">
        <v>11</v>
      </c>
      <c r="L5" s="28" t="s">
        <v>22</v>
      </c>
      <c r="M5" s="28">
        <v>13</v>
      </c>
      <c r="N5" s="28">
        <v>14</v>
      </c>
      <c r="O5" s="30" t="s">
        <v>23</v>
      </c>
      <c r="P5" s="28">
        <v>16</v>
      </c>
      <c r="Q5" s="28">
        <v>17</v>
      </c>
      <c r="R5" s="28" t="s">
        <v>24</v>
      </c>
      <c r="S5" s="29">
        <v>19</v>
      </c>
      <c r="T5" s="29">
        <v>20</v>
      </c>
      <c r="U5" s="29">
        <v>21</v>
      </c>
      <c r="V5" s="29">
        <v>22</v>
      </c>
      <c r="W5" s="29">
        <v>23</v>
      </c>
      <c r="X5" s="29">
        <v>24</v>
      </c>
      <c r="Y5" s="32">
        <v>25</v>
      </c>
      <c r="Z5" s="32">
        <v>26</v>
      </c>
      <c r="AA5" s="64">
        <v>27</v>
      </c>
      <c r="AB5" s="29">
        <v>28</v>
      </c>
      <c r="AC5" s="29">
        <v>29</v>
      </c>
      <c r="AD5" s="29">
        <v>30</v>
      </c>
    </row>
    <row r="6" spans="1:31" ht="90">
      <c r="A6" s="19">
        <v>1</v>
      </c>
      <c r="B6" s="20" t="s">
        <v>52</v>
      </c>
      <c r="C6" s="20" t="s">
        <v>53</v>
      </c>
      <c r="D6" s="21" t="s">
        <v>44</v>
      </c>
      <c r="E6" s="21" t="s">
        <v>35</v>
      </c>
      <c r="F6" s="21" t="s">
        <v>25</v>
      </c>
      <c r="G6" s="21" t="s">
        <v>32</v>
      </c>
      <c r="H6" s="22">
        <f aca="true" t="shared" si="0" ref="H6:H17">I6+J6+K6</f>
        <v>3</v>
      </c>
      <c r="I6" s="22">
        <v>3</v>
      </c>
      <c r="J6" s="22">
        <v>0</v>
      </c>
      <c r="K6" s="22">
        <v>0</v>
      </c>
      <c r="L6" s="23">
        <f aca="true" t="shared" si="1" ref="L6:L17">M6+N6</f>
        <v>12000</v>
      </c>
      <c r="M6" s="23">
        <v>12000</v>
      </c>
      <c r="N6" s="23"/>
      <c r="O6" s="31">
        <f aca="true" t="shared" si="2" ref="O6:O14">P6+Q6</f>
        <v>48000</v>
      </c>
      <c r="P6" s="23">
        <v>48000</v>
      </c>
      <c r="Q6" s="23"/>
      <c r="R6" s="23">
        <f aca="true" t="shared" si="3" ref="R6:R17">L6+O6</f>
        <v>60000</v>
      </c>
      <c r="S6" s="24" t="s">
        <v>30</v>
      </c>
      <c r="T6" s="24" t="s">
        <v>28</v>
      </c>
      <c r="U6" s="25">
        <v>3</v>
      </c>
      <c r="V6" s="25">
        <v>9</v>
      </c>
      <c r="W6" s="25">
        <v>0</v>
      </c>
      <c r="X6" s="25">
        <v>0</v>
      </c>
      <c r="Y6" s="33">
        <f aca="true" t="shared" si="4" ref="Y6:Y17">U6*V6*100</f>
        <v>2700</v>
      </c>
      <c r="Z6" s="33">
        <f aca="true" t="shared" si="5" ref="Z6:Z17">W6*X6*500</f>
        <v>0</v>
      </c>
      <c r="AA6" s="65">
        <f aca="true" t="shared" si="6" ref="AA6:AA17">Z6+Y6+O6</f>
        <v>50700</v>
      </c>
      <c r="AB6" s="26">
        <v>9.7</v>
      </c>
      <c r="AC6" s="26"/>
      <c r="AD6" s="36" t="s">
        <v>81</v>
      </c>
      <c r="AE6" s="18" t="str">
        <f aca="true" t="shared" si="7" ref="AE6:AE17">D6&amp;E6&amp;F6</f>
        <v>140702</v>
      </c>
    </row>
    <row r="7" spans="1:31" ht="101.25">
      <c r="A7" s="19">
        <v>2</v>
      </c>
      <c r="B7" s="20" t="s">
        <v>48</v>
      </c>
      <c r="C7" s="20" t="s">
        <v>49</v>
      </c>
      <c r="D7" s="21" t="s">
        <v>44</v>
      </c>
      <c r="E7" s="21" t="s">
        <v>34</v>
      </c>
      <c r="F7" s="21" t="s">
        <v>26</v>
      </c>
      <c r="G7" s="21" t="s">
        <v>27</v>
      </c>
      <c r="H7" s="22">
        <f t="shared" si="0"/>
        <v>64</v>
      </c>
      <c r="I7" s="22">
        <v>64</v>
      </c>
      <c r="J7" s="22">
        <v>0</v>
      </c>
      <c r="K7" s="22">
        <v>0</v>
      </c>
      <c r="L7" s="23">
        <f t="shared" si="1"/>
        <v>744345.95</v>
      </c>
      <c r="M7" s="23">
        <v>744345.95</v>
      </c>
      <c r="N7" s="23"/>
      <c r="O7" s="31">
        <f t="shared" si="2"/>
        <v>1600000</v>
      </c>
      <c r="P7" s="23">
        <v>1600000</v>
      </c>
      <c r="Q7" s="23"/>
      <c r="R7" s="23">
        <f t="shared" si="3"/>
        <v>2344345.95</v>
      </c>
      <c r="S7" s="24" t="s">
        <v>30</v>
      </c>
      <c r="T7" s="24" t="s">
        <v>28</v>
      </c>
      <c r="U7" s="25">
        <v>64</v>
      </c>
      <c r="V7" s="25">
        <v>4</v>
      </c>
      <c r="W7" s="25">
        <v>0</v>
      </c>
      <c r="X7" s="25">
        <v>0</v>
      </c>
      <c r="Y7" s="33">
        <f t="shared" si="4"/>
        <v>25600</v>
      </c>
      <c r="Z7" s="33">
        <f t="shared" si="5"/>
        <v>0</v>
      </c>
      <c r="AA7" s="65">
        <f t="shared" si="6"/>
        <v>1625600</v>
      </c>
      <c r="AB7" s="26">
        <v>6.4</v>
      </c>
      <c r="AC7" s="26"/>
      <c r="AD7" s="36" t="s">
        <v>81</v>
      </c>
      <c r="AE7" s="18" t="str">
        <f t="shared" si="7"/>
        <v>140801</v>
      </c>
    </row>
    <row r="8" spans="1:31" ht="56.25">
      <c r="A8" s="19">
        <v>3</v>
      </c>
      <c r="B8" s="20" t="s">
        <v>63</v>
      </c>
      <c r="C8" s="20" t="s">
        <v>64</v>
      </c>
      <c r="D8" s="21" t="s">
        <v>44</v>
      </c>
      <c r="E8" s="21" t="s">
        <v>37</v>
      </c>
      <c r="F8" s="21" t="s">
        <v>26</v>
      </c>
      <c r="G8" s="21" t="s">
        <v>27</v>
      </c>
      <c r="H8" s="22">
        <f t="shared" si="0"/>
        <v>75</v>
      </c>
      <c r="I8" s="22">
        <v>75</v>
      </c>
      <c r="J8" s="22">
        <v>0</v>
      </c>
      <c r="K8" s="22">
        <v>0</v>
      </c>
      <c r="L8" s="23">
        <f t="shared" si="1"/>
        <v>2877514</v>
      </c>
      <c r="M8" s="23">
        <v>2877514</v>
      </c>
      <c r="N8" s="23"/>
      <c r="O8" s="31">
        <f t="shared" si="2"/>
        <v>1875000</v>
      </c>
      <c r="P8" s="23">
        <v>1875000</v>
      </c>
      <c r="Q8" s="23"/>
      <c r="R8" s="23">
        <f t="shared" si="3"/>
        <v>4752514</v>
      </c>
      <c r="S8" s="24" t="s">
        <v>28</v>
      </c>
      <c r="T8" s="24" t="s">
        <v>28</v>
      </c>
      <c r="U8" s="38">
        <v>0</v>
      </c>
      <c r="V8" s="38">
        <v>0</v>
      </c>
      <c r="W8" s="25">
        <v>0</v>
      </c>
      <c r="X8" s="25">
        <v>0</v>
      </c>
      <c r="Y8" s="33">
        <f t="shared" si="4"/>
        <v>0</v>
      </c>
      <c r="Z8" s="33">
        <f t="shared" si="5"/>
        <v>0</v>
      </c>
      <c r="AA8" s="65">
        <f t="shared" si="6"/>
        <v>1875000</v>
      </c>
      <c r="AB8" s="26">
        <v>5.6</v>
      </c>
      <c r="AC8" s="26"/>
      <c r="AD8" s="36" t="s">
        <v>81</v>
      </c>
      <c r="AE8" s="18" t="str">
        <f t="shared" si="7"/>
        <v>141301</v>
      </c>
    </row>
    <row r="9" spans="1:31" ht="45">
      <c r="A9" s="19">
        <v>4</v>
      </c>
      <c r="B9" s="20" t="s">
        <v>60</v>
      </c>
      <c r="C9" s="20" t="s">
        <v>61</v>
      </c>
      <c r="D9" s="21" t="s">
        <v>44</v>
      </c>
      <c r="E9" s="21" t="s">
        <v>62</v>
      </c>
      <c r="F9" s="21" t="s">
        <v>25</v>
      </c>
      <c r="G9" s="21" t="s">
        <v>32</v>
      </c>
      <c r="H9" s="22">
        <f t="shared" si="0"/>
        <v>15</v>
      </c>
      <c r="I9" s="22">
        <v>15</v>
      </c>
      <c r="J9" s="22">
        <v>0</v>
      </c>
      <c r="K9" s="22">
        <v>0</v>
      </c>
      <c r="L9" s="23">
        <f t="shared" si="1"/>
        <v>117317</v>
      </c>
      <c r="M9" s="23">
        <v>117317</v>
      </c>
      <c r="N9" s="23"/>
      <c r="O9" s="31">
        <f t="shared" si="2"/>
        <v>375000</v>
      </c>
      <c r="P9" s="23">
        <v>375000</v>
      </c>
      <c r="Q9" s="23"/>
      <c r="R9" s="23">
        <f t="shared" si="3"/>
        <v>492317</v>
      </c>
      <c r="S9" s="24" t="s">
        <v>30</v>
      </c>
      <c r="T9" s="24" t="s">
        <v>30</v>
      </c>
      <c r="U9" s="38">
        <v>0</v>
      </c>
      <c r="V9" s="38">
        <v>0</v>
      </c>
      <c r="W9" s="25">
        <v>0</v>
      </c>
      <c r="X9" s="25">
        <v>0</v>
      </c>
      <c r="Y9" s="33">
        <f t="shared" si="4"/>
        <v>0</v>
      </c>
      <c r="Z9" s="33">
        <f t="shared" si="5"/>
        <v>0</v>
      </c>
      <c r="AA9" s="65">
        <f t="shared" si="6"/>
        <v>375000</v>
      </c>
      <c r="AB9" s="26">
        <v>9.1</v>
      </c>
      <c r="AC9" s="26"/>
      <c r="AD9" s="36" t="s">
        <v>81</v>
      </c>
      <c r="AE9" s="18" t="str">
        <f t="shared" si="7"/>
        <v>141502</v>
      </c>
    </row>
    <row r="10" spans="1:31" ht="45">
      <c r="A10" s="19">
        <v>5</v>
      </c>
      <c r="B10" s="20" t="s">
        <v>68</v>
      </c>
      <c r="C10" s="20" t="s">
        <v>69</v>
      </c>
      <c r="D10" s="21" t="s">
        <v>44</v>
      </c>
      <c r="E10" s="21" t="s">
        <v>62</v>
      </c>
      <c r="F10" s="21" t="s">
        <v>29</v>
      </c>
      <c r="G10" s="21" t="s">
        <v>32</v>
      </c>
      <c r="H10" s="22">
        <f t="shared" si="0"/>
        <v>15</v>
      </c>
      <c r="I10" s="22">
        <v>15</v>
      </c>
      <c r="J10" s="22">
        <v>0</v>
      </c>
      <c r="K10" s="22">
        <v>0</v>
      </c>
      <c r="L10" s="23">
        <f t="shared" si="1"/>
        <v>100000</v>
      </c>
      <c r="M10" s="23">
        <v>100000</v>
      </c>
      <c r="N10" s="23"/>
      <c r="O10" s="31">
        <f t="shared" si="2"/>
        <v>375000</v>
      </c>
      <c r="P10" s="23">
        <v>375000</v>
      </c>
      <c r="Q10" s="23"/>
      <c r="R10" s="23">
        <f t="shared" si="3"/>
        <v>475000</v>
      </c>
      <c r="S10" s="24" t="s">
        <v>30</v>
      </c>
      <c r="T10" s="24" t="s">
        <v>28</v>
      </c>
      <c r="U10" s="38">
        <v>0</v>
      </c>
      <c r="V10" s="38">
        <v>0</v>
      </c>
      <c r="W10" s="25">
        <v>0</v>
      </c>
      <c r="X10" s="25">
        <v>0</v>
      </c>
      <c r="Y10" s="33">
        <f t="shared" si="4"/>
        <v>0</v>
      </c>
      <c r="Z10" s="33">
        <f t="shared" si="5"/>
        <v>0</v>
      </c>
      <c r="AA10" s="65">
        <f t="shared" si="6"/>
        <v>375000</v>
      </c>
      <c r="AB10" s="26">
        <v>9.1</v>
      </c>
      <c r="AC10" s="26"/>
      <c r="AD10" s="36" t="s">
        <v>81</v>
      </c>
      <c r="AE10" s="18" t="str">
        <f t="shared" si="7"/>
        <v>141503</v>
      </c>
    </row>
    <row r="11" spans="1:31" ht="101.25">
      <c r="A11" s="19">
        <v>6</v>
      </c>
      <c r="B11" s="20" t="s">
        <v>54</v>
      </c>
      <c r="C11" s="20" t="s">
        <v>55</v>
      </c>
      <c r="D11" s="21" t="s">
        <v>44</v>
      </c>
      <c r="E11" s="21" t="s">
        <v>31</v>
      </c>
      <c r="F11" s="21" t="s">
        <v>36</v>
      </c>
      <c r="G11" s="21" t="s">
        <v>32</v>
      </c>
      <c r="H11" s="22">
        <f t="shared" si="0"/>
        <v>16</v>
      </c>
      <c r="I11" s="22">
        <v>16</v>
      </c>
      <c r="J11" s="22">
        <v>0</v>
      </c>
      <c r="K11" s="22">
        <v>0</v>
      </c>
      <c r="L11" s="23">
        <f t="shared" si="1"/>
        <v>29417.71</v>
      </c>
      <c r="M11" s="23">
        <v>29417.71</v>
      </c>
      <c r="N11" s="23"/>
      <c r="O11" s="31">
        <f t="shared" si="2"/>
        <v>117670.84</v>
      </c>
      <c r="P11" s="23">
        <v>117670.84</v>
      </c>
      <c r="Q11" s="23"/>
      <c r="R11" s="23">
        <f t="shared" si="3"/>
        <v>147088.55</v>
      </c>
      <c r="S11" s="24" t="s">
        <v>30</v>
      </c>
      <c r="T11" s="24" t="s">
        <v>28</v>
      </c>
      <c r="U11" s="25">
        <v>16</v>
      </c>
      <c r="V11" s="25">
        <v>4</v>
      </c>
      <c r="W11" s="25">
        <v>0</v>
      </c>
      <c r="X11" s="25">
        <v>0</v>
      </c>
      <c r="Y11" s="33">
        <f t="shared" si="4"/>
        <v>6400</v>
      </c>
      <c r="Z11" s="33">
        <f t="shared" si="5"/>
        <v>0</v>
      </c>
      <c r="AA11" s="65">
        <f t="shared" si="6"/>
        <v>124070.84</v>
      </c>
      <c r="AB11" s="26">
        <v>2.8</v>
      </c>
      <c r="AC11" s="37" t="s">
        <v>82</v>
      </c>
      <c r="AD11" s="26"/>
      <c r="AE11" s="18" t="str">
        <f t="shared" si="7"/>
        <v>142105</v>
      </c>
    </row>
    <row r="12" spans="1:31" ht="78.75">
      <c r="A12" s="19">
        <v>7</v>
      </c>
      <c r="B12" s="20" t="s">
        <v>42</v>
      </c>
      <c r="C12" s="20" t="s">
        <v>43</v>
      </c>
      <c r="D12" s="21" t="s">
        <v>44</v>
      </c>
      <c r="E12" s="21" t="s">
        <v>33</v>
      </c>
      <c r="F12" s="21" t="s">
        <v>39</v>
      </c>
      <c r="G12" s="21" t="s">
        <v>38</v>
      </c>
      <c r="H12" s="22">
        <f t="shared" si="0"/>
        <v>7</v>
      </c>
      <c r="I12" s="22">
        <v>0</v>
      </c>
      <c r="J12" s="22">
        <v>7</v>
      </c>
      <c r="K12" s="22">
        <v>0</v>
      </c>
      <c r="L12" s="23">
        <f t="shared" si="1"/>
        <v>43750</v>
      </c>
      <c r="M12" s="23">
        <v>43750</v>
      </c>
      <c r="N12" s="23"/>
      <c r="O12" s="31">
        <f t="shared" si="2"/>
        <v>175000</v>
      </c>
      <c r="P12" s="23">
        <v>175000</v>
      </c>
      <c r="Q12" s="23"/>
      <c r="R12" s="23">
        <f t="shared" si="3"/>
        <v>218750</v>
      </c>
      <c r="S12" s="24" t="s">
        <v>30</v>
      </c>
      <c r="T12" s="24" t="s">
        <v>28</v>
      </c>
      <c r="U12" s="25">
        <v>7</v>
      </c>
      <c r="V12" s="25">
        <v>4</v>
      </c>
      <c r="W12" s="25">
        <v>0</v>
      </c>
      <c r="X12" s="25">
        <v>0</v>
      </c>
      <c r="Y12" s="33">
        <f t="shared" si="4"/>
        <v>2800</v>
      </c>
      <c r="Z12" s="33">
        <f t="shared" si="5"/>
        <v>0</v>
      </c>
      <c r="AA12" s="65">
        <f t="shared" si="6"/>
        <v>177800</v>
      </c>
      <c r="AB12" s="26">
        <v>17.5</v>
      </c>
      <c r="AC12" s="26"/>
      <c r="AD12" s="36" t="s">
        <v>81</v>
      </c>
      <c r="AE12" s="18" t="str">
        <f t="shared" si="7"/>
        <v>142306</v>
      </c>
    </row>
    <row r="13" spans="1:31" ht="45">
      <c r="A13" s="19">
        <v>8</v>
      </c>
      <c r="B13" s="20" t="s">
        <v>65</v>
      </c>
      <c r="C13" s="20" t="s">
        <v>66</v>
      </c>
      <c r="D13" s="21" t="s">
        <v>44</v>
      </c>
      <c r="E13" s="21" t="s">
        <v>67</v>
      </c>
      <c r="F13" s="21" t="s">
        <v>40</v>
      </c>
      <c r="G13" s="21" t="s">
        <v>32</v>
      </c>
      <c r="H13" s="22">
        <f t="shared" si="0"/>
        <v>18</v>
      </c>
      <c r="I13" s="22">
        <v>18</v>
      </c>
      <c r="J13" s="22">
        <v>0</v>
      </c>
      <c r="K13" s="22">
        <v>0</v>
      </c>
      <c r="L13" s="23">
        <f t="shared" si="1"/>
        <v>112500</v>
      </c>
      <c r="M13" s="23">
        <v>112500</v>
      </c>
      <c r="N13" s="23"/>
      <c r="O13" s="31">
        <f t="shared" si="2"/>
        <v>450000</v>
      </c>
      <c r="P13" s="23">
        <v>450000</v>
      </c>
      <c r="Q13" s="23"/>
      <c r="R13" s="23">
        <f t="shared" si="3"/>
        <v>562500</v>
      </c>
      <c r="S13" s="24" t="s">
        <v>30</v>
      </c>
      <c r="T13" s="24" t="s">
        <v>30</v>
      </c>
      <c r="U13" s="25">
        <v>18</v>
      </c>
      <c r="V13" s="25">
        <v>4</v>
      </c>
      <c r="W13" s="25">
        <v>0</v>
      </c>
      <c r="X13" s="25">
        <v>0</v>
      </c>
      <c r="Y13" s="33">
        <f t="shared" si="4"/>
        <v>7200</v>
      </c>
      <c r="Z13" s="33">
        <f t="shared" si="5"/>
        <v>0</v>
      </c>
      <c r="AA13" s="65">
        <f t="shared" si="6"/>
        <v>457200</v>
      </c>
      <c r="AB13" s="26">
        <v>6.5</v>
      </c>
      <c r="AC13" s="26"/>
      <c r="AD13" s="36" t="s">
        <v>81</v>
      </c>
      <c r="AE13" s="18" t="str">
        <f t="shared" si="7"/>
        <v>143410</v>
      </c>
    </row>
    <row r="14" spans="1:31" ht="45">
      <c r="A14" s="19">
        <v>9</v>
      </c>
      <c r="B14" s="20" t="s">
        <v>45</v>
      </c>
      <c r="C14" s="20" t="s">
        <v>46</v>
      </c>
      <c r="D14" s="21" t="s">
        <v>44</v>
      </c>
      <c r="E14" s="21" t="s">
        <v>47</v>
      </c>
      <c r="F14" s="21" t="s">
        <v>29</v>
      </c>
      <c r="G14" s="21" t="s">
        <v>32</v>
      </c>
      <c r="H14" s="22">
        <f t="shared" si="0"/>
        <v>30</v>
      </c>
      <c r="I14" s="22">
        <v>0</v>
      </c>
      <c r="J14" s="22">
        <v>30</v>
      </c>
      <c r="K14" s="22">
        <v>0</v>
      </c>
      <c r="L14" s="23">
        <f t="shared" si="1"/>
        <v>272629</v>
      </c>
      <c r="M14" s="23">
        <v>272629</v>
      </c>
      <c r="N14" s="23"/>
      <c r="O14" s="31">
        <f t="shared" si="2"/>
        <v>749985</v>
      </c>
      <c r="P14" s="23">
        <v>749985</v>
      </c>
      <c r="Q14" s="23"/>
      <c r="R14" s="23">
        <f t="shared" si="3"/>
        <v>1022614</v>
      </c>
      <c r="S14" s="24" t="s">
        <v>30</v>
      </c>
      <c r="T14" s="24" t="s">
        <v>30</v>
      </c>
      <c r="U14" s="25">
        <v>30</v>
      </c>
      <c r="V14" s="25">
        <v>4</v>
      </c>
      <c r="W14" s="25">
        <v>0</v>
      </c>
      <c r="X14" s="25">
        <v>0</v>
      </c>
      <c r="Y14" s="33">
        <f t="shared" si="4"/>
        <v>12000</v>
      </c>
      <c r="Z14" s="33">
        <f t="shared" si="5"/>
        <v>0</v>
      </c>
      <c r="AA14" s="65">
        <f t="shared" si="6"/>
        <v>761985</v>
      </c>
      <c r="AB14" s="26">
        <v>9.3</v>
      </c>
      <c r="AC14" s="26"/>
      <c r="AD14" s="36" t="s">
        <v>81</v>
      </c>
      <c r="AE14" s="18" t="str">
        <f t="shared" si="7"/>
        <v>143603</v>
      </c>
    </row>
    <row r="15" spans="1:31" ht="67.5">
      <c r="A15" s="19">
        <v>10</v>
      </c>
      <c r="B15" s="20" t="s">
        <v>50</v>
      </c>
      <c r="C15" s="20" t="s">
        <v>51</v>
      </c>
      <c r="D15" s="21" t="s">
        <v>44</v>
      </c>
      <c r="E15" s="21" t="s">
        <v>41</v>
      </c>
      <c r="F15" s="21" t="s">
        <v>26</v>
      </c>
      <c r="G15" s="21" t="s">
        <v>27</v>
      </c>
      <c r="H15" s="22">
        <f t="shared" si="0"/>
        <v>25</v>
      </c>
      <c r="I15" s="22">
        <v>25</v>
      </c>
      <c r="J15" s="22">
        <v>0</v>
      </c>
      <c r="K15" s="22">
        <v>0</v>
      </c>
      <c r="L15" s="23">
        <f t="shared" si="1"/>
        <v>1057722.07</v>
      </c>
      <c r="M15" s="23">
        <v>1057722.07</v>
      </c>
      <c r="N15" s="23"/>
      <c r="O15" s="31">
        <f>P15+Q15</f>
        <v>284151.39</v>
      </c>
      <c r="P15" s="23">
        <v>284151.39</v>
      </c>
      <c r="Q15" s="23"/>
      <c r="R15" s="23">
        <f t="shared" si="3"/>
        <v>1341873.46</v>
      </c>
      <c r="S15" s="24" t="s">
        <v>30</v>
      </c>
      <c r="T15" s="24" t="s">
        <v>28</v>
      </c>
      <c r="U15" s="38">
        <v>0</v>
      </c>
      <c r="V15" s="38">
        <v>0</v>
      </c>
      <c r="W15" s="25">
        <v>0</v>
      </c>
      <c r="X15" s="25">
        <v>0</v>
      </c>
      <c r="Y15" s="33">
        <f t="shared" si="4"/>
        <v>0</v>
      </c>
      <c r="Z15" s="33">
        <f t="shared" si="5"/>
        <v>0</v>
      </c>
      <c r="AA15" s="65">
        <f t="shared" si="6"/>
        <v>284151.39</v>
      </c>
      <c r="AB15" s="26">
        <v>8.1</v>
      </c>
      <c r="AC15" s="26"/>
      <c r="AD15" s="36" t="s">
        <v>81</v>
      </c>
      <c r="AE15" s="18" t="str">
        <f t="shared" si="7"/>
        <v>146101</v>
      </c>
    </row>
    <row r="16" spans="1:31" ht="67.5">
      <c r="A16" s="19">
        <v>11</v>
      </c>
      <c r="B16" s="20" t="s">
        <v>56</v>
      </c>
      <c r="C16" s="20" t="s">
        <v>57</v>
      </c>
      <c r="D16" s="21" t="s">
        <v>44</v>
      </c>
      <c r="E16" s="21" t="s">
        <v>58</v>
      </c>
      <c r="F16" s="21" t="s">
        <v>26</v>
      </c>
      <c r="G16" s="21" t="s">
        <v>27</v>
      </c>
      <c r="H16" s="22">
        <f t="shared" si="0"/>
        <v>108</v>
      </c>
      <c r="I16" s="22">
        <v>108</v>
      </c>
      <c r="J16" s="22">
        <v>0</v>
      </c>
      <c r="K16" s="22">
        <v>0</v>
      </c>
      <c r="L16" s="23">
        <f t="shared" si="1"/>
        <v>675002</v>
      </c>
      <c r="M16" s="23">
        <v>675002</v>
      </c>
      <c r="N16" s="23"/>
      <c r="O16" s="31">
        <f>P16+Q16</f>
        <v>2700000</v>
      </c>
      <c r="P16" s="23">
        <v>2700000</v>
      </c>
      <c r="Q16" s="23"/>
      <c r="R16" s="23">
        <f t="shared" si="3"/>
        <v>3375002</v>
      </c>
      <c r="S16" s="24" t="s">
        <v>28</v>
      </c>
      <c r="T16" s="24" t="s">
        <v>28</v>
      </c>
      <c r="U16" s="25">
        <v>108</v>
      </c>
      <c r="V16" s="25">
        <v>3</v>
      </c>
      <c r="W16" s="25">
        <v>0</v>
      </c>
      <c r="X16" s="25">
        <v>0</v>
      </c>
      <c r="Y16" s="33">
        <f t="shared" si="4"/>
        <v>32400</v>
      </c>
      <c r="Z16" s="33">
        <f t="shared" si="5"/>
        <v>0</v>
      </c>
      <c r="AA16" s="65">
        <f t="shared" si="6"/>
        <v>2732400</v>
      </c>
      <c r="AB16" s="26">
        <v>1.3</v>
      </c>
      <c r="AC16" s="37" t="s">
        <v>82</v>
      </c>
      <c r="AD16" s="26"/>
      <c r="AE16" s="18" t="str">
        <f t="shared" si="7"/>
        <v>146501</v>
      </c>
    </row>
    <row r="17" spans="1:31" ht="67.5">
      <c r="A17" s="19">
        <v>12</v>
      </c>
      <c r="B17" s="20" t="s">
        <v>59</v>
      </c>
      <c r="C17" s="20" t="s">
        <v>57</v>
      </c>
      <c r="D17" s="21" t="s">
        <v>44</v>
      </c>
      <c r="E17" s="21" t="s">
        <v>58</v>
      </c>
      <c r="F17" s="21" t="s">
        <v>26</v>
      </c>
      <c r="G17" s="21" t="s">
        <v>27</v>
      </c>
      <c r="H17" s="22">
        <f t="shared" si="0"/>
        <v>96</v>
      </c>
      <c r="I17" s="22">
        <v>96</v>
      </c>
      <c r="J17" s="22">
        <v>0</v>
      </c>
      <c r="K17" s="22">
        <v>0</v>
      </c>
      <c r="L17" s="23">
        <f t="shared" si="1"/>
        <v>575008</v>
      </c>
      <c r="M17" s="23">
        <v>575008</v>
      </c>
      <c r="N17" s="23"/>
      <c r="O17" s="31">
        <f>P17+Q17</f>
        <v>2300000</v>
      </c>
      <c r="P17" s="23">
        <v>2300000</v>
      </c>
      <c r="Q17" s="23"/>
      <c r="R17" s="23">
        <f t="shared" si="3"/>
        <v>2875008</v>
      </c>
      <c r="S17" s="24"/>
      <c r="T17" s="24"/>
      <c r="U17" s="38">
        <v>0</v>
      </c>
      <c r="V17" s="38">
        <v>0</v>
      </c>
      <c r="W17" s="25">
        <v>0</v>
      </c>
      <c r="X17" s="25">
        <v>0</v>
      </c>
      <c r="Y17" s="33">
        <f t="shared" si="4"/>
        <v>0</v>
      </c>
      <c r="Z17" s="33">
        <f t="shared" si="5"/>
        <v>0</v>
      </c>
      <c r="AA17" s="65">
        <f t="shared" si="6"/>
        <v>2300000</v>
      </c>
      <c r="AB17" s="26">
        <v>1.3</v>
      </c>
      <c r="AC17" s="37" t="s">
        <v>82</v>
      </c>
      <c r="AD17" s="26"/>
      <c r="AE17" s="18" t="str">
        <f t="shared" si="7"/>
        <v>146501</v>
      </c>
    </row>
    <row r="18" ht="12">
      <c r="A18" s="19"/>
    </row>
    <row r="19" ht="12">
      <c r="A19" s="19"/>
    </row>
  </sheetData>
  <sheetProtection/>
  <autoFilter ref="A5:AD17"/>
  <mergeCells count="16">
    <mergeCell ref="W1:X3"/>
    <mergeCell ref="Y1:Y4"/>
    <mergeCell ref="Z1:Z4"/>
    <mergeCell ref="AA1:AA4"/>
    <mergeCell ref="S1:S4"/>
    <mergeCell ref="T1:T4"/>
    <mergeCell ref="AB1:AB4"/>
    <mergeCell ref="AC1:AD3"/>
    <mergeCell ref="R1:R4"/>
    <mergeCell ref="A1:A4"/>
    <mergeCell ref="B1:B4"/>
    <mergeCell ref="C1:C4"/>
    <mergeCell ref="D1:G3"/>
    <mergeCell ref="H1:K3"/>
    <mergeCell ref="L1:Q3"/>
    <mergeCell ref="U1:V3"/>
  </mergeCells>
  <dataValidations count="1">
    <dataValidation allowBlank="1" showInputMessage="1" showErrorMessage="1" prompt="Maluch 2014 - m1&#10;Kod gminy wg GUS&#10;(6 cyfr w formacie 999999),&#10;gdzie:&#10;- pierwsze dwie to WK&#10;(kod województwa),&#10;- trzecia i czwarta to PK&#10;(kod powiatu),&#10;- piąta i szósta to GK&#10;(kod gminy). " sqref="D4:G4"/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Kolega</dc:creator>
  <cp:keywords/>
  <dc:description/>
  <cp:lastModifiedBy>Katarzyna Szymańska</cp:lastModifiedBy>
  <cp:lastPrinted>2020-01-22T08:06:14Z</cp:lastPrinted>
  <dcterms:created xsi:type="dcterms:W3CDTF">2020-01-22T07:52:33Z</dcterms:created>
  <dcterms:modified xsi:type="dcterms:W3CDTF">2020-01-24T11:24:23Z</dcterms:modified>
  <cp:category/>
  <cp:version/>
  <cp:contentType/>
  <cp:contentStatus/>
</cp:coreProperties>
</file>