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403D986F-1C16-422D-98A5-C3C18D2B0CB7}" xr6:coauthVersionLast="47" xr6:coauthVersionMax="47" xr10:uidLastSave="{00000000-0000-0000-0000-000000000000}"/>
  <bookViews>
    <workbookView xWindow="690" yWindow="690" windowWidth="27390" windowHeight="14280" xr2:uid="{00000000-000D-0000-FFFF-FFFF00000000}"/>
  </bookViews>
  <sheets>
    <sheet name="K.O. &quot;związane&quot;" sheetId="4" r:id="rId1"/>
    <sheet name="listy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'K.O. "związane"'!$A$6:$EO$6</definedName>
    <definedName name="Nr_ewidencyjny__NE">listy!$H$9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4" i="4" l="1"/>
  <c r="AB53" i="4"/>
  <c r="AB45" i="4"/>
  <c r="AU40" i="4" l="1"/>
  <c r="AX40" i="4" s="1"/>
  <c r="AU39" i="4"/>
  <c r="AV39" i="4" s="1"/>
  <c r="AU38" i="4"/>
  <c r="AV38" i="4" s="1"/>
  <c r="AW37" i="4"/>
  <c r="AU37" i="4"/>
  <c r="AV37" i="4" s="1"/>
  <c r="AW36" i="4"/>
  <c r="AU36" i="4"/>
  <c r="AV36" i="4" s="1"/>
  <c r="AW35" i="4"/>
  <c r="AU35" i="4"/>
  <c r="AV35" i="4" s="1"/>
  <c r="AW34" i="4"/>
  <c r="AU34" i="4"/>
  <c r="AV34" i="4" s="1"/>
  <c r="AX33" i="4"/>
  <c r="AW33" i="4"/>
  <c r="AU33" i="4"/>
  <c r="AV33" i="4" s="1"/>
  <c r="AX32" i="4"/>
  <c r="AW32" i="4"/>
  <c r="AU32" i="4"/>
  <c r="AV32" i="4" s="1"/>
  <c r="AX31" i="4"/>
  <c r="AW31" i="4"/>
  <c r="AU31" i="4"/>
  <c r="AV31" i="4" s="1"/>
  <c r="AX30" i="4"/>
  <c r="AW30" i="4"/>
  <c r="AU30" i="4"/>
  <c r="AV30" i="4" s="1"/>
  <c r="AX29" i="4"/>
  <c r="AW29" i="4"/>
  <c r="AU29" i="4"/>
  <c r="AV29" i="4" s="1"/>
  <c r="AW28" i="4"/>
  <c r="AU28" i="4"/>
  <c r="AV28" i="4" s="1"/>
  <c r="AX27" i="4"/>
  <c r="AW27" i="4"/>
  <c r="AU27" i="4"/>
  <c r="AV27" i="4" s="1"/>
  <c r="AX26" i="4"/>
  <c r="AW26" i="4"/>
  <c r="AU26" i="4"/>
  <c r="AV26" i="4" s="1"/>
  <c r="AB40" i="4"/>
  <c r="AC40" i="4" s="1"/>
  <c r="AB39" i="4"/>
  <c r="AC39" i="4" s="1"/>
  <c r="AB38" i="4"/>
  <c r="AC38" i="4" s="1"/>
  <c r="AB37" i="4"/>
  <c r="AX37" i="4" s="1"/>
  <c r="AB36" i="4"/>
  <c r="AC36" i="4" s="1"/>
  <c r="AB35" i="4"/>
  <c r="AC35" i="4" s="1"/>
  <c r="AB34" i="4"/>
  <c r="AC34" i="4" s="1"/>
  <c r="AC33" i="4"/>
  <c r="AC32" i="4"/>
  <c r="AC31" i="4"/>
  <c r="AC30" i="4"/>
  <c r="AC29" i="4"/>
  <c r="AB28" i="4"/>
  <c r="AC28" i="4" s="1"/>
  <c r="AC27" i="4"/>
  <c r="AC26" i="4"/>
  <c r="A27" i="4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X36" i="4" l="1"/>
  <c r="AX38" i="4"/>
  <c r="AX28" i="4"/>
  <c r="AX35" i="4"/>
  <c r="AX39" i="4"/>
  <c r="AC37" i="4"/>
  <c r="AX34" i="4"/>
  <c r="AV40" i="4"/>
  <c r="AB21" i="4" l="1"/>
  <c r="AB20" i="4"/>
  <c r="AB19" i="4"/>
  <c r="AB18" i="4"/>
  <c r="AB17" i="4"/>
  <c r="A44" i="4" l="1"/>
  <c r="A46" i="4" s="1"/>
  <c r="AB51" i="4" l="1"/>
  <c r="AB50" i="4"/>
  <c r="AB49" i="4"/>
  <c r="AB48" i="4"/>
  <c r="I8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4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Zarządca drogi ustala Numer Ewidencyjny (NE) dla konstrukcji oporowych. NE dla konstrukcji oporowych składa się z jednolitego wyróżnika województwa, nr drogi poprzedzonego zerami do uzyskania formatu 6-cyfrowego oraz nr konstrukcji oporowej poprzedzonego zerami do uzyskania formatu w zapisie 3-cyfrowym.</t>
        </r>
      </text>
    </comment>
    <comment ref="E4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Oddział i/lub Wydział Mostów prowadził własną ewidencję konstrukcji oporowych.</t>
        </r>
      </text>
    </comment>
    <comment ref="I4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Uwaga: W przypadku konstrukcji składającej się z kilku części o różnych funkcjach użytkowych należy podać wszystkie funkcje oddzielając je znakiem [/]
</t>
        </r>
      </text>
    </comment>
    <comment ref="T4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JNI (lub NE) obiektu do którego przylega konstrukcja oporowa a dla przepustów dodatkowo nr ewidencyjny nadany zgodnie z </t>
        </r>
        <r>
          <rPr>
            <i/>
            <sz val="9"/>
            <color indexed="81"/>
            <rFont val="Tahoma"/>
            <family val="2"/>
            <charset val="238"/>
          </rPr>
          <t>Rozporządzeniem z dnia 16 lutego 2005 (Dz.U. nr 67, poz. 582)</t>
        </r>
        <r>
          <rPr>
            <sz val="9"/>
            <color indexed="81"/>
            <rFont val="Tahoma"/>
            <family val="2"/>
            <charset val="238"/>
          </rPr>
          <t xml:space="preserve">. 
W przypadku wolnostojących konstrukcji oporowych należy pozostawić puste miejsce. </t>
        </r>
      </text>
    </comment>
    <comment ref="U4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współzarządcę konsrtrukcji oporowej (np. Jeżeli konstrukcja oporowa znajduje 
się między drogą a linią kolejową).</t>
        </r>
      </text>
    </comment>
    <comment ref="W4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datę założenia książki konstrukcji oporowej. </t>
        </r>
      </text>
    </comment>
    <comment ref="AQ4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Jeśli konstrukcja składa się z jednej części, tabelę ,,Część nr 1.'' należy traktować jako jedyną. </t>
        </r>
      </text>
    </comment>
    <comment ref="BX4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dane dotyczące schodów zamocowanych do konstrukcji oporowej lub bezpośrednio do niej przylegających. Schody występujące przy przejściach podziemnych należy ewidencjonować wraz z tymi przejściami. </t>
        </r>
      </text>
    </comment>
    <comment ref="CK4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dane dotyczace pochylni zamocowanych do konstrukcji oporowej lub bezpośrednio do niej przylegających. Pochylnie występujące przy przejściach podziemnych należy ewidencjonować wraz z tymi przejściami. </t>
        </r>
      </text>
    </comment>
    <comment ref="K5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numer drogi do której obiekt jest przypisany administracyjnie oraz nazwę ulicy dla obiektów zlokalizowanych na terenach zabudowanych</t>
        </r>
      </text>
    </comment>
    <comment ref="Y5" authorId="0" shapeId="0" xr:uid="{00000000-0006-0000-0100-00000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liczbę części konstrukcji oporowej, jednorodnych pod względem materiału i rodzaju konstrukcji</t>
        </r>
      </text>
    </comment>
    <comment ref="Z5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Długość konstrukcji oporowej jest to suma długości eksploatacyjnych wszystkich części konstrukcji oporowej. </t>
        </r>
      </text>
    </comment>
    <comment ref="AB5" authorId="0" shapeId="0" xr:uid="{00000000-0006-0000-0100-00000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Pole widocznej powierzchni  jest to suma pól widocznych powierzchni bocznych wszystkich części konstrukcji oporowej.</t>
        </r>
      </text>
    </comment>
    <comment ref="AC5" authorId="0" shapeId="0" xr:uid="{00000000-0006-0000-0100-00000E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Pole powierzchni do utrzymania to pole widocznej powierzchni bocznej i wszystkich innych powierzchni objętych pracami utrzymaniowymi (np. górnej powierzchni korony, powierzchni poziomej konstrukcji tarasowej).</t>
        </r>
      </text>
    </comment>
    <comment ref="AD5" authorId="0" shapeId="0" xr:uid="{00000000-0006-0000-0100-00000F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występowania części o różnych rodzajach konstrukcji należy podać wszystkie rodzaje, oddzielając je znakiem [/]</t>
        </r>
      </text>
    </comment>
    <comment ref="AE5" authorId="0" shapeId="0" xr:uid="{00000000-0006-0000-0100-000010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rok ukończenia budowy najstarszej części  konstrukcji oporowej (rok w którym obiekt został odebrany przez inwestora i oddany do użytkowania).</t>
        </r>
      </text>
    </comment>
    <comment ref="AI5" authorId="0" shapeId="0" xr:uid="{00000000-0006-0000-0100-00001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przypadku, gdy poszczególne części konstrukcji oporowej były projektowane przez różnych projektantów należy odać imiona i nazwiska oraz nr uprawnień wszystkich autorów projektów. </t>
        </r>
      </text>
    </comment>
    <comment ref="AJ5" authorId="0" shapeId="0" xr:uid="{00000000-0006-0000-0100-00001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były projektowane osobno należy podać daty zlecenia projektów poszczególnych części. </t>
        </r>
      </text>
    </comment>
    <comment ref="AK5" authorId="0" shapeId="0" xr:uid="{00000000-0006-0000-0100-00001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były odbierane osobno należy podać daty odbioru projektów poszczególnych części. </t>
        </r>
      </text>
    </comment>
    <comment ref="AL5" authorId="0" shapeId="0" xr:uid="{00000000-0006-0000-0100-00001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przypadku, gry poszczególne części konstrukcji były budowane na podstawie osobnych pozwoleń - należy podać daty i numery tych pozwoleń. </t>
        </r>
      </text>
    </comment>
    <comment ref="AM5" authorId="0" shapeId="0" xr:uid="{00000000-0006-0000-0100-00001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były wykonywane na podstawie osobnych pozwoleń należy podać daty i numery pozwoleń na budowę poszczególnych części. </t>
        </r>
      </text>
    </comment>
    <comment ref="AN5" authorId="0" shapeId="0" xr:uid="{00000000-0006-0000-0100-00001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uzyskały osobne pozwolenia na uzytkowanie należy podać daty i numery pozwoleń na użytkowanie poszczególnych części. </t>
        </r>
      </text>
    </comment>
    <comment ref="AS5" authorId="0" shapeId="0" xr:uid="{00000000-0006-0000-0100-00001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czy widoczna część konstrukcji jest usytuowana poniżej czy powyżej jezdni drogi do której konstrukcja jest przypisana administracyjnie. Jeżeli zajdzie potrzeba, w uwagach do tej pozycji należy wpisać dodatkowe informacje dotyczące usytuowania części konstrukcji. </t>
        </r>
      </text>
    </comment>
    <comment ref="AU5" authorId="0" shapeId="0" xr:uid="{00000000-0006-0000-0100-00001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Przez długość konstrukcji oporowej należy rozumieć odległość między najdalej wysuniętymi krawędziami części konstrucji, mierzoną poziomo wzdłuż korpusu konstrukcji. </t>
        </r>
      </text>
    </comment>
    <comment ref="AV5" authorId="0" shapeId="0" xr:uid="{00000000-0006-0000-0100-00001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długość rzutu prostopadłego części konstrukcji oporowej na oś drogi, do której konstrukcja jest administracyjnie przypisana. W przypadku konstrukcji prostopadłych do osi długość eksploatacyjna wynosi 0. </t>
        </r>
      </text>
    </comment>
    <comment ref="AW5" authorId="0" shapeId="0" xr:uid="{00000000-0006-0000-0100-00001A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max wysokość części konstrukcji oporowej, mierzoną od poziomu terenu do wierzchu jej korony (zwieńczenia). </t>
        </r>
      </text>
    </comment>
    <comment ref="AY5" authorId="0" shapeId="0" xr:uid="{00000000-0006-0000-0100-00001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najmniejszą poziomą odległość między licem korpusu konstrukcji i krawędzią jezdni drogi do której konstrukcja jest administracyjnie przypisana. </t>
        </r>
      </text>
    </comment>
    <comment ref="AZ5" authorId="0" shapeId="0" xr:uid="{00000000-0006-0000-0100-00001C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Rok zakończenia budowy części. </t>
        </r>
      </text>
    </comment>
    <comment ref="BF5" authorId="0" shapeId="0" xr:uid="{00000000-0006-0000-0100-00001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Jeżeli konstrukcja oporowa jest wyończona obudową, np. konstrukcja betonowa ma obudowę kamienną, konstrukcja ze ścianek szczelnych obudowę z płyt betonowych lub paneli aluminiowych, należy określić materiał z którego obudowa została wykonana.</t>
        </r>
      </text>
    </comment>
    <comment ref="BK5" authorId="0" shapeId="0" xr:uid="{00000000-0006-0000-0100-00001E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rodzaj izolacji korpusu od strony zasypki.</t>
        </r>
      </text>
    </comment>
    <comment ref="BL5" authorId="0" shapeId="0" xr:uid="{00000000-0006-0000-0100-00001F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Uwaga: Pozycja ,,Przerwy Dylatacyjne" dotyczy konstrukcji masywnych, płytowo kątowych i płytowo żebrowych.</t>
        </r>
      </text>
    </comment>
    <comment ref="BO5" authorId="0" shapeId="0" xr:uid="{00000000-0006-0000-0100-000020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sposób odprowadzenia wody z terenu powyżej korony konstrukcji oporowej.</t>
        </r>
      </text>
    </comment>
    <comment ref="BY5" authorId="0" shapeId="0" xr:uid="{00000000-0006-0000-0100-00002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występowania większej liczby schodów należy powielić opis wg schematu.</t>
        </r>
      </text>
    </comment>
    <comment ref="CL5" authorId="0" shapeId="0" xr:uid="{00000000-0006-0000-0100-00002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występowania większej liczby schodów należy powielić opis wg schematu.</t>
        </r>
      </text>
    </comment>
    <comment ref="EL5" authorId="0" shapeId="0" xr:uid="{00000000-0006-0000-0100-00002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Sposób przeprowadzenia remontu.</t>
        </r>
      </text>
    </comment>
    <comment ref="EM5" authorId="0" shapeId="0" xr:uid="{00000000-0006-0000-0100-00002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Sposób przeprowadzenia remontu.</t>
        </r>
      </text>
    </comment>
    <comment ref="EN5" authorId="0" shapeId="0" xr:uid="{00000000-0006-0000-0100-00002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Sposób przeprowadzenia remontu.</t>
        </r>
      </text>
    </comment>
    <comment ref="BE6" authorId="0" shapeId="0" xr:uid="{00000000-0006-0000-0100-00002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np. TITAN, BBR, CONA, SOL, Soletanche, DYWIDAG</t>
        </r>
      </text>
    </comment>
    <comment ref="BM6" authorId="0" shapeId="0" xr:uid="{00000000-0006-0000-0100-00002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Jeżeli występują to należy podac całkowitą liczbę przerw dylatacyjnych zabezpieczających konstrukcję przed skutkami zmian temperatury, skurczu betonu i nierównomiernego przemieszczenia.</t>
        </r>
      </text>
    </comment>
    <comment ref="BY6" authorId="0" shapeId="0" xr:uid="{00000000-0006-0000-0100-00002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Np. schody nr 1 od strony północno - zachodniej.</t>
        </r>
      </text>
    </comment>
    <comment ref="CA6" authorId="0" shapeId="0" xr:uid="{00000000-0006-0000-0100-00002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długośc wszystkich biegów schodów łącznie ze spocznikami, mierzoną w rzucie poziomym wzdłuż osi podłużnej poszczególnych biegów i spoczników. </t>
        </r>
      </text>
    </comment>
    <comment ref="CG6" authorId="0" shapeId="0" xr:uid="{00000000-0006-0000-0100-00002A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Rodzaj posadowienia należy podać zgodnie z opisem rodzajów posadowienia konstukcji oporowej. </t>
        </r>
      </text>
    </comment>
    <comment ref="CL6" authorId="0" shapeId="0" xr:uid="{00000000-0006-0000-0100-00002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Np. Pochylnia nr 1 od strony północno - zachodniej.</t>
        </r>
      </text>
    </comment>
    <comment ref="CN6" authorId="0" shapeId="0" xr:uid="{00000000-0006-0000-0100-00002C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długość wszystkich biegów pochylni łącznie ze spocznikami, mierzoną w rzucie poziomym wzdłuż osi podłużnej poszczególnych biegów i spoczników. </t>
        </r>
      </text>
    </comment>
    <comment ref="CT6" authorId="0" shapeId="0" xr:uid="{00000000-0006-0000-0100-00002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Rodzaj posadowienia należy podać zgodnie z opisem rodzajów posadowienia konstukcji oporowej. </t>
        </r>
      </text>
    </comment>
    <comment ref="S17" authorId="0" shapeId="0" xr:uid="{2FED6C20-D24C-4370-8CFE-AFC57A1BA1AE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Murki oporowe po prawej i lewej stronie rzeki zabezpieczajace podmywanie przyczółków</t>
        </r>
      </text>
    </comment>
    <comment ref="S18" authorId="0" shapeId="0" xr:uid="{544FEAB2-510D-4423-A212-7CD3E0081B9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Murek oporowy po prawej stronie podtrzymujacy chodnik</t>
        </r>
      </text>
    </comment>
  </commentList>
</comments>
</file>

<file path=xl/sharedStrings.xml><?xml version="1.0" encoding="utf-8"?>
<sst xmlns="http://schemas.openxmlformats.org/spreadsheetml/2006/main" count="1342" uniqueCount="418">
  <si>
    <t>Nr ewidencyjny [NE]</t>
  </si>
  <si>
    <t>Funkcja użytkowa</t>
  </si>
  <si>
    <t>Utrzymanie nasypu</t>
  </si>
  <si>
    <t>Utrzymanie nasypu drogowego</t>
  </si>
  <si>
    <t>Utrzymanie nasypu kolejowego lub tramwajowego</t>
  </si>
  <si>
    <t>Utrzymanie nasypu obciążonego budowlą</t>
  </si>
  <si>
    <t>Utrzymanie nasypu obciążonego ruchem pieszych</t>
  </si>
  <si>
    <t>Utrzymanie nasypu przejścia dla dzikich zwierząt</t>
  </si>
  <si>
    <t>Utrzymanie zbocza lub stoku</t>
  </si>
  <si>
    <t>Utrzymanie wykopu</t>
  </si>
  <si>
    <t>Utrzymanie przekopu lub wąwozu</t>
  </si>
  <si>
    <t>inna</t>
  </si>
  <si>
    <t>Zarządca drogi ustala Numer Ewidencyjny (NE) dla konstrukcji oporowych. NE dla konstr. oporowych składa się z jednolitego wyróżnika województwa, nr drogi poprzedzonego zerami do uzyskania formatu 6-cyfrowego oraz nr konstrukcji oporowej poprzedzonego zerami do uzyskania formatu w zapisie 3-cyfrowym</t>
  </si>
  <si>
    <t>Nazwa zarządcy drogi</t>
  </si>
  <si>
    <t>Lokalizacja</t>
  </si>
  <si>
    <t>Kategoria drogi</t>
  </si>
  <si>
    <t>Klasa drogi</t>
  </si>
  <si>
    <t>Autostrada (A)</t>
  </si>
  <si>
    <t>droga główna ruchu przyspieszonego (GP)</t>
  </si>
  <si>
    <t>droga główna (G)</t>
  </si>
  <si>
    <t>droga zbiorcza (Z)</t>
  </si>
  <si>
    <t>droga lokalna (L)</t>
  </si>
  <si>
    <t>droga dojazdowa (D)</t>
  </si>
  <si>
    <t>Miejscowość</t>
  </si>
  <si>
    <t>Województwo</t>
  </si>
  <si>
    <t>Powiat</t>
  </si>
  <si>
    <t>Gmina</t>
  </si>
  <si>
    <t>Krajowa</t>
  </si>
  <si>
    <t>Wojewódzka</t>
  </si>
  <si>
    <t xml:space="preserve">Powiatowa </t>
  </si>
  <si>
    <t>Gminna</t>
  </si>
  <si>
    <t>Droga ekspresowa (S)</t>
  </si>
  <si>
    <t>Usytuowanie konstrukcji oporowej w stosunku do innych drogowych obiektów inżynierskich</t>
  </si>
  <si>
    <t>Konstrukcja wolnostojąca składająca się z jednej części</t>
  </si>
  <si>
    <t>Konstrukcja wolnostojąca składająca się z kilku części</t>
  </si>
  <si>
    <t>Przylega do podpory obiektu mostowego</t>
  </si>
  <si>
    <t>Przylega do głowicy tunelu</t>
  </si>
  <si>
    <t xml:space="preserve">Przylega do przejścia podziemnego </t>
  </si>
  <si>
    <t>Przylega do głowicy przepustu</t>
  </si>
  <si>
    <t>Nr ewidencyjny drogowego obiektu inżynierskiego do którego przylega konstrukcja oporowa.</t>
  </si>
  <si>
    <t>Współzarządca obiektu</t>
  </si>
  <si>
    <t>Kategoria szkód górniczych.</t>
  </si>
  <si>
    <t>I</t>
  </si>
  <si>
    <t>II</t>
  </si>
  <si>
    <t>III</t>
  </si>
  <si>
    <t>IV</t>
  </si>
  <si>
    <t>V</t>
  </si>
  <si>
    <t>nie dotyczy</t>
  </si>
  <si>
    <r>
      <t xml:space="preserve">Data wprowadzenia do ewidencji </t>
    </r>
    <r>
      <rPr>
        <sz val="11"/>
        <color theme="1"/>
        <rFont val="Calibri"/>
        <family val="2"/>
        <charset val="238"/>
        <scheme val="minor"/>
      </rPr>
      <t>dd/mm/rrrrr</t>
    </r>
  </si>
  <si>
    <t xml:space="preserve">Dane ogólne </t>
  </si>
  <si>
    <t>Liczba części konstrukcji oporowej</t>
  </si>
  <si>
    <t>Długość konstrukcji oporowej [m]</t>
  </si>
  <si>
    <r>
      <t>Pole widocznej powierzchni bocznej [m</t>
    </r>
    <r>
      <rPr>
        <b/>
        <sz val="11"/>
        <color theme="1"/>
        <rFont val="Calibri"/>
        <family val="2"/>
        <charset val="238"/>
      </rPr>
      <t>²]</t>
    </r>
  </si>
  <si>
    <r>
      <t>Pole powierzchni do utrzymania [m</t>
    </r>
    <r>
      <rPr>
        <b/>
        <sz val="11"/>
        <color theme="1"/>
        <rFont val="Calibri"/>
        <family val="2"/>
        <charset val="238"/>
      </rPr>
      <t>²]</t>
    </r>
  </si>
  <si>
    <t>Rodzaj konstrukcji</t>
  </si>
  <si>
    <t>Masywna</t>
  </si>
  <si>
    <t>Masywna z elementami odciążającymi</t>
  </si>
  <si>
    <t>płytowo-kątowa</t>
  </si>
  <si>
    <t>płytowo-kątowa z elementami odciążającymi (płytami lub odciągami)</t>
  </si>
  <si>
    <t>płytowo-żebrowa</t>
  </si>
  <si>
    <t>płytowo-żebrowa z elementami odciążającymi (płytami lub odciągami)</t>
  </si>
  <si>
    <t xml:space="preserve">z kaszyc </t>
  </si>
  <si>
    <t>Z gabionów (kaszyc siatkowych, koszy siatkowych)</t>
  </si>
  <si>
    <t>Z gruntu zbrojonego</t>
  </si>
  <si>
    <t>Quasi-skrzyniowa</t>
  </si>
  <si>
    <t>Z grodzic (ścianek szczelnych)</t>
  </si>
  <si>
    <t>ze ścian szczelinowych</t>
  </si>
  <si>
    <t>Powłokowa</t>
  </si>
  <si>
    <t>Z prefabrykatów betonowych-tarasowa</t>
  </si>
  <si>
    <t>Z prefabrykatów betonowych-z wieloma półkami poziomymi</t>
  </si>
  <si>
    <t>Z kształtowników stalowych (innych niż grodzice)</t>
  </si>
  <si>
    <t>Z geosyntetyków</t>
  </si>
  <si>
    <t>Z prefabrykatów typu T (T-wall)</t>
  </si>
  <si>
    <t xml:space="preserve">Wykonana metodą iniekcji strumieniowej </t>
  </si>
  <si>
    <t>Z kotew gruntowych i oblicowania (np. konstrukcja gwoździowana)</t>
  </si>
  <si>
    <t xml:space="preserve">Inna </t>
  </si>
  <si>
    <t>Rok budowy</t>
  </si>
  <si>
    <t>Autor projektu i nr uprawnień</t>
  </si>
  <si>
    <t xml:space="preserve">Przedmiot opracowania </t>
  </si>
  <si>
    <t>Daty odbioru opracowania</t>
  </si>
  <si>
    <t>Pozwolenie wodnoprawne.</t>
  </si>
  <si>
    <t>Pozwolenie wodnoprawne</t>
  </si>
  <si>
    <t>Pozwolenie na budowę</t>
  </si>
  <si>
    <t>Pozwolenie na użytkowanie</t>
  </si>
  <si>
    <t>l. p.</t>
  </si>
  <si>
    <t>Miejsce przechowywania operatu kolaudacyjnego</t>
  </si>
  <si>
    <t xml:space="preserve">Części konstrukcji oporowej. </t>
  </si>
  <si>
    <t xml:space="preserve">Część nr 1. </t>
  </si>
  <si>
    <t xml:space="preserve">Usytuowanie części konstrukcji oporowej       w stosunku do osi drogi. </t>
  </si>
  <si>
    <t>po lewej stronie drogi</t>
  </si>
  <si>
    <t>po prawej stronie drogi</t>
  </si>
  <si>
    <t>poprzecznie do osi drogi</t>
  </si>
  <si>
    <t xml:space="preserve">Usytuowanie części konstrukcji w stosunku do poziomu jezdni. </t>
  </si>
  <si>
    <t>Funkcja użytkowa części.</t>
  </si>
  <si>
    <t>Długość części [m].</t>
  </si>
  <si>
    <t xml:space="preserve">Długość eksploatacyjna części [m]. </t>
  </si>
  <si>
    <t>Maksymalna wysokość części konstrukcji [m].</t>
  </si>
  <si>
    <r>
      <t>Pole widocznej powierzchni  bocznej części konstrukcji oporowej [m</t>
    </r>
    <r>
      <rPr>
        <b/>
        <sz val="11"/>
        <color theme="1"/>
        <rFont val="Calibri"/>
        <family val="2"/>
        <charset val="238"/>
      </rPr>
      <t>²]</t>
    </r>
    <r>
      <rPr>
        <b/>
        <sz val="11"/>
        <color theme="1"/>
        <rFont val="Calibri"/>
        <family val="2"/>
        <charset val="238"/>
        <scheme val="minor"/>
      </rPr>
      <t>.</t>
    </r>
  </si>
  <si>
    <t>Odległość lica części konstrukcji oporowej od krawędzi jezdni [m].</t>
  </si>
  <si>
    <t>Rok budowy.</t>
  </si>
  <si>
    <t>beton niezbrojony</t>
  </si>
  <si>
    <t>beton zbrojony</t>
  </si>
  <si>
    <t>beton sprężony</t>
  </si>
  <si>
    <t>cegła</t>
  </si>
  <si>
    <t>kamień</t>
  </si>
  <si>
    <t>stal</t>
  </si>
  <si>
    <t>drewno</t>
  </si>
  <si>
    <t>grunt zbrojony płaskownikami metalowymi</t>
  </si>
  <si>
    <t>grunt zbrojony taśmami kompozytowymi</t>
  </si>
  <si>
    <t>grunt zbrojony geosyntetykami (geotekstyliami, geosiatkami)</t>
  </si>
  <si>
    <t>geosyntetyki</t>
  </si>
  <si>
    <t>siatka stalowa i tłuczeń/ kamienie /żwir</t>
  </si>
  <si>
    <t>inny</t>
  </si>
  <si>
    <t>Materiał części konstrukcji.</t>
  </si>
  <si>
    <t xml:space="preserve">Zakotwienia </t>
  </si>
  <si>
    <t xml:space="preserve">Rodzaje zakotwień </t>
  </si>
  <si>
    <t>Liczba kotew/zakotwień</t>
  </si>
  <si>
    <t>Nazwa systemu zakotwienia</t>
  </si>
  <si>
    <t>kotwy gruntowe iniekcyjne wstępnie naprężone</t>
  </si>
  <si>
    <t>kotwy gruntowe iniekcyjne bierne (gwoździe gruntowe)</t>
  </si>
  <si>
    <t>zakotwienie z cięgien i płyt lub bloków kotwiących</t>
  </si>
  <si>
    <t>zakotwienie z cięgien i pali kotwiących</t>
  </si>
  <si>
    <t>zakotwienie z cięgień i ścianek szczelnych</t>
  </si>
  <si>
    <t>inne</t>
  </si>
  <si>
    <t>Materiał obudowy /okładziny</t>
  </si>
  <si>
    <t>beton</t>
  </si>
  <si>
    <t>beton prefabrykowany</t>
  </si>
  <si>
    <t>aluminium</t>
  </si>
  <si>
    <t>ceramika</t>
  </si>
  <si>
    <t>tworzywo sztuczne</t>
  </si>
  <si>
    <t>szkło</t>
  </si>
  <si>
    <t>Rodzaj posadowienia</t>
  </si>
  <si>
    <t>bezpośrednie</t>
  </si>
  <si>
    <t>na palach</t>
  </si>
  <si>
    <t xml:space="preserve">ścianki szczelne </t>
  </si>
  <si>
    <t>ścianki szczelinowe</t>
  </si>
  <si>
    <t>studnie</t>
  </si>
  <si>
    <t>nieznane</t>
  </si>
  <si>
    <t xml:space="preserve">Elementy wyposażenia </t>
  </si>
  <si>
    <t>krawężniki [m]</t>
  </si>
  <si>
    <t>bariery ochronne [m]</t>
  </si>
  <si>
    <r>
      <t>ekrany przeciwhałasowe [m</t>
    </r>
    <r>
      <rPr>
        <sz val="11"/>
        <color theme="1"/>
        <rFont val="Calibri"/>
        <family val="2"/>
        <charset val="238"/>
      </rPr>
      <t>²]</t>
    </r>
  </si>
  <si>
    <t>balustrady [m]</t>
  </si>
  <si>
    <t>kapy chodnikowe</t>
  </si>
  <si>
    <t>deski gzymsowe [m]</t>
  </si>
  <si>
    <t>osłony przeciwolśnieniowe</t>
  </si>
  <si>
    <t>znaki wysokościowe (reper) [szt.]</t>
  </si>
  <si>
    <t xml:space="preserve">punkty sytuacyjne i punkty odniesienia [szt] </t>
  </si>
  <si>
    <t>Rodzaj elementu.</t>
  </si>
  <si>
    <t>Ilości.</t>
  </si>
  <si>
    <t>Inne dane (np. lokalizacja reperów)</t>
  </si>
  <si>
    <t>Rodzaj izolacji</t>
  </si>
  <si>
    <t>z tkaniny technicznej</t>
  </si>
  <si>
    <t>z papy asfaltowej</t>
  </si>
  <si>
    <t>bitumiczna</t>
  </si>
  <si>
    <t>asfaltowo - polimerowa</t>
  </si>
  <si>
    <t xml:space="preserve">z tworzywa sztucznego </t>
  </si>
  <si>
    <t>z żywic</t>
  </si>
  <si>
    <t>brak izolacji</t>
  </si>
  <si>
    <t>nieznana</t>
  </si>
  <si>
    <t xml:space="preserve">Przerwy dylatacyjne </t>
  </si>
  <si>
    <t>Rodzaj przerw dylatacyjnych</t>
  </si>
  <si>
    <t>Rodzaj uszczelnienia przerw dylatacyjnych</t>
  </si>
  <si>
    <t>Liczba przerw dylatacyjnych</t>
  </si>
  <si>
    <t>szczelinowe (zapewniają swobodę przemieszczeń)</t>
  </si>
  <si>
    <t>stykowe (umożliwiają tylko skrócenie rozdzielonych części konstrukcji)</t>
  </si>
  <si>
    <t>pozorne</t>
  </si>
  <si>
    <t>nie występują</t>
  </si>
  <si>
    <t xml:space="preserve">nie dotyczy </t>
  </si>
  <si>
    <t>nie znane</t>
  </si>
  <si>
    <t>wypełnienie kitem uszczelniającym</t>
  </si>
  <si>
    <t>elastyczne listwy uszczelniające</t>
  </si>
  <si>
    <t>taśmy przyklejone od strony materiału zasypowego</t>
  </si>
  <si>
    <t xml:space="preserve">nieznane </t>
  </si>
  <si>
    <t>profilowane wkładki uszczelniające</t>
  </si>
  <si>
    <t>Rodzaj odwodnienia powierzchniowego</t>
  </si>
  <si>
    <t>spadek powierzchni terenu</t>
  </si>
  <si>
    <t xml:space="preserve">nawierzchnia szczelna </t>
  </si>
  <si>
    <t>urządzenia ściekowe</t>
  </si>
  <si>
    <t>wpusty</t>
  </si>
  <si>
    <t>Rodzaj odwodnienia zasypki</t>
  </si>
  <si>
    <t>warstwy filtracyjne</t>
  </si>
  <si>
    <t>sączki drenarskie ceramiczne</t>
  </si>
  <si>
    <t>sączki drenarskie z tworzywa sztucznego</t>
  </si>
  <si>
    <t>pustaki porowate</t>
  </si>
  <si>
    <t>otwory odpływowe</t>
  </si>
  <si>
    <t>geotekstylia</t>
  </si>
  <si>
    <t>Urządzenia obce.</t>
  </si>
  <si>
    <t>Rodzaj urządzenia.</t>
  </si>
  <si>
    <t>Nazwa właściciela</t>
  </si>
  <si>
    <t>Adres właściciela.</t>
  </si>
  <si>
    <t>oświetleniowe</t>
  </si>
  <si>
    <t>gazowe</t>
  </si>
  <si>
    <t>telekomunikacyjne</t>
  </si>
  <si>
    <t>energetyczne</t>
  </si>
  <si>
    <t>wodociągowe</t>
  </si>
  <si>
    <t>ciepłownicze</t>
  </si>
  <si>
    <t>liczba kabli/przewodów</t>
  </si>
  <si>
    <t>Średnica.</t>
  </si>
  <si>
    <t>Część nr …</t>
  </si>
  <si>
    <t>Liczba schodów [szt.]</t>
  </si>
  <si>
    <t>Numer i opis lokalizacji</t>
  </si>
  <si>
    <t>Nr części konstrukcji oporowej przy której wystepują schody</t>
  </si>
  <si>
    <t>Szerokość schodów [m].</t>
  </si>
  <si>
    <t>Długość schodów [m].</t>
  </si>
  <si>
    <t>Schemat statyczny schodów.</t>
  </si>
  <si>
    <t>…</t>
  </si>
  <si>
    <t>swobodnie podparty</t>
  </si>
  <si>
    <t>ciągły</t>
  </si>
  <si>
    <t>wspornikowy</t>
  </si>
  <si>
    <t>ramowy</t>
  </si>
  <si>
    <t>na sprężystym podłożu ( w tym schody na skarpie)</t>
  </si>
  <si>
    <t>Rodzaj konstrukcji schodów</t>
  </si>
  <si>
    <t>płytowe monolityczne</t>
  </si>
  <si>
    <t>płytowe prefabrykowane</t>
  </si>
  <si>
    <t>belkowe monolityczne</t>
  </si>
  <si>
    <t>belkowe prefabrykowane</t>
  </si>
  <si>
    <t>drobnowymiarowe elementy prefabrykowane</t>
  </si>
  <si>
    <t xml:space="preserve">Materiał konstrukcji schodów </t>
  </si>
  <si>
    <t xml:space="preserve">Rodzaj połączenia z konstrukcją oporową. </t>
  </si>
  <si>
    <t>zdylatowane</t>
  </si>
  <si>
    <t>sztywne</t>
  </si>
  <si>
    <t>na wspornikach</t>
  </si>
  <si>
    <t>Posadowienie podpór schodów.</t>
  </si>
  <si>
    <t>Balustrady.</t>
  </si>
  <si>
    <t>tak</t>
  </si>
  <si>
    <t>nie</t>
  </si>
  <si>
    <t>Opis schodów.</t>
  </si>
  <si>
    <t>Schody przy konstrukcji oporowej.</t>
  </si>
  <si>
    <t xml:space="preserve">Pochylnie przy konstrukcji oporowej. </t>
  </si>
  <si>
    <t>Liczba pochylni [szt.]</t>
  </si>
  <si>
    <t>Nr części konstrukcji oporowej przy której wystepuje pochylnia.</t>
  </si>
  <si>
    <t>Numer i opis lokalizacji.</t>
  </si>
  <si>
    <t>Długość pochylni [m].</t>
  </si>
  <si>
    <t>Szerokość pochylni [m].</t>
  </si>
  <si>
    <t>Schemat statyczny pochylni.</t>
  </si>
  <si>
    <t>na sprężystym podłożu (w tym bezpośrednio na gruncie)</t>
  </si>
  <si>
    <t>Rodzaj konstrukcji pochylni.</t>
  </si>
  <si>
    <t xml:space="preserve">Materiał konstrukcji pochylni. </t>
  </si>
  <si>
    <t>beton asfaltowy na podbudowie</t>
  </si>
  <si>
    <t>Opis pochylni</t>
  </si>
  <si>
    <t>Wykaz protokołów z okresowych kontroli.</t>
  </si>
  <si>
    <t>Data przeprowadzenia kontroli [dd-mm-rrrr]</t>
  </si>
  <si>
    <t>Rodzaj przeglądu</t>
  </si>
  <si>
    <t>Numer protokołu kontroli</t>
  </si>
  <si>
    <t>Ocena korpusu.</t>
  </si>
  <si>
    <t>Ocena urządzeń odwadniających.</t>
  </si>
  <si>
    <t xml:space="preserve">Ocena całego obiektu. </t>
  </si>
  <si>
    <t>Ocena stanu technicznego w skali 0 do 5            z wyszczególnieniem:</t>
  </si>
  <si>
    <t>Zakres robót remonotwych i decyzji administracyjnych okreslonych w protokole okresowej kontroli</t>
  </si>
  <si>
    <t>Data wykonania robót.</t>
  </si>
  <si>
    <t>Data wykonania robót             [dd-mm-rrrr]</t>
  </si>
  <si>
    <t>Wykaz opracowań technicznych dotyczących obiektu.</t>
  </si>
  <si>
    <t xml:space="preserve">Nazwa opracowania </t>
  </si>
  <si>
    <t>Data opracowania.</t>
  </si>
  <si>
    <t>Instytucja i autor opracowania.</t>
  </si>
  <si>
    <t>Przedmiot opracowania i sposób wykorzystania.</t>
  </si>
  <si>
    <t>Wykaz pomiarów przemieszczeń.</t>
  </si>
  <si>
    <t>Data wykonania pomiarów.</t>
  </si>
  <si>
    <t xml:space="preserve">Data opracowania. </t>
  </si>
  <si>
    <t xml:space="preserve">Data wykonania robót. </t>
  </si>
  <si>
    <t>Instytucja               i autor opracowania.</t>
  </si>
  <si>
    <t>Przemiot opracowania              i sposób wykorzystania.</t>
  </si>
  <si>
    <t>Wykaz protokołów katastrof obiektu.</t>
  </si>
  <si>
    <t>Data katastrofy.</t>
  </si>
  <si>
    <t>Opis zakresu uszkodzeń.</t>
  </si>
  <si>
    <t>Opis przyczyn uszkodzeń.</t>
  </si>
  <si>
    <t xml:space="preserve">Data usunięcia uszkodzeń. </t>
  </si>
  <si>
    <t>Data                 i nr protokołu katastrofy.</t>
  </si>
  <si>
    <t xml:space="preserve">Zmiany parametrów technicznych. </t>
  </si>
  <si>
    <t>Dane ogólne o obiekcie.</t>
  </si>
  <si>
    <t>Długość obiektu [m]</t>
  </si>
  <si>
    <t>Długość eksploatacyjna obiektu [m].</t>
  </si>
  <si>
    <t xml:space="preserve">Liczba części konstrukcji. </t>
  </si>
  <si>
    <t>Dane o dokumentacji projektowej.</t>
  </si>
  <si>
    <t>Autor projektu i nr uprawnień.</t>
  </si>
  <si>
    <t>Przedmiot opracowania.</t>
  </si>
  <si>
    <t>Data zlecenia opracowania.</t>
  </si>
  <si>
    <t>Data odbioru opracowania.</t>
  </si>
  <si>
    <t>Pozwolenie na budowę.</t>
  </si>
  <si>
    <t>Pozwolenie na użytkowanie.</t>
  </si>
  <si>
    <t>Miejsce przechowywania operatu kolaudacyjnego.</t>
  </si>
  <si>
    <t>Części konstrukcji.</t>
  </si>
  <si>
    <t xml:space="preserve">Schody. </t>
  </si>
  <si>
    <t>Pochylnie.</t>
  </si>
  <si>
    <t xml:space="preserve">Urządzenia obce. </t>
  </si>
  <si>
    <r>
      <t>Pole widocznej powierzchni [m</t>
    </r>
    <r>
      <rPr>
        <b/>
        <sz val="11"/>
        <color theme="1"/>
        <rFont val="Calibri"/>
        <family val="2"/>
        <charset val="238"/>
      </rPr>
      <t>²]</t>
    </r>
  </si>
  <si>
    <t>Oddział</t>
  </si>
  <si>
    <t>Rejon</t>
  </si>
  <si>
    <t>Inna</t>
  </si>
  <si>
    <t>Strona drogi</t>
  </si>
  <si>
    <t>L/P</t>
  </si>
  <si>
    <t>Wysokość konstrukcji oporowej [m]</t>
  </si>
  <si>
    <t>mur</t>
  </si>
  <si>
    <t>konstrukcja monolityczna</t>
  </si>
  <si>
    <t>konstrukcja prefabrykowana</t>
  </si>
  <si>
    <t>ścianka szczelna</t>
  </si>
  <si>
    <t>grunt zbrojony</t>
  </si>
  <si>
    <t>palisada</t>
  </si>
  <si>
    <t>Dane o dokumentacji</t>
  </si>
  <si>
    <t>Nr ewidencji własnej.</t>
  </si>
  <si>
    <t>Nr drogi</t>
  </si>
  <si>
    <t>Km</t>
  </si>
  <si>
    <t>Dane ogólne</t>
  </si>
  <si>
    <t>Kilometraż lokalny</t>
  </si>
  <si>
    <t>Lokalny nr drogi lub nazwa ulicy.</t>
  </si>
  <si>
    <t>Rodzaj części konstrukcji oporowej.</t>
  </si>
  <si>
    <t>Wrocław</t>
  </si>
  <si>
    <t>P</t>
  </si>
  <si>
    <t>L</t>
  </si>
  <si>
    <t>Głogów</t>
  </si>
  <si>
    <t>S3</t>
  </si>
  <si>
    <t>262+936 do 262+832</t>
  </si>
  <si>
    <t>Biedrzychowa</t>
  </si>
  <si>
    <t xml:space="preserve">L </t>
  </si>
  <si>
    <t>dolnoślaskie</t>
  </si>
  <si>
    <t>Polkowice</t>
  </si>
  <si>
    <t>śr. 3,10m</t>
  </si>
  <si>
    <t>śr. 327,05</t>
  </si>
  <si>
    <t>śr. 322,4</t>
  </si>
  <si>
    <t>262+836 do 262+940</t>
  </si>
  <si>
    <t>serwisowa</t>
  </si>
  <si>
    <t>śr. 4,75m</t>
  </si>
  <si>
    <t>śr. 513</t>
  </si>
  <si>
    <t>śr. 5,5m</t>
  </si>
  <si>
    <t>śr. 594</t>
  </si>
  <si>
    <t>REJON W GŁOGOWIE</t>
  </si>
  <si>
    <t>dolnośląskie</t>
  </si>
  <si>
    <t>REJON W LEGNICY</t>
  </si>
  <si>
    <t>REJON W LUBANIU</t>
  </si>
  <si>
    <t>REJON W WAŁBRZYCHU</t>
  </si>
  <si>
    <t>REJON W OLEŚNICY</t>
  </si>
  <si>
    <t>REJON W WOŁOWIE</t>
  </si>
  <si>
    <t>REJON WE WROCŁAWIU</t>
  </si>
  <si>
    <t>brak obiektów</t>
  </si>
  <si>
    <t>Wałbrzych</t>
  </si>
  <si>
    <t>3j</t>
  </si>
  <si>
    <t>Bolków</t>
  </si>
  <si>
    <t>Dolnośląskie</t>
  </si>
  <si>
    <t>Jaworski</t>
  </si>
  <si>
    <t>Kaczorów</t>
  </si>
  <si>
    <t>A8e</t>
  </si>
  <si>
    <t>9+736</t>
  </si>
  <si>
    <t>wojewódzka</t>
  </si>
  <si>
    <t>wrocławski</t>
  </si>
  <si>
    <t>Kąty wrocłąwskie</t>
  </si>
  <si>
    <t>2,25-7,68</t>
  </si>
  <si>
    <t>2,60-7,86</t>
  </si>
  <si>
    <t>8,23-4,85</t>
  </si>
  <si>
    <t>16+401</t>
  </si>
  <si>
    <t>Wrocławski</t>
  </si>
  <si>
    <t>35002449/35002343</t>
  </si>
  <si>
    <t>8,82-11,58</t>
  </si>
  <si>
    <t>Lubań</t>
  </si>
  <si>
    <t>A4</t>
  </si>
  <si>
    <t>30+251</t>
  </si>
  <si>
    <t>30+263</t>
  </si>
  <si>
    <t>Nowa Wieś</t>
  </si>
  <si>
    <t>Szklarska Poręba</t>
  </si>
  <si>
    <t>Olszyna</t>
  </si>
  <si>
    <t>Biedrzychowice</t>
  </si>
  <si>
    <t>Karkonoski</t>
  </si>
  <si>
    <t>Lubański</t>
  </si>
  <si>
    <t>m.Lubań</t>
  </si>
  <si>
    <t>01023105</t>
  </si>
  <si>
    <t>Wołów</t>
  </si>
  <si>
    <t>S5</t>
  </si>
  <si>
    <t>277+650</t>
  </si>
  <si>
    <t>trzebnicki</t>
  </si>
  <si>
    <t>Zmigród</t>
  </si>
  <si>
    <t>Korzeńsko</t>
  </si>
  <si>
    <t>Żmigród</t>
  </si>
  <si>
    <t>brak, obiekt przejęty w listopadzie_2022</t>
  </si>
  <si>
    <t>bolesławiecki</t>
  </si>
  <si>
    <t>Nowogrodziec</t>
  </si>
  <si>
    <t>Zestawienie danych o konstrukcjach oporowych związanych z obiektami mostowycmi - ODDZIAŁ WE WROCŁAWIU</t>
  </si>
  <si>
    <t>ROK 2023</t>
  </si>
  <si>
    <t>OCENY</t>
  </si>
  <si>
    <t>oceny główne</t>
  </si>
  <si>
    <t>oceny średnie</t>
  </si>
  <si>
    <t>masywna</t>
  </si>
  <si>
    <t>4+980</t>
  </si>
  <si>
    <t>7+273</t>
  </si>
  <si>
    <t>7+715</t>
  </si>
  <si>
    <t>7+881</t>
  </si>
  <si>
    <t>8+781</t>
  </si>
  <si>
    <t>8+782</t>
  </si>
  <si>
    <t>447+687</t>
  </si>
  <si>
    <t>447+794</t>
  </si>
  <si>
    <t>448+090</t>
  </si>
  <si>
    <t>448+134</t>
  </si>
  <si>
    <t>448+476</t>
  </si>
  <si>
    <t>Jeleniogórska</t>
  </si>
  <si>
    <t>419+015</t>
  </si>
  <si>
    <t>Domanów</t>
  </si>
  <si>
    <t>Kamiennogórski</t>
  </si>
  <si>
    <t>Marciszów</t>
  </si>
  <si>
    <t>01023158</t>
  </si>
  <si>
    <t>419+172</t>
  </si>
  <si>
    <t>brak danych</t>
  </si>
  <si>
    <t>poniżej</t>
  </si>
  <si>
    <t>utrzymanie nasypu drogowego</t>
  </si>
  <si>
    <t>bariery ochronne</t>
  </si>
  <si>
    <t>ekrany przeciwhałasowe</t>
  </si>
  <si>
    <t>REJON W KŁODZKU</t>
  </si>
  <si>
    <t>Kłodzko</t>
  </si>
  <si>
    <t>7+242</t>
  </si>
  <si>
    <t>Jeleniów</t>
  </si>
  <si>
    <t>kłodzki</t>
  </si>
  <si>
    <t xml:space="preserve">Lewin Kłodzki </t>
  </si>
  <si>
    <t>44+639</t>
  </si>
  <si>
    <t>Dębowina</t>
  </si>
  <si>
    <t>zabkowicki</t>
  </si>
  <si>
    <t xml:space="preserve">Bardo </t>
  </si>
  <si>
    <t>14+554</t>
  </si>
  <si>
    <t>Mąkolno</t>
  </si>
  <si>
    <t>Złoty Stok</t>
  </si>
  <si>
    <t>14+800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</si>
</sst>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scheme val="minor"/>
    </font>
    <font>
      <i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2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5" borderId="0" applyNumberFormat="0" applyBorder="0" applyAlignment="0" applyProtection="0"/>
    <xf numFmtId="164" fontId="18" fillId="0" borderId="0" applyFont="0" applyFill="0" applyBorder="0" applyAlignment="0" applyProtection="0"/>
  </cellStyleXfs>
  <cellXfs count="32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wrapText="1"/>
    </xf>
    <xf numFmtId="0" fontId="11" fillId="0" borderId="0" xfId="0" applyFont="1"/>
    <xf numFmtId="0" fontId="0" fillId="0" borderId="24" xfId="0" applyBorder="1"/>
    <xf numFmtId="0" fontId="0" fillId="0" borderId="25" xfId="0" applyBorder="1"/>
    <xf numFmtId="14" fontId="0" fillId="0" borderId="0" xfId="0" applyNumberFormat="1"/>
    <xf numFmtId="0" fontId="0" fillId="0" borderId="15" xfId="0" applyBorder="1"/>
    <xf numFmtId="0" fontId="0" fillId="0" borderId="30" xfId="0" applyBorder="1"/>
    <xf numFmtId="0" fontId="0" fillId="0" borderId="34" xfId="0" applyBorder="1"/>
    <xf numFmtId="0" fontId="3" fillId="0" borderId="4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14" fillId="0" borderId="15" xfId="0" applyFont="1" applyBorder="1"/>
    <xf numFmtId="0" fontId="14" fillId="0" borderId="0" xfId="0" applyFont="1"/>
    <xf numFmtId="0" fontId="3" fillId="2" borderId="22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0" fillId="3" borderId="39" xfId="0" applyFill="1" applyBorder="1"/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11" fillId="0" borderId="36" xfId="0" applyFont="1" applyBorder="1"/>
    <xf numFmtId="0" fontId="3" fillId="2" borderId="37" xfId="0" applyFont="1" applyFill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  <protection hidden="1"/>
    </xf>
    <xf numFmtId="0" fontId="11" fillId="0" borderId="15" xfId="0" applyFont="1" applyBorder="1"/>
    <xf numFmtId="0" fontId="11" fillId="0" borderId="15" xfId="0" applyFont="1" applyBorder="1" applyAlignment="1">
      <alignment horizontal="center"/>
    </xf>
    <xf numFmtId="0" fontId="11" fillId="0" borderId="27" xfId="0" applyFont="1" applyBorder="1"/>
    <xf numFmtId="0" fontId="11" fillId="0" borderId="1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165" fontId="11" fillId="0" borderId="15" xfId="0" applyNumberFormat="1" applyFont="1" applyBorder="1"/>
    <xf numFmtId="0" fontId="11" fillId="0" borderId="15" xfId="1" applyFont="1" applyFill="1" applyBorder="1"/>
    <xf numFmtId="0" fontId="11" fillId="0" borderId="25" xfId="1" applyFont="1" applyFill="1" applyBorder="1"/>
    <xf numFmtId="0" fontId="11" fillId="0" borderId="25" xfId="1" applyFont="1" applyFill="1" applyBorder="1" applyAlignment="1">
      <alignment wrapText="1"/>
    </xf>
    <xf numFmtId="0" fontId="11" fillId="0" borderId="25" xfId="1" applyFont="1" applyFill="1" applyBorder="1" applyAlignment="1">
      <alignment textRotation="90"/>
    </xf>
    <xf numFmtId="0" fontId="11" fillId="0" borderId="25" xfId="1" applyFont="1" applyFill="1" applyBorder="1" applyAlignment="1">
      <alignment vertical="center" wrapText="1"/>
    </xf>
    <xf numFmtId="14" fontId="11" fillId="0" borderId="25" xfId="1" applyNumberFormat="1" applyFont="1" applyFill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wrapText="1"/>
    </xf>
    <xf numFmtId="0" fontId="11" fillId="0" borderId="15" xfId="0" applyFont="1" applyBorder="1" applyAlignment="1">
      <alignment textRotation="90"/>
    </xf>
    <xf numFmtId="0" fontId="11" fillId="0" borderId="15" xfId="0" applyFont="1" applyBorder="1" applyAlignment="1">
      <alignment vertical="center" wrapText="1"/>
    </xf>
    <xf numFmtId="14" fontId="11" fillId="0" borderId="15" xfId="0" applyNumberFormat="1" applyFont="1" applyBorder="1"/>
    <xf numFmtId="0" fontId="11" fillId="0" borderId="15" xfId="1" applyFont="1" applyFill="1" applyBorder="1" applyAlignment="1">
      <alignment wrapText="1"/>
    </xf>
    <xf numFmtId="0" fontId="11" fillId="0" borderId="15" xfId="0" applyFont="1" applyBorder="1" applyAlignment="1" applyProtection="1">
      <alignment horizontal="center" vertical="center" wrapText="1"/>
      <protection hidden="1"/>
    </xf>
    <xf numFmtId="0" fontId="11" fillId="0" borderId="25" xfId="0" applyFont="1" applyBorder="1"/>
    <xf numFmtId="0" fontId="11" fillId="0" borderId="25" xfId="0" applyFont="1" applyBorder="1" applyAlignment="1">
      <alignment wrapText="1"/>
    </xf>
    <xf numFmtId="0" fontId="11" fillId="0" borderId="25" xfId="0" applyFont="1" applyBorder="1" applyAlignment="1">
      <alignment textRotation="90"/>
    </xf>
    <xf numFmtId="0" fontId="11" fillId="0" borderId="25" xfId="0" applyFont="1" applyBorder="1" applyAlignment="1">
      <alignment vertical="center" wrapText="1"/>
    </xf>
    <xf numFmtId="14" fontId="11" fillId="0" borderId="25" xfId="0" applyNumberFormat="1" applyFont="1" applyBorder="1"/>
    <xf numFmtId="0" fontId="11" fillId="0" borderId="34" xfId="0" applyFont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 wrapText="1"/>
      <protection hidden="1"/>
    </xf>
    <xf numFmtId="0" fontId="0" fillId="3" borderId="61" xfId="0" applyFill="1" applyBorder="1" applyAlignment="1" applyProtection="1">
      <alignment horizontal="center" vertical="center" wrapText="1"/>
      <protection hidden="1"/>
    </xf>
    <xf numFmtId="0" fontId="0" fillId="0" borderId="57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14" fillId="0" borderId="27" xfId="0" applyFont="1" applyBorder="1"/>
    <xf numFmtId="0" fontId="0" fillId="0" borderId="27" xfId="0" applyBorder="1"/>
    <xf numFmtId="0" fontId="0" fillId="0" borderId="41" xfId="0" applyBorder="1"/>
    <xf numFmtId="0" fontId="0" fillId="3" borderId="60" xfId="0" applyFill="1" applyBorder="1"/>
    <xf numFmtId="0" fontId="0" fillId="0" borderId="4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 applyProtection="1">
      <alignment horizontal="center" vertical="center" wrapText="1"/>
      <protection hidden="1"/>
    </xf>
    <xf numFmtId="0" fontId="0" fillId="3" borderId="62" xfId="0" applyFill="1" applyBorder="1"/>
    <xf numFmtId="0" fontId="0" fillId="0" borderId="3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60" xfId="0" applyFill="1" applyBorder="1" applyAlignment="1" applyProtection="1">
      <alignment horizontal="center" vertical="center" wrapText="1"/>
      <protection hidden="1"/>
    </xf>
    <xf numFmtId="0" fontId="0" fillId="0" borderId="2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3" xfId="0" applyBorder="1" applyAlignment="1">
      <alignment horizontal="center"/>
    </xf>
    <xf numFmtId="14" fontId="0" fillId="0" borderId="15" xfId="0" applyNumberFormat="1" applyBorder="1"/>
    <xf numFmtId="0" fontId="11" fillId="0" borderId="57" xfId="0" applyFont="1" applyBorder="1" applyAlignment="1">
      <alignment horizontal="center" vertical="center"/>
    </xf>
    <xf numFmtId="0" fontId="11" fillId="0" borderId="29" xfId="0" applyFont="1" applyBorder="1"/>
    <xf numFmtId="0" fontId="11" fillId="3" borderId="39" xfId="0" applyFont="1" applyFill="1" applyBorder="1"/>
    <xf numFmtId="0" fontId="11" fillId="0" borderId="36" xfId="0" applyFont="1" applyBorder="1" applyAlignment="1">
      <alignment horizontal="center"/>
    </xf>
    <xf numFmtId="2" fontId="11" fillId="0" borderId="15" xfId="0" applyNumberFormat="1" applyFon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0" borderId="27" xfId="0" applyBorder="1" applyAlignment="1" applyProtection="1">
      <alignment vertical="center" wrapText="1"/>
      <protection hidden="1"/>
    </xf>
    <xf numFmtId="0" fontId="0" fillId="3" borderId="27" xfId="0" applyFill="1" applyBorder="1" applyAlignment="1" applyProtection="1">
      <alignment horizontal="center" vertical="center" wrapText="1"/>
      <protection hidden="1"/>
    </xf>
    <xf numFmtId="0" fontId="0" fillId="3" borderId="27" xfId="0" applyFill="1" applyBorder="1"/>
    <xf numFmtId="0" fontId="0" fillId="0" borderId="15" xfId="0" applyBorder="1" applyAlignment="1" applyProtection="1">
      <alignment vertical="center" wrapText="1"/>
      <protection hidden="1"/>
    </xf>
    <xf numFmtId="0" fontId="0" fillId="3" borderId="15" xfId="0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>
      <alignment horizontal="center" wrapText="1"/>
    </xf>
    <xf numFmtId="0" fontId="0" fillId="3" borderId="15" xfId="0" applyFill="1" applyBorder="1"/>
    <xf numFmtId="0" fontId="0" fillId="0" borderId="15" xfId="0" applyBorder="1" applyAlignment="1">
      <alignment vertical="center"/>
    </xf>
    <xf numFmtId="0" fontId="11" fillId="0" borderId="27" xfId="0" applyFont="1" applyBorder="1" applyAlignment="1">
      <alignment wrapText="1"/>
    </xf>
    <xf numFmtId="0" fontId="0" fillId="0" borderId="27" xfId="0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0" fillId="0" borderId="25" xfId="0" applyBorder="1" applyAlignment="1" applyProtection="1">
      <alignment horizontal="center" vertical="center" wrapText="1"/>
      <protection hidden="1"/>
    </xf>
    <xf numFmtId="0" fontId="0" fillId="0" borderId="25" xfId="0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0" fontId="0" fillId="0" borderId="25" xfId="0" applyBorder="1" applyAlignment="1">
      <alignment wrapText="1"/>
    </xf>
    <xf numFmtId="0" fontId="0" fillId="0" borderId="25" xfId="0" quotePrefix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0" fillId="7" borderId="25" xfId="0" applyFill="1" applyBorder="1"/>
    <xf numFmtId="0" fontId="0" fillId="7" borderId="25" xfId="0" applyFill="1" applyBorder="1" applyAlignment="1">
      <alignment wrapText="1"/>
    </xf>
    <xf numFmtId="0" fontId="0" fillId="3" borderId="54" xfId="0" applyFill="1" applyBorder="1" applyAlignment="1" applyProtection="1">
      <alignment horizontal="center" vertical="center" wrapText="1"/>
      <protection hidden="1"/>
    </xf>
    <xf numFmtId="0" fontId="14" fillId="0" borderId="25" xfId="0" applyFont="1" applyBorder="1"/>
    <xf numFmtId="0" fontId="0" fillId="3" borderId="54" xfId="0" applyFill="1" applyBorder="1"/>
    <xf numFmtId="2" fontId="0" fillId="0" borderId="27" xfId="0" applyNumberFormat="1" applyBorder="1" applyAlignment="1">
      <alignment horizontal="center"/>
    </xf>
    <xf numFmtId="0" fontId="0" fillId="0" borderId="26" xfId="0" applyBorder="1"/>
    <xf numFmtId="0" fontId="0" fillId="0" borderId="50" xfId="0" applyBorder="1"/>
    <xf numFmtId="0" fontId="3" fillId="4" borderId="35" xfId="0" applyFont="1" applyFill="1" applyBorder="1" applyAlignment="1">
      <alignment horizontal="center" vertical="center" wrapText="1"/>
    </xf>
    <xf numFmtId="2" fontId="0" fillId="7" borderId="25" xfId="0" applyNumberFormat="1" applyFill="1" applyBorder="1" applyAlignment="1">
      <alignment horizontal="center"/>
    </xf>
    <xf numFmtId="2" fontId="0" fillId="6" borderId="27" xfId="0" applyNumberFormat="1" applyFill="1" applyBorder="1" applyAlignment="1">
      <alignment horizontal="center"/>
    </xf>
    <xf numFmtId="2" fontId="0" fillId="6" borderId="25" xfId="0" applyNumberFormat="1" applyFill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3" fillId="4" borderId="33" xfId="0" applyFont="1" applyFill="1" applyBorder="1" applyAlignment="1">
      <alignment horizontal="center" vertical="center" wrapText="1"/>
    </xf>
    <xf numFmtId="2" fontId="0" fillId="0" borderId="15" xfId="0" applyNumberFormat="1" applyBorder="1"/>
    <xf numFmtId="2" fontId="11" fillId="0" borderId="15" xfId="0" applyNumberFormat="1" applyFont="1" applyBorder="1"/>
    <xf numFmtId="2" fontId="0" fillId="0" borderId="25" xfId="0" applyNumberFormat="1" applyBorder="1"/>
    <xf numFmtId="2" fontId="0" fillId="0" borderId="21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0" fontId="0" fillId="7" borderId="50" xfId="0" applyFill="1" applyBorder="1"/>
    <xf numFmtId="0" fontId="0" fillId="7" borderId="25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166" fontId="0" fillId="7" borderId="25" xfId="0" applyNumberFormat="1" applyFill="1" applyBorder="1" applyAlignment="1">
      <alignment horizontal="center"/>
    </xf>
    <xf numFmtId="0" fontId="0" fillId="7" borderId="25" xfId="0" applyFill="1" applyBorder="1" applyAlignment="1" applyProtection="1">
      <alignment horizontal="center" vertical="center" wrapText="1"/>
      <protection hidden="1"/>
    </xf>
    <xf numFmtId="0" fontId="14" fillId="7" borderId="25" xfId="0" applyFont="1" applyFill="1" applyBorder="1"/>
    <xf numFmtId="0" fontId="0" fillId="7" borderId="21" xfId="0" applyFill="1" applyBorder="1"/>
    <xf numFmtId="0" fontId="0" fillId="7" borderId="54" xfId="0" applyFill="1" applyBorder="1"/>
    <xf numFmtId="0" fontId="11" fillId="7" borderId="15" xfId="0" applyFont="1" applyFill="1" applyBorder="1"/>
    <xf numFmtId="0" fontId="11" fillId="7" borderId="15" xfId="0" applyFont="1" applyFill="1" applyBorder="1" applyAlignment="1">
      <alignment textRotation="90"/>
    </xf>
    <xf numFmtId="0" fontId="11" fillId="7" borderId="15" xfId="0" applyFont="1" applyFill="1" applyBorder="1" applyAlignment="1">
      <alignment wrapText="1"/>
    </xf>
    <xf numFmtId="0" fontId="11" fillId="7" borderId="15" xfId="0" applyFont="1" applyFill="1" applyBorder="1" applyAlignment="1">
      <alignment vertical="center" wrapText="1"/>
    </xf>
    <xf numFmtId="14" fontId="11" fillId="7" borderId="15" xfId="0" applyNumberFormat="1" applyFont="1" applyFill="1" applyBorder="1"/>
    <xf numFmtId="0" fontId="0" fillId="7" borderId="0" xfId="0" applyFill="1"/>
    <xf numFmtId="0" fontId="0" fillId="7" borderId="25" xfId="0" quotePrefix="1" applyFill="1" applyBorder="1" applyAlignment="1">
      <alignment horizontal="center"/>
    </xf>
    <xf numFmtId="0" fontId="14" fillId="0" borderId="27" xfId="0" applyFont="1" applyBorder="1" applyAlignment="1">
      <alignment wrapText="1"/>
    </xf>
    <xf numFmtId="0" fontId="14" fillId="0" borderId="15" xfId="0" applyFont="1" applyBorder="1" applyAlignment="1">
      <alignment wrapText="1"/>
    </xf>
    <xf numFmtId="0" fontId="11" fillId="0" borderId="27" xfId="0" applyFont="1" applyBorder="1" applyAlignment="1">
      <alignment horizontal="center"/>
    </xf>
    <xf numFmtId="0" fontId="11" fillId="7" borderId="29" xfId="0" applyFont="1" applyFill="1" applyBorder="1"/>
    <xf numFmtId="0" fontId="11" fillId="7" borderId="15" xfId="0" applyFont="1" applyFill="1" applyBorder="1" applyAlignment="1">
      <alignment horizontal="center"/>
    </xf>
    <xf numFmtId="0" fontId="0" fillId="7" borderId="15" xfId="0" applyFill="1" applyBorder="1"/>
    <xf numFmtId="0" fontId="0" fillId="7" borderId="15" xfId="0" applyFill="1" applyBorder="1" applyAlignment="1">
      <alignment horizontal="center"/>
    </xf>
    <xf numFmtId="0" fontId="14" fillId="7" borderId="15" xfId="0" applyFont="1" applyFill="1" applyBorder="1"/>
    <xf numFmtId="0" fontId="11" fillId="7" borderId="15" xfId="1" applyFont="1" applyFill="1" applyBorder="1"/>
    <xf numFmtId="0" fontId="11" fillId="7" borderId="15" xfId="1" applyFont="1" applyFill="1" applyBorder="1" applyAlignment="1">
      <alignment wrapText="1"/>
    </xf>
    <xf numFmtId="14" fontId="11" fillId="7" borderId="15" xfId="1" applyNumberFormat="1" applyFont="1" applyFill="1" applyBorder="1"/>
    <xf numFmtId="0" fontId="0" fillId="7" borderId="36" xfId="0" applyFill="1" applyBorder="1"/>
    <xf numFmtId="0" fontId="0" fillId="7" borderId="15" xfId="0" applyFill="1" applyBorder="1" applyAlignment="1">
      <alignment horizontal="center" vertical="center"/>
    </xf>
    <xf numFmtId="0" fontId="0" fillId="7" borderId="15" xfId="0" applyFill="1" applyBorder="1" applyAlignment="1" applyProtection="1">
      <alignment horizontal="center" vertical="center" wrapText="1"/>
      <protection hidden="1"/>
    </xf>
    <xf numFmtId="0" fontId="0" fillId="7" borderId="15" xfId="0" applyFill="1" applyBorder="1" applyAlignment="1">
      <alignment horizontal="center" vertical="center" wrapText="1"/>
    </xf>
    <xf numFmtId="0" fontId="0" fillId="7" borderId="15" xfId="0" applyFill="1" applyBorder="1" applyAlignment="1">
      <alignment wrapText="1"/>
    </xf>
    <xf numFmtId="0" fontId="14" fillId="7" borderId="0" xfId="0" applyFont="1" applyFill="1"/>
    <xf numFmtId="2" fontId="0" fillId="7" borderId="32" xfId="0" applyNumberFormat="1" applyFill="1" applyBorder="1" applyAlignment="1">
      <alignment horizontal="center"/>
    </xf>
    <xf numFmtId="0" fontId="0" fillId="7" borderId="32" xfId="0" applyFill="1" applyBorder="1"/>
    <xf numFmtId="0" fontId="14" fillId="7" borderId="32" xfId="0" applyFont="1" applyFill="1" applyBorder="1" applyAlignment="1">
      <alignment horizontal="center"/>
    </xf>
    <xf numFmtId="0" fontId="0" fillId="0" borderId="36" xfId="0" applyBorder="1"/>
    <xf numFmtId="0" fontId="0" fillId="0" borderId="34" xfId="0" applyBorder="1" applyAlignment="1">
      <alignment horizontal="center"/>
    </xf>
    <xf numFmtId="49" fontId="11" fillId="0" borderId="15" xfId="0" applyNumberFormat="1" applyFont="1" applyBorder="1" applyAlignment="1">
      <alignment horizontal="center"/>
    </xf>
    <xf numFmtId="0" fontId="11" fillId="0" borderId="64" xfId="0" applyFont="1" applyBorder="1" applyAlignment="1">
      <alignment horizontal="center"/>
    </xf>
    <xf numFmtId="2" fontId="0" fillId="0" borderId="64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11" fillId="0" borderId="25" xfId="0" applyFont="1" applyBorder="1" applyAlignment="1">
      <alignment horizontal="center"/>
    </xf>
    <xf numFmtId="2" fontId="11" fillId="0" borderId="25" xfId="0" applyNumberFormat="1" applyFont="1" applyBorder="1" applyAlignment="1">
      <alignment horizontal="center"/>
    </xf>
    <xf numFmtId="0" fontId="11" fillId="0" borderId="15" xfId="1" applyFont="1" applyFill="1" applyBorder="1" applyAlignment="1">
      <alignment horizontal="center"/>
    </xf>
    <xf numFmtId="0" fontId="0" fillId="2" borderId="2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2" fontId="0" fillId="2" borderId="25" xfId="0" applyNumberFormat="1" applyFill="1" applyBorder="1" applyAlignment="1">
      <alignment horizontal="center"/>
    </xf>
    <xf numFmtId="2" fontId="11" fillId="4" borderId="15" xfId="0" applyNumberFormat="1" applyFont="1" applyFill="1" applyBorder="1" applyAlignment="1">
      <alignment horizontal="center"/>
    </xf>
    <xf numFmtId="2" fontId="0" fillId="4" borderId="15" xfId="0" applyNumberFormat="1" applyFill="1" applyBorder="1" applyAlignment="1">
      <alignment horizontal="center"/>
    </xf>
    <xf numFmtId="2" fontId="0" fillId="4" borderId="64" xfId="0" applyNumberForma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2" fontId="11" fillId="2" borderId="15" xfId="0" applyNumberFormat="1" applyFon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164" fontId="0" fillId="2" borderId="27" xfId="2" applyFont="1" applyFill="1" applyBorder="1" applyAlignment="1">
      <alignment horizontal="center"/>
    </xf>
    <xf numFmtId="164" fontId="0" fillId="2" borderId="15" xfId="2" applyFont="1" applyFill="1" applyBorder="1" applyAlignment="1">
      <alignment horizontal="center"/>
    </xf>
    <xf numFmtId="2" fontId="0" fillId="6" borderId="15" xfId="0" applyNumberFormat="1" applyFill="1" applyBorder="1" applyAlignment="1">
      <alignment horizontal="center"/>
    </xf>
    <xf numFmtId="2" fontId="0" fillId="8" borderId="64" xfId="0" applyNumberFormat="1" applyFill="1" applyBorder="1" applyAlignment="1">
      <alignment horizontal="center"/>
    </xf>
    <xf numFmtId="2" fontId="0" fillId="8" borderId="15" xfId="0" applyNumberFormat="1" applyFill="1" applyBorder="1" applyAlignment="1">
      <alignment horizontal="center"/>
    </xf>
    <xf numFmtId="0" fontId="0" fillId="3" borderId="39" xfId="0" applyFill="1" applyBorder="1" applyAlignment="1">
      <alignment vertical="center"/>
    </xf>
    <xf numFmtId="0" fontId="0" fillId="0" borderId="36" xfId="0" applyBorder="1" applyAlignment="1">
      <alignment vertical="center"/>
    </xf>
    <xf numFmtId="0" fontId="14" fillId="0" borderId="15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65" xfId="0" applyBorder="1" applyAlignment="1">
      <alignment horizontal="center" vertical="center"/>
    </xf>
    <xf numFmtId="0" fontId="0" fillId="0" borderId="64" xfId="0" applyBorder="1" applyAlignment="1">
      <alignment vertical="center"/>
    </xf>
    <xf numFmtId="0" fontId="17" fillId="6" borderId="34" xfId="0" applyFont="1" applyFill="1" applyBorder="1"/>
    <xf numFmtId="0" fontId="17" fillId="6" borderId="63" xfId="0" applyFont="1" applyFill="1" applyBorder="1"/>
    <xf numFmtId="0" fontId="17" fillId="6" borderId="17" xfId="0" applyFont="1" applyFill="1" applyBorder="1"/>
    <xf numFmtId="0" fontId="17" fillId="6" borderId="36" xfId="0" applyFont="1" applyFill="1" applyBorder="1"/>
    <xf numFmtId="0" fontId="3" fillId="4" borderId="41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6" fillId="6" borderId="19" xfId="0" applyFont="1" applyFill="1" applyBorder="1" applyAlignment="1">
      <alignment horizontal="left"/>
    </xf>
    <xf numFmtId="0" fontId="17" fillId="6" borderId="0" xfId="0" applyFont="1" applyFill="1" applyAlignment="1">
      <alignment horizontal="left"/>
    </xf>
    <xf numFmtId="0" fontId="17" fillId="6" borderId="20" xfId="0" applyFont="1" applyFill="1" applyBorder="1" applyAlignment="1">
      <alignment horizontal="left"/>
    </xf>
    <xf numFmtId="0" fontId="16" fillId="6" borderId="34" xfId="0" applyFont="1" applyFill="1" applyBorder="1"/>
    <xf numFmtId="0" fontId="3" fillId="2" borderId="21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3" fillId="3" borderId="14" xfId="0" applyFont="1" applyFill="1" applyBorder="1" applyAlignment="1">
      <alignment horizontal="center" vertical="center" textRotation="90" wrapText="1"/>
    </xf>
    <xf numFmtId="0" fontId="3" fillId="0" borderId="56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10" fillId="2" borderId="50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3" fillId="2" borderId="54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14" fontId="3" fillId="0" borderId="21" xfId="0" applyNumberFormat="1" applyFont="1" applyBorder="1" applyAlignment="1">
      <alignment horizontal="center" vertical="center" wrapText="1"/>
    </xf>
    <xf numFmtId="14" fontId="3" fillId="0" borderId="35" xfId="0" applyNumberFormat="1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50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</cellXfs>
  <cellStyles count="3">
    <cellStyle name="Dobry" xfId="1" builtinId="26"/>
    <cellStyle name="Dziesiętny" xfId="2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Mury%20oporowe_2022/DANE%20Z%20REJON&#211;W_12_2022/mury%20zwi&#261;zane_G&#322;og&#243;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Mury%20oporowe_2022/DANE%20Z%20REJON&#211;W_12_2022/Mury%20zwi&#261;zane_Wa&#322;brzych_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Mury%20oporowe_2022/DANE%20Z%20REJON&#211;W_12_2022/Mury%20zwi&#261;zane_Wroc&#322;aw_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Mury%20oporowe_2022/DANE%20Z%20REJON&#211;W_12_2022/Mury%20zwi&#261;zane_Luba&#324;_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baranowski\AppData\Local\Microsoft\Windows\INetCache\Content.Outlook\J4JH9JBJ\22.12.17%20OD%20Piechowice%20konstrukcje%20oporowe%20zwi&#261;zane%20z%20innymi%20obiektami%20in&#380;ynierskimi%20do%20wydzielenia%20jako%20osobne%20obiek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Mury%20oporowe_2022/DANE%20Z%20REJON&#211;W_12_2022/mury%20zwi&#261;zane_Wo&#322;&#243;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.O. &quot;związane&quot;"/>
      <sheetName val="K.O. &quot;niezwiązane&quot;"/>
      <sheetName val="listy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.O. &quot;niezwiązane&quot;"/>
      <sheetName val="K.O. &quot;związane&quot;"/>
      <sheetName val="listy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.O. &quot;niezwiązane&quot;"/>
      <sheetName val="K.O. &quot;związane&quot;"/>
      <sheetName val="listy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.O. &quot;niezwiązane&quot;"/>
      <sheetName val="K.O. &quot;związane&quot;"/>
      <sheetName val="listy"/>
    </sheet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. d. - KO obiekty niezwiązane"/>
      <sheetName val="z.d. - KO obiekty związane"/>
      <sheetName val="listy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.O. &quot;związane&quot;"/>
      <sheetName val="K.O. &quot;niezwiązane&quot;"/>
      <sheetName val="listy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Right="0"/>
  </sheetPr>
  <dimension ref="A2:ES56"/>
  <sheetViews>
    <sheetView tabSelected="1" topLeftCell="U1" zoomScale="90" zoomScaleNormal="90" workbookViewId="0">
      <pane ySplit="6" topLeftCell="A43" activePane="bottomLeft" state="frozen"/>
      <selection pane="bottomLeft" activeCell="AC59" sqref="AC59"/>
    </sheetView>
  </sheetViews>
  <sheetFormatPr defaultRowHeight="15" outlineLevelCol="1" x14ac:dyDescent="0.25"/>
  <cols>
    <col min="1" max="1" width="4.7109375" customWidth="1"/>
    <col min="2" max="3" width="12.7109375" customWidth="1"/>
    <col min="4" max="4" width="22.28515625" customWidth="1"/>
    <col min="5" max="5" width="14.5703125" customWidth="1"/>
    <col min="6" max="6" width="12.28515625" customWidth="1"/>
    <col min="7" max="7" width="20.5703125" customWidth="1"/>
    <col min="8" max="8" width="18.42578125" customWidth="1"/>
    <col min="9" max="9" width="41.7109375" customWidth="1"/>
    <col min="10" max="10" width="7.42578125" customWidth="1"/>
    <col min="11" max="11" width="20.28515625" customWidth="1" outlineLevel="1"/>
    <col min="12" max="12" width="12.5703125" customWidth="1" outlineLevel="1"/>
    <col min="13" max="13" width="12.28515625" customWidth="1" outlineLevel="1"/>
    <col min="14" max="14" width="15.42578125" customWidth="1" outlineLevel="1"/>
    <col min="15" max="15" width="39.42578125" customWidth="1" outlineLevel="1"/>
    <col min="16" max="16" width="17.85546875" customWidth="1" outlineLevel="1"/>
    <col min="17" max="17" width="17.7109375" customWidth="1" outlineLevel="1"/>
    <col min="18" max="18" width="17.140625" customWidth="1" outlineLevel="1"/>
    <col min="19" max="19" width="37.5703125" style="38" customWidth="1" outlineLevel="1"/>
    <col min="20" max="20" width="20.28515625" style="38" customWidth="1" outlineLevel="1"/>
    <col min="21" max="21" width="16.85546875" style="38" customWidth="1" outlineLevel="1"/>
    <col min="22" max="22" width="17.7109375" customWidth="1" outlineLevel="1"/>
    <col min="23" max="23" width="15" customWidth="1" outlineLevel="1"/>
    <col min="24" max="24" width="6" customWidth="1"/>
    <col min="25" max="25" width="20.28515625" customWidth="1" outlineLevel="1"/>
    <col min="26" max="27" width="14.140625" customWidth="1" outlineLevel="1"/>
    <col min="28" max="28" width="16.7109375" customWidth="1" outlineLevel="1"/>
    <col min="29" max="29" width="15.85546875" customWidth="1" outlineLevel="1"/>
    <col min="30" max="30" width="30.5703125" customWidth="1" outlineLevel="1"/>
    <col min="31" max="31" width="11.85546875" customWidth="1" outlineLevel="1"/>
    <col min="32" max="33" width="9.140625" customWidth="1" outlineLevel="1"/>
    <col min="34" max="34" width="5.7109375" customWidth="1" collapsed="1"/>
    <col min="35" max="36" width="14.140625" hidden="1" customWidth="1" outlineLevel="1"/>
    <col min="37" max="37" width="17.5703125" hidden="1" customWidth="1" outlineLevel="1"/>
    <col min="38" max="38" width="15" hidden="1" customWidth="1" outlineLevel="1"/>
    <col min="39" max="39" width="17.5703125" hidden="1" customWidth="1" outlineLevel="1"/>
    <col min="40" max="40" width="13.28515625" hidden="1" customWidth="1" outlineLevel="1"/>
    <col min="41" max="41" width="0.5703125" hidden="1" customWidth="1" outlineLevel="1"/>
    <col min="42" max="42" width="7.85546875" customWidth="1" collapsed="1"/>
    <col min="43" max="43" width="10.85546875" hidden="1" customWidth="1" outlineLevel="1"/>
    <col min="44" max="44" width="23" hidden="1" customWidth="1" outlineLevel="1"/>
    <col min="45" max="45" width="18.85546875" hidden="1" customWidth="1" outlineLevel="1"/>
    <col min="46" max="46" width="29.5703125" style="24" hidden="1" customWidth="1" outlineLevel="1"/>
    <col min="47" max="47" width="11.7109375" hidden="1" customWidth="1" outlineLevel="1"/>
    <col min="48" max="48" width="20.28515625" hidden="1" customWidth="1" outlineLevel="1"/>
    <col min="49" max="49" width="17" hidden="1" customWidth="1" outlineLevel="1"/>
    <col min="50" max="51" width="21" hidden="1" customWidth="1" outlineLevel="1"/>
    <col min="52" max="52" width="9.140625" hidden="1" customWidth="1" outlineLevel="1"/>
    <col min="53" max="53" width="13.140625" hidden="1" customWidth="1" outlineLevel="1"/>
    <col min="54" max="54" width="27.42578125" style="24" hidden="1" customWidth="1" outlineLevel="1"/>
    <col min="55" max="55" width="12.5703125" style="24" hidden="1" customWidth="1" outlineLevel="1"/>
    <col min="56" max="56" width="16.85546875" hidden="1" customWidth="1" outlineLevel="1"/>
    <col min="57" max="57" width="15.85546875" hidden="1" customWidth="1" outlineLevel="1"/>
    <col min="58" max="58" width="15.42578125" style="24" hidden="1" customWidth="1" outlineLevel="1"/>
    <col min="59" max="59" width="13.85546875" hidden="1" customWidth="1" outlineLevel="1"/>
    <col min="60" max="60" width="18" style="24" hidden="1" customWidth="1" outlineLevel="1"/>
    <col min="61" max="61" width="9.140625" hidden="1" customWidth="1" outlineLevel="1"/>
    <col min="62" max="62" width="18.7109375" hidden="1" customWidth="1" outlineLevel="1"/>
    <col min="63" max="63" width="16.85546875" style="24" hidden="1" customWidth="1" outlineLevel="1"/>
    <col min="64" max="66" width="20.85546875" style="24" hidden="1" customWidth="1" outlineLevel="1"/>
    <col min="67" max="67" width="19.5703125" hidden="1" customWidth="1" outlineLevel="1"/>
    <col min="68" max="68" width="19.7109375" hidden="1" customWidth="1" outlineLevel="1"/>
    <col min="69" max="69" width="12.7109375" hidden="1" customWidth="1" outlineLevel="1"/>
    <col min="70" max="70" width="16.7109375" hidden="1" customWidth="1" outlineLevel="1"/>
    <col min="71" max="71" width="12.7109375" hidden="1" customWidth="1" outlineLevel="1"/>
    <col min="72" max="72" width="11" hidden="1" customWidth="1" outlineLevel="1"/>
    <col min="73" max="73" width="11.42578125" hidden="1" customWidth="1" outlineLevel="1"/>
    <col min="74" max="74" width="7" customWidth="1" collapsed="1"/>
    <col min="75" max="75" width="9.140625" style="25" hidden="1" customWidth="1" outlineLevel="1"/>
    <col min="76" max="76" width="9.140625" hidden="1" customWidth="1" outlineLevel="1"/>
    <col min="77" max="77" width="12.85546875" hidden="1" customWidth="1" outlineLevel="1"/>
    <col min="78" max="78" width="19.5703125" hidden="1" customWidth="1" outlineLevel="1"/>
    <col min="79" max="79" width="9.140625" hidden="1" customWidth="1" outlineLevel="1"/>
    <col min="80" max="80" width="10.140625" hidden="1" customWidth="1" outlineLevel="1"/>
    <col min="81" max="81" width="11.28515625" style="24" hidden="1" customWidth="1" outlineLevel="1"/>
    <col min="82" max="82" width="15.28515625" style="24" hidden="1" customWidth="1" outlineLevel="1"/>
    <col min="83" max="83" width="12.5703125" hidden="1" customWidth="1" outlineLevel="1"/>
    <col min="84" max="84" width="17" hidden="1" customWidth="1" outlineLevel="1"/>
    <col min="85" max="85" width="15.140625" hidden="1" customWidth="1" outlineLevel="1"/>
    <col min="86" max="86" width="11.5703125" hidden="1" customWidth="1" outlineLevel="1"/>
    <col min="87" max="87" width="5.85546875" customWidth="1" collapsed="1"/>
    <col min="88" max="89" width="9.140625" hidden="1" customWidth="1" outlineLevel="1"/>
    <col min="90" max="90" width="12" hidden="1" customWidth="1" outlineLevel="1"/>
    <col min="91" max="91" width="20.85546875" hidden="1" customWidth="1" outlineLevel="1"/>
    <col min="92" max="93" width="12" hidden="1" customWidth="1" outlineLevel="1"/>
    <col min="94" max="94" width="12" style="24" hidden="1" customWidth="1" outlineLevel="1"/>
    <col min="95" max="95" width="12" hidden="1" customWidth="1" outlineLevel="1"/>
    <col min="96" max="96" width="12" style="24" hidden="1" customWidth="1" outlineLevel="1"/>
    <col min="97" max="97" width="16.85546875" hidden="1" customWidth="1" outlineLevel="1"/>
    <col min="98" max="98" width="14.140625" hidden="1" customWidth="1" outlineLevel="1"/>
    <col min="99" max="99" width="45.85546875" hidden="1" customWidth="1" outlineLevel="1"/>
    <col min="100" max="100" width="7.5703125" customWidth="1" collapsed="1"/>
    <col min="101" max="101" width="9.140625" hidden="1" customWidth="1" outlineLevel="1"/>
    <col min="102" max="102" width="19.85546875" style="28" hidden="1" customWidth="1" outlineLevel="1"/>
    <col min="103" max="103" width="10.28515625" hidden="1" customWidth="1" outlineLevel="1"/>
    <col min="104" max="104" width="10.42578125" hidden="1" customWidth="1" outlineLevel="1"/>
    <col min="105" max="105" width="12.140625" hidden="1" customWidth="1" outlineLevel="1"/>
    <col min="106" max="106" width="16.42578125" hidden="1" customWidth="1" outlineLevel="1"/>
    <col min="107" max="107" width="12.140625" hidden="1" customWidth="1" outlineLevel="1"/>
    <col min="108" max="108" width="41.140625" hidden="1" customWidth="1" outlineLevel="1"/>
    <col min="109" max="109" width="53.140625" style="28" hidden="1" customWidth="1" outlineLevel="1"/>
    <col min="110" max="110" width="6.42578125" style="28" customWidth="1" collapsed="1"/>
    <col min="111" max="114" width="17" hidden="1" customWidth="1" outlineLevel="1"/>
    <col min="115" max="115" width="79.28515625" hidden="1" customWidth="1" outlineLevel="1"/>
    <col min="116" max="116" width="8.140625" customWidth="1" collapsed="1"/>
    <col min="117" max="121" width="13.85546875" hidden="1" customWidth="1" outlineLevel="1"/>
    <col min="122" max="122" width="6.42578125" customWidth="1" collapsed="1"/>
    <col min="123" max="127" width="11.42578125" hidden="1" customWidth="1" outlineLevel="1"/>
    <col min="128" max="128" width="7.5703125" customWidth="1" collapsed="1"/>
    <col min="129" max="133" width="14.42578125" hidden="1" customWidth="1" outlineLevel="1"/>
    <col min="134" max="137" width="13" hidden="1" customWidth="1" outlineLevel="1"/>
    <col min="138" max="138" width="15" hidden="1" customWidth="1" outlineLevel="1"/>
    <col min="139" max="140" width="13" hidden="1" customWidth="1" outlineLevel="1"/>
    <col min="141" max="141" width="26.42578125" hidden="1" customWidth="1" outlineLevel="1"/>
    <col min="142" max="145" width="13" hidden="1" customWidth="1" outlineLevel="1"/>
    <col min="155" max="155" width="17.7109375" customWidth="1"/>
  </cols>
  <sheetData>
    <row r="2" spans="1:145" ht="21.75" thickBot="1" x14ac:dyDescent="0.3">
      <c r="A2" s="260" t="s">
        <v>375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I2" s="260"/>
      <c r="AJ2" s="260"/>
      <c r="AK2" s="260"/>
      <c r="AL2" s="260"/>
      <c r="AM2" s="260"/>
      <c r="AN2" s="260"/>
      <c r="AO2" s="260"/>
      <c r="AP2" s="260"/>
      <c r="AQ2" s="260"/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F2" s="260"/>
      <c r="BG2" s="260"/>
      <c r="BH2" s="260"/>
      <c r="BI2" s="260"/>
      <c r="BJ2" s="260"/>
      <c r="BK2" s="260"/>
      <c r="BL2" s="260"/>
      <c r="BM2" s="260"/>
      <c r="BN2" s="260"/>
      <c r="BO2" s="260"/>
      <c r="BP2" s="260"/>
      <c r="BQ2" s="260"/>
      <c r="BR2" s="260"/>
      <c r="BS2" s="260"/>
      <c r="BT2" s="260"/>
      <c r="BU2" s="260"/>
      <c r="BV2" s="260"/>
      <c r="BW2" s="260"/>
      <c r="BX2" s="260"/>
      <c r="BY2" s="260"/>
      <c r="BZ2" s="260"/>
      <c r="CA2" s="260"/>
      <c r="CB2" s="260"/>
      <c r="CC2" s="260"/>
      <c r="CD2" s="260"/>
      <c r="CE2" s="260"/>
      <c r="CF2" s="260"/>
      <c r="CG2" s="260"/>
      <c r="CH2" s="260"/>
      <c r="CI2" s="260"/>
      <c r="CJ2" s="260"/>
      <c r="CK2" s="260"/>
      <c r="CL2" s="260"/>
      <c r="CM2" s="260"/>
      <c r="CN2" s="260"/>
      <c r="CO2" s="260"/>
      <c r="CP2" s="260"/>
      <c r="CQ2" s="260"/>
      <c r="CR2" s="260"/>
      <c r="CS2" s="260"/>
      <c r="CT2" s="260"/>
      <c r="CU2" s="260"/>
      <c r="CV2" s="260"/>
      <c r="CW2" s="260"/>
      <c r="CX2" s="260"/>
      <c r="CY2" s="260"/>
      <c r="CZ2" s="260"/>
      <c r="DA2" s="260"/>
      <c r="DB2" s="260"/>
      <c r="DC2" s="260"/>
      <c r="DD2" s="260"/>
      <c r="DE2" s="260"/>
      <c r="DF2" s="260"/>
      <c r="DG2" s="260"/>
      <c r="DH2" s="260"/>
      <c r="DI2" s="260"/>
      <c r="DJ2" s="260"/>
      <c r="DK2" s="260"/>
      <c r="DL2" s="260"/>
      <c r="DM2" s="260"/>
      <c r="DN2" s="260"/>
      <c r="DO2" s="260"/>
      <c r="DP2" s="260"/>
      <c r="DQ2" s="260"/>
      <c r="DR2" s="260"/>
      <c r="DS2" s="260"/>
      <c r="DT2" s="260"/>
      <c r="DU2" s="260"/>
      <c r="DV2" s="260"/>
      <c r="DW2" s="260"/>
      <c r="DX2" s="260"/>
      <c r="DY2" s="260"/>
      <c r="DZ2" s="260"/>
      <c r="EA2" s="260"/>
      <c r="EB2" s="260"/>
      <c r="EC2" s="260"/>
      <c r="ED2" s="260"/>
      <c r="EE2" s="260"/>
      <c r="EF2" s="260"/>
      <c r="EG2" s="260"/>
      <c r="EH2" s="260"/>
      <c r="EI2" s="260"/>
      <c r="EJ2" s="260"/>
      <c r="EK2" s="260"/>
      <c r="EL2" s="260"/>
      <c r="EM2" s="260"/>
      <c r="EN2" s="260"/>
      <c r="EO2" s="260"/>
    </row>
    <row r="3" spans="1:145" s="42" customFormat="1" ht="16.5" thickBot="1" x14ac:dyDescent="0.3">
      <c r="A3" s="52">
        <v>1</v>
      </c>
      <c r="B3" s="52">
        <v>2</v>
      </c>
      <c r="C3" s="52">
        <v>3</v>
      </c>
      <c r="D3" s="52">
        <v>4</v>
      </c>
      <c r="E3" s="52">
        <v>5</v>
      </c>
      <c r="F3" s="52">
        <v>6</v>
      </c>
      <c r="G3" s="52">
        <v>7</v>
      </c>
      <c r="H3" s="52">
        <v>8</v>
      </c>
      <c r="I3" s="52">
        <v>9</v>
      </c>
      <c r="J3" s="52">
        <v>10</v>
      </c>
      <c r="K3" s="52">
        <v>11</v>
      </c>
      <c r="L3" s="52">
        <v>12</v>
      </c>
      <c r="M3" s="52">
        <v>13</v>
      </c>
      <c r="N3" s="52">
        <v>14</v>
      </c>
      <c r="O3" s="52">
        <v>15</v>
      </c>
      <c r="P3" s="52">
        <v>16</v>
      </c>
      <c r="Q3" s="52">
        <v>17</v>
      </c>
      <c r="R3" s="52">
        <v>18</v>
      </c>
      <c r="S3" s="52">
        <v>19</v>
      </c>
      <c r="T3" s="52">
        <v>20</v>
      </c>
      <c r="U3" s="52">
        <v>21</v>
      </c>
      <c r="V3" s="52">
        <v>22</v>
      </c>
      <c r="W3" s="52">
        <v>23</v>
      </c>
      <c r="X3" s="52">
        <v>24</v>
      </c>
      <c r="Y3" s="52">
        <v>25</v>
      </c>
      <c r="Z3" s="52">
        <v>26</v>
      </c>
      <c r="AA3" s="52">
        <v>27</v>
      </c>
      <c r="AB3" s="52">
        <v>28</v>
      </c>
      <c r="AC3" s="52">
        <v>29</v>
      </c>
      <c r="AD3" s="52">
        <v>30</v>
      </c>
      <c r="AE3" s="52">
        <v>31</v>
      </c>
      <c r="AF3" s="52"/>
      <c r="AG3" s="52"/>
      <c r="AH3" s="52">
        <v>32</v>
      </c>
      <c r="AI3" s="52">
        <v>33</v>
      </c>
      <c r="AJ3" s="52">
        <v>34</v>
      </c>
      <c r="AK3" s="52">
        <v>35</v>
      </c>
      <c r="AL3" s="52">
        <v>36</v>
      </c>
      <c r="AM3" s="52">
        <v>37</v>
      </c>
      <c r="AN3" s="52">
        <v>38</v>
      </c>
      <c r="AO3" s="52">
        <v>39</v>
      </c>
      <c r="AP3" s="52">
        <v>40</v>
      </c>
      <c r="AQ3" s="52">
        <v>41</v>
      </c>
      <c r="AR3" s="52">
        <v>42</v>
      </c>
      <c r="AS3" s="52">
        <v>43</v>
      </c>
      <c r="AT3" s="52">
        <v>44</v>
      </c>
      <c r="AU3" s="52">
        <v>45</v>
      </c>
      <c r="AV3" s="52">
        <v>46</v>
      </c>
      <c r="AW3" s="52">
        <v>47</v>
      </c>
      <c r="AX3" s="52">
        <v>48</v>
      </c>
      <c r="AY3" s="52">
        <v>49</v>
      </c>
      <c r="AZ3" s="52">
        <v>50</v>
      </c>
      <c r="BA3" s="52">
        <v>51</v>
      </c>
      <c r="BB3" s="52">
        <v>52</v>
      </c>
      <c r="BC3" s="52">
        <v>53</v>
      </c>
      <c r="BD3" s="52">
        <v>54</v>
      </c>
      <c r="BE3" s="52">
        <v>55</v>
      </c>
      <c r="BF3" s="52">
        <v>56</v>
      </c>
      <c r="BG3" s="52">
        <v>57</v>
      </c>
      <c r="BH3" s="52">
        <v>58</v>
      </c>
      <c r="BI3" s="52">
        <v>59</v>
      </c>
      <c r="BJ3" s="52">
        <v>60</v>
      </c>
      <c r="BK3" s="52">
        <v>61</v>
      </c>
      <c r="BL3" s="52">
        <v>62</v>
      </c>
      <c r="BM3" s="52">
        <v>63</v>
      </c>
      <c r="BN3" s="52">
        <v>64</v>
      </c>
      <c r="BO3" s="52">
        <v>65</v>
      </c>
      <c r="BP3" s="52">
        <v>66</v>
      </c>
      <c r="BQ3" s="52">
        <v>67</v>
      </c>
      <c r="BR3" s="52">
        <v>68</v>
      </c>
      <c r="BS3" s="52">
        <v>69</v>
      </c>
      <c r="BT3" s="52">
        <v>70</v>
      </c>
      <c r="BU3" s="52">
        <v>71</v>
      </c>
      <c r="BV3" s="52">
        <v>72</v>
      </c>
      <c r="BW3" s="52">
        <v>73</v>
      </c>
      <c r="BX3" s="52">
        <v>74</v>
      </c>
      <c r="BY3" s="52">
        <v>75</v>
      </c>
      <c r="BZ3" s="52">
        <v>76</v>
      </c>
      <c r="CA3" s="52">
        <v>77</v>
      </c>
      <c r="CB3" s="52">
        <v>78</v>
      </c>
      <c r="CC3" s="52">
        <v>79</v>
      </c>
      <c r="CD3" s="52">
        <v>80</v>
      </c>
      <c r="CE3" s="52">
        <v>81</v>
      </c>
      <c r="CF3" s="52">
        <v>82</v>
      </c>
      <c r="CG3" s="52">
        <v>83</v>
      </c>
      <c r="CH3" s="52">
        <v>84</v>
      </c>
      <c r="CI3" s="52">
        <v>85</v>
      </c>
      <c r="CJ3" s="52">
        <v>86</v>
      </c>
      <c r="CK3" s="52">
        <v>87</v>
      </c>
      <c r="CL3" s="52">
        <v>88</v>
      </c>
      <c r="CM3" s="52">
        <v>89</v>
      </c>
      <c r="CN3" s="52">
        <v>90</v>
      </c>
      <c r="CO3" s="52">
        <v>91</v>
      </c>
      <c r="CP3" s="52">
        <v>92</v>
      </c>
      <c r="CQ3" s="52">
        <v>93</v>
      </c>
      <c r="CR3" s="52">
        <v>94</v>
      </c>
      <c r="CS3" s="52">
        <v>95</v>
      </c>
      <c r="CT3" s="52">
        <v>96</v>
      </c>
      <c r="CU3" s="52">
        <v>97</v>
      </c>
      <c r="CV3" s="52">
        <v>98</v>
      </c>
      <c r="CW3" s="52">
        <v>99</v>
      </c>
      <c r="CX3" s="52">
        <v>100</v>
      </c>
      <c r="CY3" s="52">
        <v>101</v>
      </c>
      <c r="CZ3" s="52">
        <v>102</v>
      </c>
      <c r="DA3" s="52">
        <v>103</v>
      </c>
      <c r="DB3" s="52">
        <v>104</v>
      </c>
      <c r="DC3" s="52">
        <v>105</v>
      </c>
      <c r="DD3" s="52">
        <v>106</v>
      </c>
      <c r="DE3" s="52">
        <v>107</v>
      </c>
      <c r="DF3" s="52">
        <v>108</v>
      </c>
      <c r="DG3" s="52">
        <v>109</v>
      </c>
      <c r="DH3" s="52">
        <v>110</v>
      </c>
      <c r="DI3" s="52">
        <v>111</v>
      </c>
      <c r="DJ3" s="52">
        <v>112</v>
      </c>
      <c r="DK3" s="52">
        <v>113</v>
      </c>
      <c r="DL3" s="52">
        <v>114</v>
      </c>
      <c r="DM3" s="52">
        <v>115</v>
      </c>
      <c r="DN3" s="52">
        <v>116</v>
      </c>
      <c r="DO3" s="52">
        <v>117</v>
      </c>
      <c r="DP3" s="52">
        <v>118</v>
      </c>
      <c r="DQ3" s="52">
        <v>119</v>
      </c>
      <c r="DR3" s="52">
        <v>120</v>
      </c>
      <c r="DS3" s="52">
        <v>121</v>
      </c>
      <c r="DT3" s="52">
        <v>122</v>
      </c>
      <c r="DU3" s="52">
        <v>123</v>
      </c>
      <c r="DV3" s="52">
        <v>124</v>
      </c>
      <c r="DW3" s="52">
        <v>125</v>
      </c>
      <c r="DX3" s="52">
        <v>126</v>
      </c>
      <c r="DY3" s="52">
        <v>127</v>
      </c>
      <c r="DZ3" s="52">
        <v>128</v>
      </c>
      <c r="EA3" s="52">
        <v>129</v>
      </c>
      <c r="EB3" s="52">
        <v>130</v>
      </c>
      <c r="EC3" s="52">
        <v>131</v>
      </c>
      <c r="ED3" s="52">
        <v>132</v>
      </c>
      <c r="EE3" s="52">
        <v>133</v>
      </c>
      <c r="EF3" s="52">
        <v>134</v>
      </c>
      <c r="EG3" s="52">
        <v>135</v>
      </c>
      <c r="EH3" s="52">
        <v>136</v>
      </c>
      <c r="EI3" s="52">
        <v>137</v>
      </c>
      <c r="EJ3" s="52">
        <v>138</v>
      </c>
      <c r="EK3" s="52">
        <v>139</v>
      </c>
      <c r="EL3" s="52">
        <v>140</v>
      </c>
      <c r="EM3" s="52">
        <v>141</v>
      </c>
      <c r="EN3" s="52">
        <v>142</v>
      </c>
      <c r="EO3" s="52">
        <v>143</v>
      </c>
    </row>
    <row r="4" spans="1:145" s="10" customFormat="1" ht="45.75" customHeight="1" thickBot="1" x14ac:dyDescent="0.3">
      <c r="A4" s="261" t="s">
        <v>84</v>
      </c>
      <c r="B4" s="264" t="s">
        <v>13</v>
      </c>
      <c r="C4" s="265"/>
      <c r="D4" s="268" t="s">
        <v>0</v>
      </c>
      <c r="E4" s="271" t="s">
        <v>300</v>
      </c>
      <c r="F4" s="271" t="s">
        <v>301</v>
      </c>
      <c r="G4" s="271" t="s">
        <v>302</v>
      </c>
      <c r="H4" s="271" t="s">
        <v>23</v>
      </c>
      <c r="I4" s="233" t="s">
        <v>1</v>
      </c>
      <c r="J4" s="236" t="s">
        <v>14</v>
      </c>
      <c r="K4" s="238" t="s">
        <v>14</v>
      </c>
      <c r="L4" s="238"/>
      <c r="M4" s="239"/>
      <c r="N4" s="239"/>
      <c r="O4" s="239"/>
      <c r="P4" s="239"/>
      <c r="Q4" s="239"/>
      <c r="R4" s="240"/>
      <c r="S4" s="241" t="s">
        <v>32</v>
      </c>
      <c r="T4" s="244" t="s">
        <v>39</v>
      </c>
      <c r="U4" s="244" t="s">
        <v>40</v>
      </c>
      <c r="V4" s="268" t="s">
        <v>41</v>
      </c>
      <c r="W4" s="273" t="s">
        <v>48</v>
      </c>
      <c r="X4" s="236" t="s">
        <v>303</v>
      </c>
      <c r="Y4" s="238" t="s">
        <v>49</v>
      </c>
      <c r="Z4" s="239"/>
      <c r="AA4" s="239"/>
      <c r="AB4" s="239"/>
      <c r="AC4" s="239"/>
      <c r="AD4" s="239"/>
      <c r="AE4" s="276"/>
      <c r="AF4" s="227" t="s">
        <v>377</v>
      </c>
      <c r="AG4" s="228"/>
      <c r="AH4" s="236" t="s">
        <v>299</v>
      </c>
      <c r="AI4" s="277" t="s">
        <v>299</v>
      </c>
      <c r="AJ4" s="277"/>
      <c r="AK4" s="277"/>
      <c r="AL4" s="277"/>
      <c r="AM4" s="277"/>
      <c r="AN4" s="277"/>
      <c r="AO4" s="277"/>
      <c r="AP4" s="236" t="s">
        <v>86</v>
      </c>
      <c r="AQ4" s="292" t="s">
        <v>87</v>
      </c>
      <c r="AR4" s="310" t="s">
        <v>86</v>
      </c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236" t="s">
        <v>228</v>
      </c>
      <c r="BW4" s="294" t="s">
        <v>199</v>
      </c>
      <c r="BX4" s="253" t="s">
        <v>228</v>
      </c>
      <c r="BY4" s="239"/>
      <c r="BZ4" s="239"/>
      <c r="CA4" s="239"/>
      <c r="CB4" s="239"/>
      <c r="CC4" s="239"/>
      <c r="CD4" s="239"/>
      <c r="CE4" s="239"/>
      <c r="CF4" s="239"/>
      <c r="CG4" s="239"/>
      <c r="CH4" s="276"/>
      <c r="CI4" s="236" t="s">
        <v>229</v>
      </c>
      <c r="CJ4" s="301" t="s">
        <v>206</v>
      </c>
      <c r="CK4" s="253" t="s">
        <v>229</v>
      </c>
      <c r="CL4" s="239"/>
      <c r="CM4" s="239"/>
      <c r="CN4" s="239"/>
      <c r="CO4" s="239"/>
      <c r="CP4" s="239"/>
      <c r="CQ4" s="239"/>
      <c r="CR4" s="239"/>
      <c r="CS4" s="239"/>
      <c r="CT4" s="239"/>
      <c r="CU4" s="276"/>
      <c r="CV4" s="236" t="s">
        <v>241</v>
      </c>
      <c r="CW4" s="302" t="s">
        <v>199</v>
      </c>
      <c r="CX4" s="303" t="s">
        <v>241</v>
      </c>
      <c r="CY4" s="277"/>
      <c r="CZ4" s="277"/>
      <c r="DA4" s="277"/>
      <c r="DB4" s="277"/>
      <c r="DC4" s="277"/>
      <c r="DD4" s="277"/>
      <c r="DE4" s="277"/>
      <c r="DF4" s="236" t="s">
        <v>252</v>
      </c>
      <c r="DG4" s="238" t="s">
        <v>252</v>
      </c>
      <c r="DH4" s="239"/>
      <c r="DI4" s="239"/>
      <c r="DJ4" s="239"/>
      <c r="DK4" s="240"/>
      <c r="DL4" s="236" t="s">
        <v>257</v>
      </c>
      <c r="DM4" s="253" t="s">
        <v>257</v>
      </c>
      <c r="DN4" s="239"/>
      <c r="DO4" s="239"/>
      <c r="DP4" s="239"/>
      <c r="DQ4" s="240"/>
      <c r="DR4" s="236" t="s">
        <v>263</v>
      </c>
      <c r="DS4" s="253" t="s">
        <v>263</v>
      </c>
      <c r="DT4" s="239"/>
      <c r="DU4" s="239"/>
      <c r="DV4" s="239"/>
      <c r="DW4" s="240"/>
      <c r="DX4" s="236" t="s">
        <v>269</v>
      </c>
      <c r="DY4" s="238" t="s">
        <v>269</v>
      </c>
      <c r="DZ4" s="239"/>
      <c r="EA4" s="239"/>
      <c r="EB4" s="239"/>
      <c r="EC4" s="239"/>
      <c r="ED4" s="239"/>
      <c r="EE4" s="239"/>
      <c r="EF4" s="239"/>
      <c r="EG4" s="239"/>
      <c r="EH4" s="239"/>
      <c r="EI4" s="239"/>
      <c r="EJ4" s="239"/>
      <c r="EK4" s="239"/>
      <c r="EL4" s="239"/>
      <c r="EM4" s="239"/>
      <c r="EN4" s="239"/>
      <c r="EO4" s="240"/>
    </row>
    <row r="5" spans="1:145" s="12" customFormat="1" ht="29.25" customHeight="1" thickBot="1" x14ac:dyDescent="0.3">
      <c r="A5" s="262"/>
      <c r="B5" s="266"/>
      <c r="C5" s="267"/>
      <c r="D5" s="269"/>
      <c r="E5" s="271"/>
      <c r="F5" s="271"/>
      <c r="G5" s="271"/>
      <c r="H5" s="271"/>
      <c r="I5" s="234"/>
      <c r="J5" s="236"/>
      <c r="K5" s="267" t="s">
        <v>305</v>
      </c>
      <c r="L5" s="279" t="s">
        <v>304</v>
      </c>
      <c r="M5" s="39" t="s">
        <v>290</v>
      </c>
      <c r="N5" s="280" t="s">
        <v>15</v>
      </c>
      <c r="O5" s="249" t="s">
        <v>16</v>
      </c>
      <c r="P5" s="251" t="s">
        <v>24</v>
      </c>
      <c r="Q5" s="251" t="s">
        <v>25</v>
      </c>
      <c r="R5" s="247" t="s">
        <v>26</v>
      </c>
      <c r="S5" s="242"/>
      <c r="T5" s="245"/>
      <c r="U5" s="245"/>
      <c r="V5" s="269"/>
      <c r="W5" s="274"/>
      <c r="X5" s="236"/>
      <c r="Y5" s="267" t="s">
        <v>50</v>
      </c>
      <c r="Z5" s="251" t="s">
        <v>51</v>
      </c>
      <c r="AA5" s="279" t="s">
        <v>292</v>
      </c>
      <c r="AB5" s="251" t="s">
        <v>52</v>
      </c>
      <c r="AC5" s="268" t="s">
        <v>53</v>
      </c>
      <c r="AD5" s="281" t="s">
        <v>54</v>
      </c>
      <c r="AE5" s="258" t="s">
        <v>76</v>
      </c>
      <c r="AF5" s="225" t="s">
        <v>376</v>
      </c>
      <c r="AG5" s="226"/>
      <c r="AH5" s="236"/>
      <c r="AI5" s="285" t="s">
        <v>77</v>
      </c>
      <c r="AJ5" s="268" t="s">
        <v>78</v>
      </c>
      <c r="AK5" s="268" t="s">
        <v>79</v>
      </c>
      <c r="AL5" s="268" t="s">
        <v>81</v>
      </c>
      <c r="AM5" s="268" t="s">
        <v>82</v>
      </c>
      <c r="AN5" s="268" t="s">
        <v>83</v>
      </c>
      <c r="AO5" s="273" t="s">
        <v>85</v>
      </c>
      <c r="AP5" s="236"/>
      <c r="AQ5" s="292"/>
      <c r="AR5" s="285" t="s">
        <v>88</v>
      </c>
      <c r="AS5" s="268" t="s">
        <v>92</v>
      </c>
      <c r="AT5" s="268" t="s">
        <v>93</v>
      </c>
      <c r="AU5" s="268" t="s">
        <v>94</v>
      </c>
      <c r="AV5" s="268" t="s">
        <v>95</v>
      </c>
      <c r="AW5" s="268" t="s">
        <v>96</v>
      </c>
      <c r="AX5" s="268" t="s">
        <v>97</v>
      </c>
      <c r="AY5" s="268" t="s">
        <v>98</v>
      </c>
      <c r="AZ5" s="268" t="s">
        <v>99</v>
      </c>
      <c r="BA5" s="296" t="s">
        <v>306</v>
      </c>
      <c r="BB5" s="273" t="s">
        <v>113</v>
      </c>
      <c r="BC5" s="287" t="s">
        <v>114</v>
      </c>
      <c r="BD5" s="288"/>
      <c r="BE5" s="289"/>
      <c r="BF5" s="285" t="s">
        <v>124</v>
      </c>
      <c r="BG5" s="273" t="s">
        <v>131</v>
      </c>
      <c r="BH5" s="287" t="s">
        <v>138</v>
      </c>
      <c r="BI5" s="288"/>
      <c r="BJ5" s="289"/>
      <c r="BK5" s="290" t="s">
        <v>151</v>
      </c>
      <c r="BL5" s="287" t="s">
        <v>160</v>
      </c>
      <c r="BM5" s="288"/>
      <c r="BN5" s="289"/>
      <c r="BO5" s="285" t="s">
        <v>175</v>
      </c>
      <c r="BP5" s="273" t="s">
        <v>180</v>
      </c>
      <c r="BQ5" s="287" t="s">
        <v>187</v>
      </c>
      <c r="BR5" s="288"/>
      <c r="BS5" s="288"/>
      <c r="BT5" s="288"/>
      <c r="BU5" s="300"/>
      <c r="BV5" s="236"/>
      <c r="BW5" s="294"/>
      <c r="BX5" s="283" t="s">
        <v>200</v>
      </c>
      <c r="BY5" s="268" t="s">
        <v>227</v>
      </c>
      <c r="BZ5" s="268"/>
      <c r="CA5" s="268"/>
      <c r="CB5" s="268"/>
      <c r="CC5" s="268"/>
      <c r="CD5" s="268"/>
      <c r="CE5" s="268"/>
      <c r="CF5" s="268"/>
      <c r="CG5" s="268"/>
      <c r="CH5" s="273"/>
      <c r="CI5" s="236"/>
      <c r="CJ5" s="301"/>
      <c r="CK5" s="283" t="s">
        <v>230</v>
      </c>
      <c r="CL5" s="306" t="s">
        <v>240</v>
      </c>
      <c r="CM5" s="306"/>
      <c r="CN5" s="306"/>
      <c r="CO5" s="306"/>
      <c r="CP5" s="306"/>
      <c r="CQ5" s="306"/>
      <c r="CR5" s="306"/>
      <c r="CS5" s="306"/>
      <c r="CT5" s="306"/>
      <c r="CU5" s="307"/>
      <c r="CV5" s="236"/>
      <c r="CW5" s="302"/>
      <c r="CX5" s="304" t="s">
        <v>242</v>
      </c>
      <c r="CY5" s="268" t="s">
        <v>244</v>
      </c>
      <c r="CZ5" s="268" t="s">
        <v>243</v>
      </c>
      <c r="DA5" s="268" t="s">
        <v>248</v>
      </c>
      <c r="DB5" s="268"/>
      <c r="DC5" s="268"/>
      <c r="DD5" s="268" t="s">
        <v>249</v>
      </c>
      <c r="DE5" s="298" t="s">
        <v>251</v>
      </c>
      <c r="DF5" s="236"/>
      <c r="DG5" s="254" t="s">
        <v>253</v>
      </c>
      <c r="DH5" s="256" t="s">
        <v>254</v>
      </c>
      <c r="DI5" s="256" t="s">
        <v>255</v>
      </c>
      <c r="DJ5" s="256" t="s">
        <v>256</v>
      </c>
      <c r="DK5" s="308" t="s">
        <v>250</v>
      </c>
      <c r="DL5" s="236"/>
      <c r="DM5" s="283" t="s">
        <v>258</v>
      </c>
      <c r="DN5" s="268" t="s">
        <v>259</v>
      </c>
      <c r="DO5" s="268" t="s">
        <v>261</v>
      </c>
      <c r="DP5" s="268" t="s">
        <v>262</v>
      </c>
      <c r="DQ5" s="318" t="s">
        <v>260</v>
      </c>
      <c r="DR5" s="236"/>
      <c r="DS5" s="283" t="s">
        <v>264</v>
      </c>
      <c r="DT5" s="268" t="s">
        <v>268</v>
      </c>
      <c r="DU5" s="268" t="s">
        <v>265</v>
      </c>
      <c r="DV5" s="268" t="s">
        <v>266</v>
      </c>
      <c r="DW5" s="318" t="s">
        <v>267</v>
      </c>
      <c r="DX5" s="236"/>
      <c r="DY5" s="319" t="s">
        <v>270</v>
      </c>
      <c r="DZ5" s="320"/>
      <c r="EA5" s="320"/>
      <c r="EB5" s="320"/>
      <c r="EC5" s="321"/>
      <c r="ED5" s="312" t="s">
        <v>274</v>
      </c>
      <c r="EE5" s="313"/>
      <c r="EF5" s="313"/>
      <c r="EG5" s="313"/>
      <c r="EH5" s="313"/>
      <c r="EI5" s="313"/>
      <c r="EJ5" s="313"/>
      <c r="EK5" s="314"/>
      <c r="EL5" s="287" t="s">
        <v>282</v>
      </c>
      <c r="EM5" s="315" t="s">
        <v>283</v>
      </c>
      <c r="EN5" s="288" t="s">
        <v>284</v>
      </c>
      <c r="EO5" s="289" t="s">
        <v>285</v>
      </c>
    </row>
    <row r="6" spans="1:145" s="1" customFormat="1" ht="43.5" customHeight="1" thickBot="1" x14ac:dyDescent="0.3">
      <c r="A6" s="263"/>
      <c r="B6" s="36" t="s">
        <v>287</v>
      </c>
      <c r="C6" s="51" t="s">
        <v>288</v>
      </c>
      <c r="D6" s="270"/>
      <c r="E6" s="272"/>
      <c r="F6" s="272"/>
      <c r="G6" s="272"/>
      <c r="H6" s="272"/>
      <c r="I6" s="235"/>
      <c r="J6" s="237"/>
      <c r="K6" s="278"/>
      <c r="L6" s="272"/>
      <c r="M6" s="40" t="s">
        <v>291</v>
      </c>
      <c r="N6" s="250"/>
      <c r="O6" s="250"/>
      <c r="P6" s="252"/>
      <c r="Q6" s="252"/>
      <c r="R6" s="248"/>
      <c r="S6" s="243"/>
      <c r="T6" s="246"/>
      <c r="U6" s="246"/>
      <c r="V6" s="270"/>
      <c r="W6" s="275"/>
      <c r="X6" s="237"/>
      <c r="Y6" s="278"/>
      <c r="Z6" s="252"/>
      <c r="AA6" s="272"/>
      <c r="AB6" s="252"/>
      <c r="AC6" s="270"/>
      <c r="AD6" s="282"/>
      <c r="AE6" s="259"/>
      <c r="AF6" s="144" t="s">
        <v>378</v>
      </c>
      <c r="AG6" s="149" t="s">
        <v>379</v>
      </c>
      <c r="AH6" s="237"/>
      <c r="AI6" s="286"/>
      <c r="AJ6" s="270"/>
      <c r="AK6" s="270"/>
      <c r="AL6" s="270"/>
      <c r="AM6" s="270"/>
      <c r="AN6" s="270"/>
      <c r="AO6" s="275"/>
      <c r="AP6" s="237"/>
      <c r="AQ6" s="293"/>
      <c r="AR6" s="286"/>
      <c r="AS6" s="270"/>
      <c r="AT6" s="270"/>
      <c r="AU6" s="270"/>
      <c r="AV6" s="270"/>
      <c r="AW6" s="270"/>
      <c r="AX6" s="270"/>
      <c r="AY6" s="270"/>
      <c r="AZ6" s="270"/>
      <c r="BA6" s="297"/>
      <c r="BB6" s="275"/>
      <c r="BC6" s="43" t="s">
        <v>115</v>
      </c>
      <c r="BD6" s="44" t="s">
        <v>116</v>
      </c>
      <c r="BE6" s="45" t="s">
        <v>117</v>
      </c>
      <c r="BF6" s="286"/>
      <c r="BG6" s="275"/>
      <c r="BH6" s="46" t="s">
        <v>148</v>
      </c>
      <c r="BI6" s="44" t="s">
        <v>149</v>
      </c>
      <c r="BJ6" s="45" t="s">
        <v>150</v>
      </c>
      <c r="BK6" s="291"/>
      <c r="BL6" s="43" t="s">
        <v>161</v>
      </c>
      <c r="BM6" s="44" t="s">
        <v>163</v>
      </c>
      <c r="BN6" s="45" t="s">
        <v>162</v>
      </c>
      <c r="BO6" s="286"/>
      <c r="BP6" s="275"/>
      <c r="BQ6" s="46" t="s">
        <v>188</v>
      </c>
      <c r="BR6" s="47" t="s">
        <v>197</v>
      </c>
      <c r="BS6" s="47" t="s">
        <v>198</v>
      </c>
      <c r="BT6" s="44" t="s">
        <v>189</v>
      </c>
      <c r="BU6" s="48" t="s">
        <v>190</v>
      </c>
      <c r="BV6" s="237"/>
      <c r="BW6" s="295"/>
      <c r="BX6" s="284"/>
      <c r="BY6" s="44" t="s">
        <v>201</v>
      </c>
      <c r="BZ6" s="44" t="s">
        <v>202</v>
      </c>
      <c r="CA6" s="44" t="s">
        <v>204</v>
      </c>
      <c r="CB6" s="44" t="s">
        <v>203</v>
      </c>
      <c r="CC6" s="44" t="s">
        <v>205</v>
      </c>
      <c r="CD6" s="44" t="s">
        <v>212</v>
      </c>
      <c r="CE6" s="44" t="s">
        <v>218</v>
      </c>
      <c r="CF6" s="44" t="s">
        <v>219</v>
      </c>
      <c r="CG6" s="44" t="s">
        <v>223</v>
      </c>
      <c r="CH6" s="48" t="s">
        <v>224</v>
      </c>
      <c r="CI6" s="237"/>
      <c r="CJ6" s="301"/>
      <c r="CK6" s="284"/>
      <c r="CL6" s="44" t="s">
        <v>232</v>
      </c>
      <c r="CM6" s="44" t="s">
        <v>231</v>
      </c>
      <c r="CN6" s="44" t="s">
        <v>233</v>
      </c>
      <c r="CO6" s="44" t="s">
        <v>234</v>
      </c>
      <c r="CP6" s="44" t="s">
        <v>235</v>
      </c>
      <c r="CQ6" s="44" t="s">
        <v>237</v>
      </c>
      <c r="CR6" s="44" t="s">
        <v>238</v>
      </c>
      <c r="CS6" s="44" t="s">
        <v>219</v>
      </c>
      <c r="CT6" s="44" t="s">
        <v>223</v>
      </c>
      <c r="CU6" s="48" t="s">
        <v>224</v>
      </c>
      <c r="CV6" s="237"/>
      <c r="CW6" s="302"/>
      <c r="CX6" s="305"/>
      <c r="CY6" s="270"/>
      <c r="CZ6" s="270"/>
      <c r="DA6" s="44" t="s">
        <v>245</v>
      </c>
      <c r="DB6" s="44" t="s">
        <v>246</v>
      </c>
      <c r="DC6" s="44" t="s">
        <v>247</v>
      </c>
      <c r="DD6" s="270"/>
      <c r="DE6" s="299"/>
      <c r="DF6" s="237"/>
      <c r="DG6" s="255"/>
      <c r="DH6" s="257"/>
      <c r="DI6" s="257"/>
      <c r="DJ6" s="257"/>
      <c r="DK6" s="309"/>
      <c r="DL6" s="237"/>
      <c r="DM6" s="284"/>
      <c r="DN6" s="270"/>
      <c r="DO6" s="270"/>
      <c r="DP6" s="270"/>
      <c r="DQ6" s="317"/>
      <c r="DR6" s="237"/>
      <c r="DS6" s="284"/>
      <c r="DT6" s="270"/>
      <c r="DU6" s="270"/>
      <c r="DV6" s="270"/>
      <c r="DW6" s="317"/>
      <c r="DX6" s="237"/>
      <c r="DY6" s="35" t="s">
        <v>271</v>
      </c>
      <c r="DZ6" s="33" t="s">
        <v>272</v>
      </c>
      <c r="EA6" s="33" t="s">
        <v>286</v>
      </c>
      <c r="EB6" s="33" t="s">
        <v>54</v>
      </c>
      <c r="EC6" s="34" t="s">
        <v>273</v>
      </c>
      <c r="ED6" s="32" t="s">
        <v>275</v>
      </c>
      <c r="EE6" s="33" t="s">
        <v>276</v>
      </c>
      <c r="EF6" s="33" t="s">
        <v>277</v>
      </c>
      <c r="EG6" s="33" t="s">
        <v>278</v>
      </c>
      <c r="EH6" s="33" t="s">
        <v>80</v>
      </c>
      <c r="EI6" s="33" t="s">
        <v>279</v>
      </c>
      <c r="EJ6" s="33" t="s">
        <v>280</v>
      </c>
      <c r="EK6" s="34" t="s">
        <v>281</v>
      </c>
      <c r="EL6" s="284"/>
      <c r="EM6" s="316"/>
      <c r="EN6" s="270"/>
      <c r="EO6" s="317"/>
    </row>
    <row r="7" spans="1:145" ht="16.5" thickBot="1" x14ac:dyDescent="0.3">
      <c r="A7" s="229" t="s">
        <v>326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0"/>
      <c r="BA7" s="230"/>
      <c r="BB7" s="230"/>
      <c r="BC7" s="230"/>
      <c r="BD7" s="230"/>
      <c r="BE7" s="230"/>
      <c r="BF7" s="230"/>
      <c r="BG7" s="230"/>
      <c r="BH7" s="230"/>
      <c r="BI7" s="230"/>
      <c r="BJ7" s="230"/>
      <c r="BK7" s="230"/>
      <c r="BL7" s="230"/>
      <c r="BM7" s="230"/>
      <c r="BN7" s="230"/>
      <c r="BO7" s="230"/>
      <c r="BP7" s="230"/>
      <c r="BQ7" s="230"/>
      <c r="BR7" s="230"/>
      <c r="BS7" s="230"/>
      <c r="BT7" s="230"/>
      <c r="BU7" s="230"/>
      <c r="BV7" s="230"/>
      <c r="BW7" s="230"/>
      <c r="BX7" s="230"/>
      <c r="BY7" s="230"/>
      <c r="BZ7" s="230"/>
      <c r="CA7" s="230"/>
      <c r="CB7" s="230"/>
      <c r="CC7" s="230"/>
      <c r="CD7" s="230"/>
      <c r="CE7" s="230"/>
      <c r="CF7" s="230"/>
      <c r="CG7" s="230"/>
      <c r="CH7" s="230"/>
      <c r="CI7" s="230"/>
      <c r="CJ7" s="230"/>
      <c r="CK7" s="230"/>
      <c r="CL7" s="230"/>
      <c r="CM7" s="230"/>
      <c r="CN7" s="230"/>
      <c r="CO7" s="230"/>
      <c r="CP7" s="230"/>
      <c r="CQ7" s="230"/>
      <c r="CR7" s="230"/>
      <c r="CS7" s="230"/>
      <c r="CT7" s="230"/>
      <c r="CU7" s="230"/>
      <c r="CV7" s="230"/>
      <c r="CW7" s="230"/>
      <c r="CX7" s="230"/>
      <c r="CY7" s="230"/>
      <c r="CZ7" s="230"/>
      <c r="DA7" s="230"/>
      <c r="DB7" s="230"/>
      <c r="DC7" s="230"/>
      <c r="DD7" s="230"/>
      <c r="DE7" s="230"/>
      <c r="DF7" s="230"/>
      <c r="DG7" s="230"/>
      <c r="DH7" s="230"/>
      <c r="DI7" s="230"/>
      <c r="DJ7" s="230"/>
      <c r="DK7" s="230"/>
      <c r="DL7" s="230"/>
      <c r="DM7" s="230"/>
      <c r="DN7" s="230"/>
      <c r="DO7" s="230"/>
      <c r="DP7" s="230"/>
      <c r="DQ7" s="230"/>
      <c r="DR7" s="230"/>
      <c r="DS7" s="230"/>
      <c r="DT7" s="230"/>
      <c r="DU7" s="230"/>
      <c r="DV7" s="230"/>
      <c r="DW7" s="230"/>
      <c r="DX7" s="230"/>
      <c r="DY7" s="230"/>
      <c r="DZ7" s="230"/>
      <c r="EA7" s="230"/>
      <c r="EB7" s="230"/>
      <c r="EC7" s="230"/>
      <c r="ED7" s="230"/>
      <c r="EE7" s="230"/>
      <c r="EF7" s="230"/>
      <c r="EG7" s="230"/>
      <c r="EH7" s="230"/>
      <c r="EI7" s="231"/>
      <c r="EJ7" s="29"/>
      <c r="EK7" s="29"/>
      <c r="EL7" s="29"/>
      <c r="EM7" s="29"/>
      <c r="EN7" s="29"/>
      <c r="EO7" s="30"/>
    </row>
    <row r="8" spans="1:145" ht="30" x14ac:dyDescent="0.25">
      <c r="A8" s="82">
        <v>1</v>
      </c>
      <c r="B8" s="84" t="s">
        <v>307</v>
      </c>
      <c r="C8" s="83" t="s">
        <v>310</v>
      </c>
      <c r="D8" s="84"/>
      <c r="E8" s="84"/>
      <c r="F8" s="84" t="s">
        <v>311</v>
      </c>
      <c r="G8" s="84" t="s">
        <v>312</v>
      </c>
      <c r="H8" s="84" t="s">
        <v>313</v>
      </c>
      <c r="I8" s="85" t="s">
        <v>7</v>
      </c>
      <c r="J8" s="86"/>
      <c r="K8" s="84" t="s">
        <v>311</v>
      </c>
      <c r="L8" s="84"/>
      <c r="M8" s="84" t="s">
        <v>314</v>
      </c>
      <c r="N8" s="87" t="s">
        <v>28</v>
      </c>
      <c r="O8" s="87" t="s">
        <v>20</v>
      </c>
      <c r="P8" s="84" t="s">
        <v>315</v>
      </c>
      <c r="Q8" s="88" t="s">
        <v>316</v>
      </c>
      <c r="R8" s="88" t="s">
        <v>316</v>
      </c>
      <c r="S8" s="109" t="s">
        <v>35</v>
      </c>
      <c r="T8" s="170" t="s">
        <v>372</v>
      </c>
      <c r="U8" s="89"/>
      <c r="V8" s="90"/>
      <c r="W8" s="91"/>
      <c r="X8" s="92"/>
      <c r="Y8" s="83">
        <v>1</v>
      </c>
      <c r="Z8" s="84">
        <v>105.5</v>
      </c>
      <c r="AA8" s="84" t="s">
        <v>317</v>
      </c>
      <c r="AB8" s="199" t="s">
        <v>318</v>
      </c>
      <c r="AC8" s="84"/>
      <c r="AD8" s="172" t="s">
        <v>297</v>
      </c>
      <c r="AE8" s="93">
        <v>2022</v>
      </c>
      <c r="AF8" s="153">
        <v>5</v>
      </c>
      <c r="AG8" s="153">
        <v>5</v>
      </c>
      <c r="AH8" s="57"/>
      <c r="AI8" s="57"/>
      <c r="AJ8" s="57"/>
      <c r="AK8" s="57"/>
      <c r="AL8" s="57"/>
      <c r="AM8" s="57"/>
      <c r="AN8" s="57"/>
      <c r="AO8" s="57"/>
      <c r="AP8" s="71"/>
      <c r="AQ8" s="57"/>
      <c r="AR8" s="57"/>
      <c r="AS8" s="57"/>
      <c r="AT8" s="70"/>
      <c r="AU8" s="57"/>
      <c r="AV8" s="57"/>
      <c r="AW8" s="57"/>
      <c r="AX8" s="57"/>
      <c r="AY8" s="57"/>
      <c r="AZ8" s="57"/>
      <c r="BA8" s="57"/>
      <c r="BB8" s="70"/>
      <c r="BC8" s="70"/>
      <c r="BD8" s="57"/>
      <c r="BE8" s="57"/>
      <c r="BF8" s="70"/>
      <c r="BG8" s="57"/>
      <c r="BH8" s="70"/>
      <c r="BI8" s="57"/>
      <c r="BJ8" s="57"/>
      <c r="BK8" s="70"/>
      <c r="BL8" s="70"/>
      <c r="BM8" s="70"/>
      <c r="BN8" s="70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70"/>
      <c r="CD8" s="70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70"/>
      <c r="CQ8" s="70"/>
      <c r="CR8" s="70"/>
      <c r="CS8" s="57"/>
      <c r="CT8" s="57"/>
      <c r="CU8" s="57"/>
      <c r="CV8" s="57"/>
      <c r="CW8" s="72"/>
      <c r="CX8" s="73"/>
      <c r="CY8" s="57"/>
      <c r="CZ8" s="57"/>
      <c r="DA8" s="57"/>
      <c r="DB8" s="57"/>
      <c r="DC8" s="57"/>
      <c r="DD8" s="57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29"/>
      <c r="EK8" s="29"/>
      <c r="EL8" s="29"/>
      <c r="EM8" s="29"/>
      <c r="EN8" s="29"/>
      <c r="EO8" s="30"/>
    </row>
    <row r="9" spans="1:145" ht="30" x14ac:dyDescent="0.25">
      <c r="A9" s="94">
        <v>2</v>
      </c>
      <c r="B9" s="54" t="s">
        <v>307</v>
      </c>
      <c r="C9" s="95" t="s">
        <v>310</v>
      </c>
      <c r="D9" s="54"/>
      <c r="E9" s="54"/>
      <c r="F9" s="54" t="s">
        <v>311</v>
      </c>
      <c r="G9" s="54" t="s">
        <v>312</v>
      </c>
      <c r="H9" s="54" t="s">
        <v>313</v>
      </c>
      <c r="I9" s="96" t="s">
        <v>7</v>
      </c>
      <c r="J9" s="97"/>
      <c r="K9" s="54" t="s">
        <v>311</v>
      </c>
      <c r="L9" s="54"/>
      <c r="M9" s="54" t="s">
        <v>308</v>
      </c>
      <c r="N9" s="55" t="s">
        <v>28</v>
      </c>
      <c r="O9" s="55" t="s">
        <v>20</v>
      </c>
      <c r="P9" s="54" t="s">
        <v>315</v>
      </c>
      <c r="Q9" s="54" t="s">
        <v>316</v>
      </c>
      <c r="R9" s="54" t="s">
        <v>316</v>
      </c>
      <c r="S9" s="60" t="s">
        <v>35</v>
      </c>
      <c r="T9" s="171" t="s">
        <v>372</v>
      </c>
      <c r="U9" s="37"/>
      <c r="V9" s="29"/>
      <c r="W9" s="31"/>
      <c r="X9" s="41"/>
      <c r="Y9" s="95">
        <v>1</v>
      </c>
      <c r="Z9" s="54">
        <v>104</v>
      </c>
      <c r="AA9" s="54" t="s">
        <v>317</v>
      </c>
      <c r="AB9" s="200" t="s">
        <v>319</v>
      </c>
      <c r="AC9" s="54"/>
      <c r="AD9" s="58" t="s">
        <v>297</v>
      </c>
      <c r="AE9" s="98">
        <v>2022</v>
      </c>
      <c r="AF9" s="154">
        <v>5</v>
      </c>
      <c r="AG9" s="154">
        <v>5</v>
      </c>
      <c r="AH9" s="57"/>
      <c r="AI9" s="57"/>
      <c r="AJ9" s="57"/>
      <c r="AK9" s="57"/>
      <c r="AL9" s="57"/>
      <c r="AM9" s="57"/>
      <c r="AN9" s="57"/>
      <c r="AO9" s="57"/>
      <c r="AP9" s="71"/>
      <c r="AQ9" s="57"/>
      <c r="AR9" s="57"/>
      <c r="AS9" s="57"/>
      <c r="AT9" s="70"/>
      <c r="AU9" s="57"/>
      <c r="AV9" s="57"/>
      <c r="AW9" s="57"/>
      <c r="AX9" s="57"/>
      <c r="AY9" s="57"/>
      <c r="AZ9" s="57"/>
      <c r="BA9" s="57"/>
      <c r="BB9" s="70"/>
      <c r="BC9" s="70"/>
      <c r="BD9" s="57"/>
      <c r="BE9" s="57"/>
      <c r="BF9" s="70"/>
      <c r="BG9" s="57"/>
      <c r="BH9" s="70"/>
      <c r="BI9" s="57"/>
      <c r="BJ9" s="57"/>
      <c r="BK9" s="70"/>
      <c r="BL9" s="70"/>
      <c r="BM9" s="70"/>
      <c r="BN9" s="70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70"/>
      <c r="CD9" s="70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70"/>
      <c r="CQ9" s="70"/>
      <c r="CR9" s="70"/>
      <c r="CS9" s="57"/>
      <c r="CT9" s="57"/>
      <c r="CU9" s="57"/>
      <c r="CV9" s="57"/>
      <c r="CW9" s="72"/>
      <c r="CX9" s="73"/>
      <c r="CY9" s="57"/>
      <c r="CZ9" s="57"/>
      <c r="DA9" s="57"/>
      <c r="DB9" s="57"/>
      <c r="DC9" s="57"/>
      <c r="DD9" s="57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29"/>
      <c r="EK9" s="29"/>
      <c r="EL9" s="29"/>
      <c r="EM9" s="29"/>
      <c r="EN9" s="29"/>
      <c r="EO9" s="30"/>
    </row>
    <row r="10" spans="1:145" ht="30" x14ac:dyDescent="0.25">
      <c r="A10" s="94">
        <v>3</v>
      </c>
      <c r="B10" s="54" t="s">
        <v>307</v>
      </c>
      <c r="C10" s="95" t="s">
        <v>310</v>
      </c>
      <c r="D10" s="54"/>
      <c r="E10" s="54"/>
      <c r="F10" s="54" t="s">
        <v>311</v>
      </c>
      <c r="G10" s="54" t="s">
        <v>320</v>
      </c>
      <c r="H10" s="54" t="s">
        <v>313</v>
      </c>
      <c r="I10" s="96" t="s">
        <v>7</v>
      </c>
      <c r="J10" s="97"/>
      <c r="K10" s="54" t="s">
        <v>311</v>
      </c>
      <c r="L10" s="54"/>
      <c r="M10" s="54" t="s">
        <v>309</v>
      </c>
      <c r="N10" s="54" t="s">
        <v>321</v>
      </c>
      <c r="O10" s="55" t="s">
        <v>22</v>
      </c>
      <c r="P10" s="54" t="s">
        <v>315</v>
      </c>
      <c r="Q10" s="54" t="s">
        <v>316</v>
      </c>
      <c r="R10" s="54" t="s">
        <v>316</v>
      </c>
      <c r="S10" s="60" t="s">
        <v>35</v>
      </c>
      <c r="T10" s="171" t="s">
        <v>372</v>
      </c>
      <c r="U10" s="37"/>
      <c r="V10" s="29"/>
      <c r="W10" s="31"/>
      <c r="X10" s="41"/>
      <c r="Y10" s="95">
        <v>1</v>
      </c>
      <c r="Z10" s="54">
        <v>108</v>
      </c>
      <c r="AA10" s="54" t="s">
        <v>322</v>
      </c>
      <c r="AB10" s="200" t="s">
        <v>323</v>
      </c>
      <c r="AC10" s="54"/>
      <c r="AD10" s="58" t="s">
        <v>297</v>
      </c>
      <c r="AE10" s="98">
        <v>2022</v>
      </c>
      <c r="AF10" s="154">
        <v>4</v>
      </c>
      <c r="AG10" s="154">
        <v>4.83</v>
      </c>
      <c r="AH10" s="57"/>
      <c r="AI10" s="57"/>
      <c r="AJ10" s="57"/>
      <c r="AK10" s="57"/>
      <c r="AL10" s="57"/>
      <c r="AM10" s="57"/>
      <c r="AN10" s="57"/>
      <c r="AO10" s="57"/>
      <c r="AP10" s="71"/>
      <c r="AQ10" s="57"/>
      <c r="AR10" s="57"/>
      <c r="AS10" s="57"/>
      <c r="AT10" s="70"/>
      <c r="AU10" s="57"/>
      <c r="AV10" s="57"/>
      <c r="AW10" s="57"/>
      <c r="AX10" s="57"/>
      <c r="AY10" s="57"/>
      <c r="AZ10" s="57"/>
      <c r="BA10" s="57"/>
      <c r="BB10" s="70"/>
      <c r="BC10" s="70"/>
      <c r="BD10" s="57"/>
      <c r="BE10" s="57"/>
      <c r="BF10" s="70"/>
      <c r="BG10" s="57"/>
      <c r="BH10" s="70"/>
      <c r="BI10" s="57"/>
      <c r="BJ10" s="57"/>
      <c r="BK10" s="70"/>
      <c r="BL10" s="70"/>
      <c r="BM10" s="70"/>
      <c r="BN10" s="70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70"/>
      <c r="CD10" s="70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70"/>
      <c r="CQ10" s="70"/>
      <c r="CR10" s="70"/>
      <c r="CS10" s="57"/>
      <c r="CT10" s="57"/>
      <c r="CU10" s="57"/>
      <c r="CV10" s="57"/>
      <c r="CW10" s="72"/>
      <c r="CX10" s="73"/>
      <c r="CY10" s="57"/>
      <c r="CZ10" s="57"/>
      <c r="DA10" s="57"/>
      <c r="DB10" s="57"/>
      <c r="DC10" s="57"/>
      <c r="DD10" s="57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29"/>
      <c r="EK10" s="29"/>
      <c r="EL10" s="29"/>
      <c r="EM10" s="29"/>
      <c r="EN10" s="29"/>
      <c r="EO10" s="30"/>
    </row>
    <row r="11" spans="1:145" ht="30" x14ac:dyDescent="0.25">
      <c r="A11" s="94">
        <v>4</v>
      </c>
      <c r="B11" s="54" t="s">
        <v>307</v>
      </c>
      <c r="C11" s="95" t="s">
        <v>310</v>
      </c>
      <c r="D11" s="54"/>
      <c r="E11" s="54"/>
      <c r="F11" s="54" t="s">
        <v>311</v>
      </c>
      <c r="G11" s="54" t="s">
        <v>320</v>
      </c>
      <c r="H11" s="54" t="s">
        <v>313</v>
      </c>
      <c r="I11" s="96" t="s">
        <v>7</v>
      </c>
      <c r="J11" s="97"/>
      <c r="K11" s="54" t="s">
        <v>311</v>
      </c>
      <c r="L11" s="54"/>
      <c r="M11" s="54" t="s">
        <v>308</v>
      </c>
      <c r="N11" s="99" t="s">
        <v>321</v>
      </c>
      <c r="O11" s="100" t="s">
        <v>22</v>
      </c>
      <c r="P11" s="54" t="s">
        <v>315</v>
      </c>
      <c r="Q11" s="54" t="s">
        <v>316</v>
      </c>
      <c r="R11" s="54" t="s">
        <v>316</v>
      </c>
      <c r="S11" s="60" t="s">
        <v>35</v>
      </c>
      <c r="T11" s="171" t="s">
        <v>372</v>
      </c>
      <c r="U11" s="37"/>
      <c r="V11" s="29"/>
      <c r="W11" s="31"/>
      <c r="X11" s="41"/>
      <c r="Y11" s="95">
        <v>1</v>
      </c>
      <c r="Z11" s="54">
        <v>108</v>
      </c>
      <c r="AA11" s="54" t="s">
        <v>324</v>
      </c>
      <c r="AB11" s="200" t="s">
        <v>325</v>
      </c>
      <c r="AC11" s="54"/>
      <c r="AD11" s="58" t="s">
        <v>297</v>
      </c>
      <c r="AE11" s="98">
        <v>2022</v>
      </c>
      <c r="AF11" s="154">
        <v>4</v>
      </c>
      <c r="AG11" s="154">
        <v>4.83</v>
      </c>
      <c r="AH11" s="57"/>
      <c r="AI11" s="57"/>
      <c r="AJ11" s="57"/>
      <c r="AK11" s="57"/>
      <c r="AL11" s="57"/>
      <c r="AM11" s="57"/>
      <c r="AN11" s="57"/>
      <c r="AO11" s="57"/>
      <c r="AP11" s="71"/>
      <c r="AQ11" s="57"/>
      <c r="AR11" s="57"/>
      <c r="AS11" s="57"/>
      <c r="AT11" s="70"/>
      <c r="AU11" s="57"/>
      <c r="AV11" s="57"/>
      <c r="AW11" s="57"/>
      <c r="AX11" s="57"/>
      <c r="AY11" s="57"/>
      <c r="AZ11" s="57"/>
      <c r="BA11" s="57"/>
      <c r="BB11" s="70"/>
      <c r="BC11" s="70"/>
      <c r="BD11" s="57"/>
      <c r="BE11" s="57"/>
      <c r="BF11" s="70"/>
      <c r="BG11" s="57"/>
      <c r="BH11" s="70"/>
      <c r="BI11" s="57"/>
      <c r="BJ11" s="57"/>
      <c r="BK11" s="70"/>
      <c r="BL11" s="70"/>
      <c r="BM11" s="70"/>
      <c r="BN11" s="70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70"/>
      <c r="CD11" s="70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70"/>
      <c r="CQ11" s="70"/>
      <c r="CR11" s="70"/>
      <c r="CS11" s="57"/>
      <c r="CT11" s="57"/>
      <c r="CU11" s="57"/>
      <c r="CV11" s="57"/>
      <c r="CW11" s="72"/>
      <c r="CX11" s="73"/>
      <c r="CY11" s="57"/>
      <c r="CZ11" s="57"/>
      <c r="DA11" s="57"/>
      <c r="DB11" s="57"/>
      <c r="DC11" s="57"/>
      <c r="DD11" s="57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29"/>
      <c r="EK11" s="29"/>
      <c r="EL11" s="29"/>
      <c r="EM11" s="29"/>
      <c r="EN11" s="29"/>
      <c r="EO11" s="30"/>
    </row>
    <row r="12" spans="1:145" ht="15.75" x14ac:dyDescent="0.25">
      <c r="A12" s="232" t="s">
        <v>328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4"/>
    </row>
    <row r="13" spans="1:145" x14ac:dyDescent="0.25">
      <c r="A13" s="57"/>
      <c r="B13" s="57" t="s">
        <v>334</v>
      </c>
      <c r="C13" s="57"/>
      <c r="D13" s="57"/>
      <c r="E13" s="57"/>
      <c r="F13" s="60"/>
      <c r="G13" s="60"/>
      <c r="H13" s="61"/>
      <c r="I13" s="75"/>
      <c r="J13" s="134"/>
      <c r="K13" s="57"/>
      <c r="L13" s="57"/>
      <c r="M13" s="58"/>
      <c r="N13" s="69"/>
      <c r="O13" s="70"/>
      <c r="P13" s="57"/>
      <c r="Q13" s="57"/>
      <c r="R13" s="57"/>
      <c r="S13" s="57"/>
      <c r="T13" s="57"/>
      <c r="U13" s="57"/>
      <c r="V13" s="57"/>
      <c r="W13" s="81"/>
      <c r="X13" s="57"/>
      <c r="Y13" s="50"/>
      <c r="Z13" s="62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71"/>
      <c r="AQ13" s="57"/>
      <c r="AR13" s="57"/>
      <c r="AS13" s="57"/>
      <c r="AT13" s="70"/>
      <c r="AU13" s="57"/>
      <c r="AV13" s="57"/>
      <c r="AW13" s="57"/>
      <c r="AX13" s="57"/>
      <c r="AY13" s="57"/>
      <c r="AZ13" s="57"/>
      <c r="BA13" s="57"/>
      <c r="BB13" s="70"/>
      <c r="BC13" s="70"/>
      <c r="BD13" s="57"/>
      <c r="BE13" s="57"/>
      <c r="BF13" s="70"/>
      <c r="BG13" s="57"/>
      <c r="BH13" s="70"/>
      <c r="BI13" s="57"/>
      <c r="BJ13" s="57"/>
      <c r="BK13" s="70"/>
      <c r="BL13" s="70"/>
      <c r="BM13" s="70"/>
      <c r="BN13" s="70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70"/>
      <c r="CD13" s="70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70"/>
      <c r="CQ13" s="70"/>
      <c r="CR13" s="70"/>
      <c r="CS13" s="57"/>
      <c r="CT13" s="57"/>
      <c r="CU13" s="57"/>
      <c r="CV13" s="57"/>
      <c r="CW13" s="72"/>
      <c r="CX13" s="73"/>
      <c r="CY13" s="57"/>
      <c r="CZ13" s="57"/>
      <c r="DA13" s="57"/>
      <c r="DB13" s="57"/>
      <c r="DC13" s="57"/>
      <c r="DD13" s="57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</row>
    <row r="14" spans="1:145" ht="16.5" thickBot="1" x14ac:dyDescent="0.3">
      <c r="A14" s="232" t="s">
        <v>329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4"/>
    </row>
    <row r="15" spans="1:145" x14ac:dyDescent="0.25">
      <c r="A15" s="142">
        <v>5</v>
      </c>
      <c r="B15" s="53" t="s">
        <v>307</v>
      </c>
      <c r="C15" s="106" t="s">
        <v>353</v>
      </c>
      <c r="D15" s="90"/>
      <c r="E15" s="128"/>
      <c r="F15" s="128" t="s">
        <v>354</v>
      </c>
      <c r="G15" s="128" t="s">
        <v>355</v>
      </c>
      <c r="H15" s="27" t="s">
        <v>357</v>
      </c>
      <c r="I15" s="127" t="s">
        <v>3</v>
      </c>
      <c r="J15" s="104"/>
      <c r="K15" s="128" t="s">
        <v>354</v>
      </c>
      <c r="L15" s="128" t="s">
        <v>355</v>
      </c>
      <c r="M15" s="103" t="s">
        <v>308</v>
      </c>
      <c r="N15" s="100" t="s">
        <v>27</v>
      </c>
      <c r="O15" s="130" t="s">
        <v>17</v>
      </c>
      <c r="P15" s="27" t="s">
        <v>327</v>
      </c>
      <c r="Q15" s="136" t="s">
        <v>373</v>
      </c>
      <c r="R15" s="137" t="s">
        <v>374</v>
      </c>
      <c r="S15" s="59" t="s">
        <v>35</v>
      </c>
      <c r="T15" s="128">
        <v>35000603</v>
      </c>
      <c r="U15" s="89"/>
      <c r="V15" s="90"/>
      <c r="W15" s="91"/>
      <c r="X15" s="92"/>
      <c r="Y15" s="102">
        <v>1</v>
      </c>
      <c r="Z15" s="141">
        <v>23</v>
      </c>
      <c r="AA15" s="141">
        <v>5</v>
      </c>
      <c r="AB15" s="146">
        <v>70</v>
      </c>
      <c r="AC15" s="141">
        <v>70</v>
      </c>
      <c r="AD15" s="59" t="s">
        <v>55</v>
      </c>
      <c r="AE15" s="27">
        <v>2008</v>
      </c>
      <c r="AF15" s="152">
        <v>4</v>
      </c>
      <c r="AG15" s="152">
        <v>4.43</v>
      </c>
      <c r="AH15" s="57"/>
      <c r="AI15" s="57"/>
      <c r="AJ15" s="57"/>
      <c r="AK15" s="57"/>
      <c r="AL15" s="57"/>
      <c r="AM15" s="57"/>
      <c r="AN15" s="57"/>
      <c r="AO15" s="57"/>
      <c r="AP15" s="71"/>
      <c r="AQ15" s="57"/>
      <c r="AR15" s="57"/>
      <c r="AS15" s="57"/>
      <c r="AT15" s="70"/>
      <c r="AU15" s="57"/>
      <c r="AV15" s="57"/>
      <c r="AW15" s="57"/>
      <c r="AX15" s="57"/>
      <c r="AY15" s="57"/>
      <c r="AZ15" s="57"/>
      <c r="BA15" s="57"/>
      <c r="BB15" s="70"/>
      <c r="BC15" s="70"/>
      <c r="BD15" s="57"/>
      <c r="BE15" s="57"/>
      <c r="BF15" s="70"/>
      <c r="BG15" s="57"/>
      <c r="BH15" s="70"/>
      <c r="BI15" s="57"/>
      <c r="BJ15" s="57"/>
      <c r="BK15" s="70"/>
      <c r="BL15" s="70"/>
      <c r="BM15" s="70"/>
      <c r="BN15" s="70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70"/>
      <c r="CD15" s="70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70"/>
      <c r="CQ15" s="70"/>
      <c r="CR15" s="70"/>
      <c r="CS15" s="57"/>
      <c r="CT15" s="57"/>
      <c r="CU15" s="57"/>
      <c r="CV15" s="57"/>
      <c r="CW15" s="72"/>
      <c r="CX15" s="73"/>
      <c r="CY15" s="57"/>
      <c r="CZ15" s="57"/>
      <c r="DA15" s="57"/>
      <c r="DB15" s="57"/>
      <c r="DC15" s="57"/>
      <c r="DD15" s="57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</row>
    <row r="16" spans="1:145" x14ac:dyDescent="0.25">
      <c r="A16" s="143">
        <v>6</v>
      </c>
      <c r="B16" s="53" t="s">
        <v>307</v>
      </c>
      <c r="C16" s="106" t="s">
        <v>353</v>
      </c>
      <c r="D16" s="27"/>
      <c r="E16" s="128"/>
      <c r="F16" s="128" t="s">
        <v>354</v>
      </c>
      <c r="G16" s="128" t="s">
        <v>356</v>
      </c>
      <c r="H16" s="27" t="s">
        <v>357</v>
      </c>
      <c r="I16" s="127" t="s">
        <v>3</v>
      </c>
      <c r="J16" s="138"/>
      <c r="K16" s="128" t="s">
        <v>354</v>
      </c>
      <c r="L16" s="128" t="s">
        <v>356</v>
      </c>
      <c r="M16" s="128" t="s">
        <v>309</v>
      </c>
      <c r="N16" s="100" t="s">
        <v>27</v>
      </c>
      <c r="O16" s="130" t="s">
        <v>17</v>
      </c>
      <c r="P16" s="27" t="s">
        <v>327</v>
      </c>
      <c r="Q16" s="136" t="s">
        <v>373</v>
      </c>
      <c r="R16" s="137" t="s">
        <v>374</v>
      </c>
      <c r="S16" s="76" t="s">
        <v>35</v>
      </c>
      <c r="T16" s="128">
        <v>35000604</v>
      </c>
      <c r="U16" s="139"/>
      <c r="V16" s="27"/>
      <c r="W16" s="21"/>
      <c r="X16" s="140"/>
      <c r="Y16" s="107">
        <v>1</v>
      </c>
      <c r="Z16" s="135">
        <v>23</v>
      </c>
      <c r="AA16" s="135">
        <v>5</v>
      </c>
      <c r="AB16" s="147">
        <v>70</v>
      </c>
      <c r="AC16" s="135">
        <v>70</v>
      </c>
      <c r="AD16" s="76" t="s">
        <v>55</v>
      </c>
      <c r="AE16" s="27">
        <v>2008</v>
      </c>
      <c r="AF16" s="152">
        <v>4</v>
      </c>
      <c r="AG16" s="152">
        <v>4.57</v>
      </c>
      <c r="AH16" s="57"/>
      <c r="AI16" s="57"/>
      <c r="AJ16" s="57"/>
      <c r="AK16" s="57"/>
      <c r="AL16" s="57"/>
      <c r="AM16" s="57"/>
      <c r="AN16" s="57"/>
      <c r="AO16" s="57"/>
      <c r="AP16" s="71"/>
      <c r="AQ16" s="57"/>
      <c r="AR16" s="57"/>
      <c r="AS16" s="57"/>
      <c r="AT16" s="70"/>
      <c r="AU16" s="57"/>
      <c r="AV16" s="57"/>
      <c r="AW16" s="57"/>
      <c r="AX16" s="57"/>
      <c r="AY16" s="57"/>
      <c r="AZ16" s="57"/>
      <c r="BA16" s="57"/>
      <c r="BB16" s="70"/>
      <c r="BC16" s="70"/>
      <c r="BD16" s="57"/>
      <c r="BE16" s="57"/>
      <c r="BF16" s="70"/>
      <c r="BG16" s="57"/>
      <c r="BH16" s="70"/>
      <c r="BI16" s="57"/>
      <c r="BJ16" s="57"/>
      <c r="BK16" s="70"/>
      <c r="BL16" s="70"/>
      <c r="BM16" s="70"/>
      <c r="BN16" s="70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70"/>
      <c r="CD16" s="70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70"/>
      <c r="CQ16" s="70"/>
      <c r="CR16" s="70"/>
      <c r="CS16" s="57"/>
      <c r="CT16" s="57"/>
      <c r="CU16" s="57"/>
      <c r="CV16" s="57"/>
      <c r="CW16" s="72"/>
      <c r="CX16" s="73"/>
      <c r="CY16" s="57"/>
      <c r="CZ16" s="57"/>
      <c r="DA16" s="57"/>
      <c r="DB16" s="57"/>
      <c r="DC16" s="57"/>
      <c r="DD16" s="57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</row>
    <row r="17" spans="1:139" s="168" customFormat="1" ht="30" x14ac:dyDescent="0.25">
      <c r="A17" s="155">
        <v>7</v>
      </c>
      <c r="B17" s="156" t="s">
        <v>307</v>
      </c>
      <c r="C17" s="157" t="s">
        <v>353</v>
      </c>
      <c r="D17" s="136"/>
      <c r="E17" s="156"/>
      <c r="F17" s="156">
        <v>3</v>
      </c>
      <c r="G17" s="158">
        <v>487.298</v>
      </c>
      <c r="H17" s="136" t="s">
        <v>358</v>
      </c>
      <c r="I17" s="159" t="s">
        <v>11</v>
      </c>
      <c r="J17" s="138"/>
      <c r="K17" s="128">
        <v>3</v>
      </c>
      <c r="L17" s="129">
        <v>487.298</v>
      </c>
      <c r="M17" s="128" t="s">
        <v>309</v>
      </c>
      <c r="N17" s="100" t="s">
        <v>27</v>
      </c>
      <c r="O17" s="130" t="s">
        <v>18</v>
      </c>
      <c r="P17" s="27" t="s">
        <v>338</v>
      </c>
      <c r="Q17" s="27" t="s">
        <v>361</v>
      </c>
      <c r="R17" s="130" t="s">
        <v>358</v>
      </c>
      <c r="S17" s="77" t="s">
        <v>35</v>
      </c>
      <c r="T17" s="128">
        <v>30006140</v>
      </c>
      <c r="U17" s="160"/>
      <c r="V17" s="136"/>
      <c r="W17" s="161"/>
      <c r="X17" s="162"/>
      <c r="Y17" s="107">
        <v>1</v>
      </c>
      <c r="Z17" s="135">
        <v>30</v>
      </c>
      <c r="AA17" s="135">
        <v>5</v>
      </c>
      <c r="AB17" s="147">
        <f t="shared" ref="AB17:AB21" si="0">Z17*AA17</f>
        <v>150</v>
      </c>
      <c r="AC17" s="135">
        <v>150</v>
      </c>
      <c r="AD17" s="76" t="s">
        <v>55</v>
      </c>
      <c r="AE17" s="27">
        <v>2008</v>
      </c>
      <c r="AF17" s="152">
        <v>4</v>
      </c>
      <c r="AG17" s="152">
        <v>4.5999999999999996</v>
      </c>
      <c r="AH17" s="163"/>
      <c r="AI17" s="163"/>
      <c r="AJ17" s="163"/>
      <c r="AK17" s="163"/>
      <c r="AL17" s="163"/>
      <c r="AM17" s="163"/>
      <c r="AN17" s="163"/>
      <c r="AO17" s="163"/>
      <c r="AP17" s="164"/>
      <c r="AQ17" s="163"/>
      <c r="AR17" s="163"/>
      <c r="AS17" s="163"/>
      <c r="AT17" s="165"/>
      <c r="AU17" s="163"/>
      <c r="AV17" s="163"/>
      <c r="AW17" s="163"/>
      <c r="AX17" s="163"/>
      <c r="AY17" s="163"/>
      <c r="AZ17" s="163"/>
      <c r="BA17" s="163"/>
      <c r="BB17" s="165"/>
      <c r="BC17" s="165"/>
      <c r="BD17" s="163"/>
      <c r="BE17" s="163"/>
      <c r="BF17" s="165"/>
      <c r="BG17" s="163"/>
      <c r="BH17" s="165"/>
      <c r="BI17" s="163"/>
      <c r="BJ17" s="163"/>
      <c r="BK17" s="165"/>
      <c r="BL17" s="165"/>
      <c r="BM17" s="165"/>
      <c r="BN17" s="165"/>
      <c r="BO17" s="163"/>
      <c r="BP17" s="163"/>
      <c r="BQ17" s="163"/>
      <c r="BR17" s="163"/>
      <c r="BS17" s="163"/>
      <c r="BT17" s="163"/>
      <c r="BU17" s="163"/>
      <c r="BV17" s="163"/>
      <c r="BW17" s="163"/>
      <c r="BX17" s="163"/>
      <c r="BY17" s="163"/>
      <c r="BZ17" s="163"/>
      <c r="CA17" s="163"/>
      <c r="CB17" s="163"/>
      <c r="CC17" s="165"/>
      <c r="CD17" s="165"/>
      <c r="CE17" s="163"/>
      <c r="CF17" s="163"/>
      <c r="CG17" s="163"/>
      <c r="CH17" s="163"/>
      <c r="CI17" s="163"/>
      <c r="CJ17" s="163"/>
      <c r="CK17" s="163"/>
      <c r="CL17" s="163"/>
      <c r="CM17" s="163"/>
      <c r="CN17" s="163"/>
      <c r="CO17" s="163"/>
      <c r="CP17" s="165"/>
      <c r="CQ17" s="165"/>
      <c r="CR17" s="165"/>
      <c r="CS17" s="163"/>
      <c r="CT17" s="163"/>
      <c r="CU17" s="163"/>
      <c r="CV17" s="163"/>
      <c r="CW17" s="166"/>
      <c r="CX17" s="167"/>
      <c r="CY17" s="163"/>
      <c r="CZ17" s="163"/>
      <c r="DA17" s="163"/>
      <c r="DB17" s="163"/>
      <c r="DC17" s="163"/>
      <c r="DD17" s="163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  <c r="DR17" s="163"/>
      <c r="DS17" s="163"/>
      <c r="DT17" s="163"/>
      <c r="DU17" s="163"/>
      <c r="DV17" s="163"/>
      <c r="DW17" s="163"/>
      <c r="DX17" s="163"/>
      <c r="DY17" s="163"/>
      <c r="DZ17" s="163"/>
      <c r="EA17" s="163"/>
      <c r="EB17" s="163"/>
      <c r="EC17" s="163"/>
      <c r="ED17" s="163"/>
      <c r="EE17" s="163"/>
      <c r="EF17" s="163"/>
      <c r="EG17" s="163"/>
      <c r="EH17" s="163"/>
      <c r="EI17" s="163"/>
    </row>
    <row r="18" spans="1:139" s="168" customFormat="1" ht="30" x14ac:dyDescent="0.25">
      <c r="A18" s="155">
        <v>8</v>
      </c>
      <c r="B18" s="156" t="s">
        <v>307</v>
      </c>
      <c r="C18" s="157" t="s">
        <v>353</v>
      </c>
      <c r="D18" s="136"/>
      <c r="E18" s="156"/>
      <c r="F18" s="156">
        <v>30</v>
      </c>
      <c r="G18" s="156">
        <v>25.087</v>
      </c>
      <c r="H18" s="136" t="s">
        <v>353</v>
      </c>
      <c r="I18" s="159" t="s">
        <v>3</v>
      </c>
      <c r="J18" s="138"/>
      <c r="K18" s="128">
        <v>30</v>
      </c>
      <c r="L18" s="128">
        <v>25.087</v>
      </c>
      <c r="M18" s="128" t="s">
        <v>308</v>
      </c>
      <c r="N18" s="100" t="s">
        <v>27</v>
      </c>
      <c r="O18" s="130" t="s">
        <v>18</v>
      </c>
      <c r="P18" s="27" t="s">
        <v>338</v>
      </c>
      <c r="Q18" s="27" t="s">
        <v>362</v>
      </c>
      <c r="R18" s="130" t="s">
        <v>363</v>
      </c>
      <c r="S18" s="77" t="s">
        <v>35</v>
      </c>
      <c r="T18" s="128">
        <v>16150068</v>
      </c>
      <c r="U18" s="160"/>
      <c r="V18" s="136"/>
      <c r="W18" s="161"/>
      <c r="X18" s="162"/>
      <c r="Y18" s="107">
        <v>1</v>
      </c>
      <c r="Z18" s="135">
        <v>15</v>
      </c>
      <c r="AA18" s="135">
        <v>2</v>
      </c>
      <c r="AB18" s="147">
        <f t="shared" si="0"/>
        <v>30</v>
      </c>
      <c r="AC18" s="135">
        <v>30</v>
      </c>
      <c r="AD18" s="76" t="s">
        <v>55</v>
      </c>
      <c r="AE18" s="27">
        <v>1958</v>
      </c>
      <c r="AF18" s="152">
        <v>4.67</v>
      </c>
      <c r="AG18" s="152">
        <v>4.67</v>
      </c>
      <c r="AH18" s="163"/>
      <c r="AI18" s="163"/>
      <c r="AJ18" s="163"/>
      <c r="AK18" s="163"/>
      <c r="AL18" s="163"/>
      <c r="AM18" s="163"/>
      <c r="AN18" s="163"/>
      <c r="AO18" s="163"/>
      <c r="AP18" s="164"/>
      <c r="AQ18" s="163"/>
      <c r="AR18" s="163"/>
      <c r="AS18" s="163"/>
      <c r="AT18" s="165"/>
      <c r="AU18" s="163"/>
      <c r="AV18" s="163"/>
      <c r="AW18" s="163"/>
      <c r="AX18" s="163"/>
      <c r="AY18" s="163"/>
      <c r="AZ18" s="163"/>
      <c r="BA18" s="163"/>
      <c r="BB18" s="165"/>
      <c r="BC18" s="165"/>
      <c r="BD18" s="163"/>
      <c r="BE18" s="163"/>
      <c r="BF18" s="165"/>
      <c r="BG18" s="163"/>
      <c r="BH18" s="165"/>
      <c r="BI18" s="163"/>
      <c r="BJ18" s="163"/>
      <c r="BK18" s="165"/>
      <c r="BL18" s="165"/>
      <c r="BM18" s="165"/>
      <c r="BN18" s="165"/>
      <c r="BO18" s="163"/>
      <c r="BP18" s="163"/>
      <c r="BQ18" s="163"/>
      <c r="BR18" s="163"/>
      <c r="BS18" s="163"/>
      <c r="BT18" s="163"/>
      <c r="BU18" s="163"/>
      <c r="BV18" s="163"/>
      <c r="BW18" s="163"/>
      <c r="BX18" s="163"/>
      <c r="BY18" s="163"/>
      <c r="BZ18" s="163"/>
      <c r="CA18" s="163"/>
      <c r="CB18" s="163"/>
      <c r="CC18" s="165"/>
      <c r="CD18" s="165"/>
      <c r="CE18" s="163"/>
      <c r="CF18" s="163"/>
      <c r="CG18" s="163"/>
      <c r="CH18" s="163"/>
      <c r="CI18" s="163"/>
      <c r="CJ18" s="163"/>
      <c r="CK18" s="163"/>
      <c r="CL18" s="163"/>
      <c r="CM18" s="163"/>
      <c r="CN18" s="163"/>
      <c r="CO18" s="163"/>
      <c r="CP18" s="165"/>
      <c r="CQ18" s="165"/>
      <c r="CR18" s="165"/>
      <c r="CS18" s="163"/>
      <c r="CT18" s="163"/>
      <c r="CU18" s="163"/>
      <c r="CV18" s="163"/>
      <c r="CW18" s="166"/>
      <c r="CX18" s="167"/>
      <c r="CY18" s="163"/>
      <c r="CZ18" s="163"/>
      <c r="DA18" s="163"/>
      <c r="DB18" s="163"/>
      <c r="DC18" s="163"/>
      <c r="DD18" s="163"/>
      <c r="DE18" s="167"/>
      <c r="DF18" s="167"/>
      <c r="DG18" s="167"/>
      <c r="DH18" s="167"/>
      <c r="DI18" s="167"/>
      <c r="DJ18" s="167"/>
      <c r="DK18" s="167"/>
      <c r="DL18" s="167"/>
      <c r="DM18" s="167"/>
      <c r="DN18" s="167"/>
      <c r="DO18" s="167"/>
      <c r="DP18" s="167"/>
      <c r="DQ18" s="167"/>
      <c r="DR18" s="163"/>
      <c r="DS18" s="163"/>
      <c r="DT18" s="163"/>
      <c r="DU18" s="163"/>
      <c r="DV18" s="163"/>
      <c r="DW18" s="163"/>
      <c r="DX18" s="163"/>
      <c r="DY18" s="163"/>
      <c r="DZ18" s="163"/>
      <c r="EA18" s="163"/>
      <c r="EB18" s="163"/>
      <c r="EC18" s="163"/>
      <c r="ED18" s="163"/>
      <c r="EE18" s="163"/>
      <c r="EF18" s="163"/>
      <c r="EG18" s="163"/>
      <c r="EH18" s="163"/>
      <c r="EI18" s="163"/>
    </row>
    <row r="19" spans="1:139" s="168" customFormat="1" x14ac:dyDescent="0.25">
      <c r="A19" s="155">
        <v>9</v>
      </c>
      <c r="B19" s="156" t="s">
        <v>307</v>
      </c>
      <c r="C19" s="157" t="s">
        <v>353</v>
      </c>
      <c r="D19" s="136"/>
      <c r="E19" s="169"/>
      <c r="F19" s="156">
        <v>30</v>
      </c>
      <c r="G19" s="158">
        <v>30.47</v>
      </c>
      <c r="H19" s="136" t="s">
        <v>359</v>
      </c>
      <c r="I19" s="159" t="s">
        <v>2</v>
      </c>
      <c r="J19" s="138"/>
      <c r="K19" s="128">
        <v>30</v>
      </c>
      <c r="L19" s="129">
        <v>30.47</v>
      </c>
      <c r="M19" s="128" t="s">
        <v>309</v>
      </c>
      <c r="N19" s="100" t="s">
        <v>27</v>
      </c>
      <c r="O19" s="130" t="s">
        <v>18</v>
      </c>
      <c r="P19" s="27" t="s">
        <v>338</v>
      </c>
      <c r="Q19" s="27" t="s">
        <v>362</v>
      </c>
      <c r="R19" s="130" t="s">
        <v>359</v>
      </c>
      <c r="S19" s="76" t="s">
        <v>35</v>
      </c>
      <c r="T19" s="131" t="s">
        <v>364</v>
      </c>
      <c r="U19" s="160"/>
      <c r="V19" s="136"/>
      <c r="W19" s="161"/>
      <c r="X19" s="162"/>
      <c r="Y19" s="107">
        <v>2</v>
      </c>
      <c r="Z19" s="135">
        <v>35</v>
      </c>
      <c r="AA19" s="145">
        <v>1.5</v>
      </c>
      <c r="AB19" s="147">
        <f t="shared" si="0"/>
        <v>52.5</v>
      </c>
      <c r="AC19" s="135">
        <v>35</v>
      </c>
      <c r="AD19" s="76" t="s">
        <v>55</v>
      </c>
      <c r="AE19" s="27">
        <v>2001</v>
      </c>
      <c r="AF19" s="152">
        <v>4</v>
      </c>
      <c r="AG19" s="152">
        <v>4.2</v>
      </c>
      <c r="AH19" s="163"/>
      <c r="AI19" s="163"/>
      <c r="AJ19" s="163"/>
      <c r="AK19" s="163"/>
      <c r="AL19" s="163"/>
      <c r="AM19" s="163"/>
      <c r="AN19" s="163"/>
      <c r="AO19" s="163"/>
      <c r="AP19" s="164"/>
      <c r="AQ19" s="163"/>
      <c r="AR19" s="163"/>
      <c r="AS19" s="163"/>
      <c r="AT19" s="165"/>
      <c r="AU19" s="163"/>
      <c r="AV19" s="163"/>
      <c r="AW19" s="163"/>
      <c r="AX19" s="163"/>
      <c r="AY19" s="163"/>
      <c r="AZ19" s="163"/>
      <c r="BA19" s="163"/>
      <c r="BB19" s="165"/>
      <c r="BC19" s="165"/>
      <c r="BD19" s="163"/>
      <c r="BE19" s="163"/>
      <c r="BF19" s="165"/>
      <c r="BG19" s="163"/>
      <c r="BH19" s="165"/>
      <c r="BI19" s="163"/>
      <c r="BJ19" s="163"/>
      <c r="BK19" s="165"/>
      <c r="BL19" s="165"/>
      <c r="BM19" s="165"/>
      <c r="BN19" s="165"/>
      <c r="BO19" s="163"/>
      <c r="BP19" s="163"/>
      <c r="BQ19" s="163"/>
      <c r="BR19" s="163"/>
      <c r="BS19" s="163"/>
      <c r="BT19" s="163"/>
      <c r="BU19" s="163"/>
      <c r="BV19" s="163"/>
      <c r="BW19" s="163"/>
      <c r="BX19" s="163"/>
      <c r="BY19" s="163"/>
      <c r="BZ19" s="163"/>
      <c r="CA19" s="163"/>
      <c r="CB19" s="163"/>
      <c r="CC19" s="165"/>
      <c r="CD19" s="165"/>
      <c r="CE19" s="163"/>
      <c r="CF19" s="163"/>
      <c r="CG19" s="163"/>
      <c r="CH19" s="163"/>
      <c r="CI19" s="163"/>
      <c r="CJ19" s="163"/>
      <c r="CK19" s="163"/>
      <c r="CL19" s="163"/>
      <c r="CM19" s="163"/>
      <c r="CN19" s="163"/>
      <c r="CO19" s="163"/>
      <c r="CP19" s="165"/>
      <c r="CQ19" s="165"/>
      <c r="CR19" s="165"/>
      <c r="CS19" s="163"/>
      <c r="CT19" s="163"/>
      <c r="CU19" s="163"/>
      <c r="CV19" s="163"/>
      <c r="CW19" s="166"/>
      <c r="CX19" s="167"/>
      <c r="CY19" s="163"/>
      <c r="CZ19" s="163"/>
      <c r="DA19" s="163"/>
      <c r="DB19" s="163"/>
      <c r="DC19" s="163"/>
      <c r="DD19" s="163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3"/>
      <c r="DS19" s="163"/>
      <c r="DT19" s="163"/>
      <c r="DU19" s="163"/>
      <c r="DV19" s="163"/>
      <c r="DW19" s="163"/>
      <c r="DX19" s="163"/>
      <c r="DY19" s="163"/>
      <c r="DZ19" s="163"/>
      <c r="EA19" s="163"/>
      <c r="EB19" s="163"/>
      <c r="EC19" s="163"/>
      <c r="ED19" s="163"/>
      <c r="EE19" s="163"/>
      <c r="EF19" s="163"/>
      <c r="EG19" s="163"/>
      <c r="EH19" s="163"/>
      <c r="EI19" s="163"/>
    </row>
    <row r="20" spans="1:139" x14ac:dyDescent="0.25">
      <c r="A20" s="143">
        <v>10</v>
      </c>
      <c r="B20" s="128" t="s">
        <v>307</v>
      </c>
      <c r="C20" s="107" t="s">
        <v>353</v>
      </c>
      <c r="D20" s="27"/>
      <c r="E20" s="131"/>
      <c r="F20" s="128">
        <v>30</v>
      </c>
      <c r="G20" s="129">
        <v>30.47</v>
      </c>
      <c r="H20" s="27" t="s">
        <v>359</v>
      </c>
      <c r="I20" s="127" t="s">
        <v>2</v>
      </c>
      <c r="J20" s="138"/>
      <c r="K20" s="128">
        <v>30</v>
      </c>
      <c r="L20" s="129">
        <v>30.47</v>
      </c>
      <c r="M20" s="128" t="s">
        <v>308</v>
      </c>
      <c r="N20" s="100" t="s">
        <v>27</v>
      </c>
      <c r="O20" s="130" t="s">
        <v>18</v>
      </c>
      <c r="P20" s="27" t="s">
        <v>338</v>
      </c>
      <c r="Q20" s="27" t="s">
        <v>362</v>
      </c>
      <c r="R20" s="130" t="s">
        <v>359</v>
      </c>
      <c r="S20" s="76" t="s">
        <v>35</v>
      </c>
      <c r="T20" s="131" t="s">
        <v>364</v>
      </c>
      <c r="U20" s="139"/>
      <c r="V20" s="27"/>
      <c r="W20" s="21"/>
      <c r="X20" s="140"/>
      <c r="Y20" s="107">
        <v>1</v>
      </c>
      <c r="Z20" s="135">
        <v>35</v>
      </c>
      <c r="AA20" s="135">
        <v>1.5</v>
      </c>
      <c r="AB20" s="147">
        <f t="shared" si="0"/>
        <v>52.5</v>
      </c>
      <c r="AC20" s="135">
        <v>50</v>
      </c>
      <c r="AD20" s="76" t="s">
        <v>55</v>
      </c>
      <c r="AE20" s="27">
        <v>2001</v>
      </c>
      <c r="AF20" s="152">
        <v>4</v>
      </c>
      <c r="AG20" s="152">
        <v>4.2</v>
      </c>
      <c r="AH20" s="57"/>
      <c r="AI20" s="57"/>
      <c r="AJ20" s="57"/>
      <c r="AK20" s="57"/>
      <c r="AL20" s="57"/>
      <c r="AM20" s="57"/>
      <c r="AN20" s="57"/>
      <c r="AO20" s="57"/>
      <c r="AP20" s="71"/>
      <c r="AQ20" s="57"/>
      <c r="AR20" s="57"/>
      <c r="AS20" s="57"/>
      <c r="AT20" s="70"/>
      <c r="AU20" s="57"/>
      <c r="AV20" s="57"/>
      <c r="AW20" s="57"/>
      <c r="AX20" s="57"/>
      <c r="AY20" s="57"/>
      <c r="AZ20" s="57"/>
      <c r="BA20" s="57"/>
      <c r="BB20" s="70"/>
      <c r="BC20" s="70"/>
      <c r="BD20" s="57"/>
      <c r="BE20" s="57"/>
      <c r="BF20" s="70"/>
      <c r="BG20" s="57"/>
      <c r="BH20" s="70"/>
      <c r="BI20" s="57"/>
      <c r="BJ20" s="57"/>
      <c r="BK20" s="70"/>
      <c r="BL20" s="70"/>
      <c r="BM20" s="70"/>
      <c r="BN20" s="70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70"/>
      <c r="CD20" s="70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70"/>
      <c r="CQ20" s="70"/>
      <c r="CR20" s="70"/>
      <c r="CS20" s="57"/>
      <c r="CT20" s="57"/>
      <c r="CU20" s="57"/>
      <c r="CV20" s="57"/>
      <c r="CW20" s="72"/>
      <c r="CX20" s="73"/>
      <c r="CY20" s="57"/>
      <c r="CZ20" s="57"/>
      <c r="DA20" s="57"/>
      <c r="DB20" s="57"/>
      <c r="DC20" s="57"/>
      <c r="DD20" s="57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</row>
    <row r="21" spans="1:139" x14ac:dyDescent="0.25">
      <c r="A21" s="143">
        <v>11</v>
      </c>
      <c r="B21" s="128" t="s">
        <v>307</v>
      </c>
      <c r="C21" s="107" t="s">
        <v>353</v>
      </c>
      <c r="D21" s="27"/>
      <c r="E21" s="128"/>
      <c r="F21" s="128">
        <v>30</v>
      </c>
      <c r="G21" s="128">
        <v>34.188000000000002</v>
      </c>
      <c r="H21" s="27" t="s">
        <v>360</v>
      </c>
      <c r="I21" s="127" t="s">
        <v>3</v>
      </c>
      <c r="J21" s="138"/>
      <c r="K21" s="128">
        <v>30</v>
      </c>
      <c r="L21" s="128">
        <v>34.188000000000002</v>
      </c>
      <c r="M21" s="128" t="s">
        <v>309</v>
      </c>
      <c r="N21" s="100" t="s">
        <v>27</v>
      </c>
      <c r="O21" s="130" t="s">
        <v>18</v>
      </c>
      <c r="P21" s="27" t="s">
        <v>338</v>
      </c>
      <c r="Q21" s="27" t="s">
        <v>362</v>
      </c>
      <c r="R21" s="130" t="s">
        <v>359</v>
      </c>
      <c r="S21" s="76" t="s">
        <v>35</v>
      </c>
      <c r="T21" s="128">
        <v>16150072</v>
      </c>
      <c r="U21" s="139"/>
      <c r="V21" s="27"/>
      <c r="W21" s="21"/>
      <c r="X21" s="140"/>
      <c r="Y21" s="107">
        <v>1</v>
      </c>
      <c r="Z21" s="135">
        <v>115</v>
      </c>
      <c r="AA21" s="135">
        <v>2.5</v>
      </c>
      <c r="AB21" s="201">
        <f t="shared" si="0"/>
        <v>287.5</v>
      </c>
      <c r="AC21" s="135">
        <v>287</v>
      </c>
      <c r="AD21" s="76" t="s">
        <v>55</v>
      </c>
      <c r="AE21" s="27">
        <v>1935</v>
      </c>
      <c r="AF21" s="152">
        <v>4</v>
      </c>
      <c r="AG21" s="152">
        <v>4</v>
      </c>
      <c r="AH21" s="57"/>
      <c r="AI21" s="57"/>
      <c r="AJ21" s="57"/>
      <c r="AK21" s="57"/>
      <c r="AL21" s="57"/>
      <c r="AM21" s="57"/>
      <c r="AN21" s="57"/>
      <c r="AO21" s="57"/>
      <c r="AP21" s="71"/>
      <c r="AQ21" s="57"/>
      <c r="AR21" s="57"/>
      <c r="AS21" s="57"/>
      <c r="AT21" s="70"/>
      <c r="AU21" s="57"/>
      <c r="AV21" s="57"/>
      <c r="AW21" s="57"/>
      <c r="AX21" s="57"/>
      <c r="AY21" s="57"/>
      <c r="AZ21" s="57"/>
      <c r="BA21" s="57"/>
      <c r="BB21" s="70"/>
      <c r="BC21" s="70"/>
      <c r="BD21" s="57"/>
      <c r="BE21" s="57"/>
      <c r="BF21" s="70"/>
      <c r="BG21" s="57"/>
      <c r="BH21" s="70"/>
      <c r="BI21" s="57"/>
      <c r="BJ21" s="57"/>
      <c r="BK21" s="70"/>
      <c r="BL21" s="70"/>
      <c r="BM21" s="70"/>
      <c r="BN21" s="70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70"/>
      <c r="CD21" s="70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70"/>
      <c r="CQ21" s="70"/>
      <c r="CR21" s="70"/>
      <c r="CS21" s="57"/>
      <c r="CT21" s="57"/>
      <c r="CU21" s="57"/>
      <c r="CV21" s="57"/>
      <c r="CW21" s="72"/>
      <c r="CX21" s="73"/>
      <c r="CY21" s="57"/>
      <c r="CZ21" s="57"/>
      <c r="DA21" s="57"/>
      <c r="DB21" s="57"/>
      <c r="DC21" s="57"/>
      <c r="DD21" s="57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</row>
    <row r="22" spans="1:139" x14ac:dyDescent="0.25">
      <c r="A22" s="143"/>
      <c r="B22" s="128"/>
      <c r="C22" s="107"/>
      <c r="D22" s="27"/>
      <c r="E22" s="128"/>
      <c r="F22" s="128"/>
      <c r="G22" s="128"/>
      <c r="H22" s="27"/>
      <c r="I22" s="127"/>
      <c r="J22" s="138"/>
      <c r="K22" s="128"/>
      <c r="L22" s="128"/>
      <c r="M22" s="128"/>
      <c r="N22" s="100"/>
      <c r="O22" s="130"/>
      <c r="P22" s="27"/>
      <c r="Q22" s="27"/>
      <c r="R22" s="130"/>
      <c r="S22" s="139"/>
      <c r="T22" s="128"/>
      <c r="U22" s="139"/>
      <c r="V22" s="27"/>
      <c r="W22" s="21"/>
      <c r="X22" s="140"/>
      <c r="Y22" s="107"/>
      <c r="Z22" s="135"/>
      <c r="AA22" s="135"/>
      <c r="AB22" s="135"/>
      <c r="AC22" s="135"/>
      <c r="AD22" s="139"/>
      <c r="AE22" s="27"/>
      <c r="AF22" s="152"/>
      <c r="AG22" s="152"/>
      <c r="AH22" s="57"/>
      <c r="AI22" s="57"/>
      <c r="AJ22" s="57"/>
      <c r="AK22" s="57"/>
      <c r="AL22" s="57"/>
      <c r="AM22" s="57"/>
      <c r="AN22" s="57"/>
      <c r="AO22" s="57"/>
      <c r="AP22" s="71"/>
      <c r="AQ22" s="57"/>
      <c r="AR22" s="57"/>
      <c r="AS22" s="57"/>
      <c r="AT22" s="70"/>
      <c r="AU22" s="57"/>
      <c r="AV22" s="57"/>
      <c r="AW22" s="57"/>
      <c r="AX22" s="57"/>
      <c r="AY22" s="57"/>
      <c r="AZ22" s="57"/>
      <c r="BA22" s="57"/>
      <c r="BB22" s="70"/>
      <c r="BC22" s="70"/>
      <c r="BD22" s="57"/>
      <c r="BE22" s="57"/>
      <c r="BF22" s="70"/>
      <c r="BG22" s="57"/>
      <c r="BH22" s="70"/>
      <c r="BI22" s="57"/>
      <c r="BJ22" s="57"/>
      <c r="BK22" s="70"/>
      <c r="BL22" s="70"/>
      <c r="BM22" s="70"/>
      <c r="BN22" s="70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70"/>
      <c r="CD22" s="70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70"/>
      <c r="CQ22" s="70"/>
      <c r="CR22" s="70"/>
      <c r="CS22" s="57"/>
      <c r="CT22" s="57"/>
      <c r="CU22" s="57"/>
      <c r="CV22" s="57"/>
      <c r="CW22" s="72"/>
      <c r="CX22" s="73"/>
      <c r="CY22" s="57"/>
      <c r="CZ22" s="57"/>
      <c r="DA22" s="57"/>
      <c r="DB22" s="57"/>
      <c r="DC22" s="57"/>
      <c r="DD22" s="57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</row>
    <row r="23" spans="1:139" ht="15.75" x14ac:dyDescent="0.25">
      <c r="A23" s="232" t="s">
        <v>331</v>
      </c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  <c r="BI23" s="222"/>
      <c r="BJ23" s="222"/>
      <c r="BK23" s="222"/>
      <c r="BL23" s="222"/>
      <c r="BM23" s="222"/>
      <c r="BN23" s="222"/>
      <c r="BO23" s="222"/>
      <c r="BP23" s="222"/>
      <c r="BQ23" s="222"/>
      <c r="BR23" s="222"/>
      <c r="BS23" s="222"/>
      <c r="BT23" s="222"/>
      <c r="BU23" s="222"/>
      <c r="BV23" s="222"/>
      <c r="BW23" s="222"/>
      <c r="BX23" s="222"/>
      <c r="BY23" s="222"/>
      <c r="BZ23" s="222"/>
      <c r="CA23" s="222"/>
      <c r="CB23" s="222"/>
      <c r="CC23" s="222"/>
      <c r="CD23" s="222"/>
      <c r="CE23" s="222"/>
      <c r="CF23" s="222"/>
      <c r="CG23" s="222"/>
      <c r="CH23" s="222"/>
      <c r="CI23" s="222"/>
      <c r="CJ23" s="222"/>
      <c r="CK23" s="222"/>
      <c r="CL23" s="222"/>
      <c r="CM23" s="222"/>
      <c r="CN23" s="222"/>
      <c r="CO23" s="222"/>
      <c r="CP23" s="222"/>
      <c r="CQ23" s="222"/>
      <c r="CR23" s="222"/>
      <c r="CS23" s="222"/>
      <c r="CT23" s="222"/>
      <c r="CU23" s="222"/>
      <c r="CV23" s="222"/>
      <c r="CW23" s="222"/>
      <c r="CX23" s="222"/>
      <c r="CY23" s="222"/>
      <c r="CZ23" s="222"/>
      <c r="DA23" s="222"/>
      <c r="DB23" s="222"/>
      <c r="DC23" s="222"/>
      <c r="DD23" s="222"/>
      <c r="DE23" s="222"/>
      <c r="DF23" s="222"/>
      <c r="DG23" s="222"/>
      <c r="DH23" s="222"/>
      <c r="DI23" s="222"/>
      <c r="DJ23" s="222"/>
      <c r="DK23" s="222"/>
      <c r="DL23" s="222"/>
      <c r="DM23" s="222"/>
      <c r="DN23" s="222"/>
      <c r="DO23" s="222"/>
      <c r="DP23" s="222"/>
      <c r="DQ23" s="222"/>
      <c r="DR23" s="222"/>
      <c r="DS23" s="222"/>
      <c r="DT23" s="222"/>
      <c r="DU23" s="222"/>
      <c r="DV23" s="222"/>
      <c r="DW23" s="222"/>
      <c r="DX23" s="222"/>
      <c r="DY23" s="222"/>
      <c r="DZ23" s="222"/>
      <c r="EA23" s="222"/>
      <c r="EB23" s="222"/>
      <c r="EC23" s="222"/>
      <c r="ED23" s="222"/>
      <c r="EE23" s="222"/>
      <c r="EF23" s="222"/>
      <c r="EG23" s="222"/>
      <c r="EH23" s="222"/>
      <c r="EI23" s="224"/>
    </row>
    <row r="24" spans="1:139" x14ac:dyDescent="0.25">
      <c r="A24" s="57"/>
      <c r="B24" s="57" t="s">
        <v>334</v>
      </c>
      <c r="C24" s="57"/>
      <c r="D24" s="57"/>
      <c r="E24" s="57"/>
      <c r="F24" s="60"/>
      <c r="G24" s="60"/>
      <c r="H24" s="61"/>
      <c r="I24" s="75"/>
      <c r="J24" s="134"/>
      <c r="K24" s="57"/>
      <c r="L24" s="57"/>
      <c r="M24" s="58"/>
      <c r="N24" s="69"/>
      <c r="O24" s="70"/>
      <c r="P24" s="57"/>
      <c r="Q24" s="57"/>
      <c r="R24" s="57"/>
      <c r="S24" s="57"/>
      <c r="T24" s="57"/>
      <c r="U24" s="57"/>
      <c r="V24" s="57"/>
      <c r="W24" s="81"/>
      <c r="X24" s="57"/>
      <c r="Y24" s="50"/>
      <c r="Z24" s="62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71"/>
      <c r="AQ24" s="57"/>
      <c r="AR24" s="57"/>
      <c r="AS24" s="57"/>
      <c r="AT24" s="70"/>
      <c r="AU24" s="57"/>
      <c r="AV24" s="57"/>
      <c r="AW24" s="57"/>
      <c r="AX24" s="57"/>
      <c r="AY24" s="57"/>
      <c r="AZ24" s="57"/>
      <c r="BA24" s="57"/>
      <c r="BB24" s="70"/>
      <c r="BC24" s="70"/>
      <c r="BD24" s="57"/>
      <c r="BE24" s="57"/>
      <c r="BF24" s="70"/>
      <c r="BG24" s="57"/>
      <c r="BH24" s="70"/>
      <c r="BI24" s="57"/>
      <c r="BJ24" s="57"/>
      <c r="BK24" s="70"/>
      <c r="BL24" s="70"/>
      <c r="BM24" s="70"/>
      <c r="BN24" s="70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70"/>
      <c r="CD24" s="70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70"/>
      <c r="CQ24" s="70"/>
      <c r="CR24" s="70"/>
      <c r="CS24" s="57"/>
      <c r="CT24" s="57"/>
      <c r="CU24" s="57"/>
      <c r="CV24" s="57"/>
      <c r="CW24" s="72"/>
      <c r="CX24" s="73"/>
      <c r="CY24" s="57"/>
      <c r="CZ24" s="57"/>
      <c r="DA24" s="57"/>
      <c r="DB24" s="57"/>
      <c r="DC24" s="57"/>
      <c r="DD24" s="57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/>
      <c r="EI24" s="57"/>
    </row>
    <row r="25" spans="1:139" ht="15.75" x14ac:dyDescent="0.25">
      <c r="A25" s="232" t="s">
        <v>330</v>
      </c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2"/>
      <c r="BA25" s="222"/>
      <c r="BB25" s="222"/>
      <c r="BC25" s="222"/>
      <c r="BD25" s="222"/>
      <c r="BE25" s="222"/>
      <c r="BF25" s="222"/>
      <c r="BG25" s="222"/>
      <c r="BH25" s="222"/>
      <c r="BI25" s="222"/>
      <c r="BJ25" s="222"/>
      <c r="BK25" s="222"/>
      <c r="BL25" s="222"/>
      <c r="BM25" s="222"/>
      <c r="BN25" s="222"/>
      <c r="BO25" s="222"/>
      <c r="BP25" s="222"/>
      <c r="BQ25" s="222"/>
      <c r="BR25" s="222"/>
      <c r="BS25" s="222"/>
      <c r="BT25" s="222"/>
      <c r="BU25" s="222"/>
      <c r="BV25" s="222"/>
      <c r="BW25" s="222"/>
      <c r="BX25" s="222"/>
      <c r="BY25" s="222"/>
      <c r="BZ25" s="222"/>
      <c r="CA25" s="222"/>
      <c r="CB25" s="222"/>
      <c r="CC25" s="222"/>
      <c r="CD25" s="222"/>
      <c r="CE25" s="222"/>
      <c r="CF25" s="222"/>
      <c r="CG25" s="222"/>
      <c r="CH25" s="222"/>
      <c r="CI25" s="222"/>
      <c r="CJ25" s="222"/>
      <c r="CK25" s="222"/>
      <c r="CL25" s="222"/>
      <c r="CM25" s="222"/>
      <c r="CN25" s="222"/>
      <c r="CO25" s="222"/>
      <c r="CP25" s="222"/>
      <c r="CQ25" s="222"/>
      <c r="CR25" s="222"/>
      <c r="CS25" s="222"/>
      <c r="CT25" s="222"/>
      <c r="CU25" s="222"/>
      <c r="CV25" s="222"/>
      <c r="CW25" s="222"/>
      <c r="CX25" s="222"/>
      <c r="CY25" s="222"/>
      <c r="CZ25" s="222"/>
      <c r="DA25" s="222"/>
      <c r="DB25" s="222"/>
      <c r="DC25" s="222"/>
      <c r="DD25" s="222"/>
      <c r="DE25" s="222"/>
      <c r="DF25" s="222"/>
      <c r="DG25" s="222"/>
      <c r="DH25" s="222"/>
      <c r="DI25" s="222"/>
      <c r="DJ25" s="222"/>
      <c r="DK25" s="222"/>
      <c r="DL25" s="222"/>
      <c r="DM25" s="222"/>
      <c r="DN25" s="222"/>
      <c r="DO25" s="222"/>
      <c r="DP25" s="222"/>
      <c r="DQ25" s="222"/>
      <c r="DR25" s="222"/>
      <c r="DS25" s="222"/>
      <c r="DT25" s="222"/>
      <c r="DU25" s="222"/>
      <c r="DV25" s="222"/>
      <c r="DW25" s="222"/>
      <c r="DX25" s="222"/>
      <c r="DY25" s="222"/>
      <c r="DZ25" s="222"/>
      <c r="EA25" s="222"/>
      <c r="EB25" s="222"/>
      <c r="EC25" s="222"/>
      <c r="ED25" s="222"/>
      <c r="EE25" s="222"/>
      <c r="EF25" s="222"/>
      <c r="EG25" s="222"/>
      <c r="EH25" s="222"/>
      <c r="EI25" s="224"/>
    </row>
    <row r="26" spans="1:139" x14ac:dyDescent="0.25">
      <c r="A26" s="110">
        <v>12</v>
      </c>
      <c r="B26" s="50" t="s">
        <v>307</v>
      </c>
      <c r="C26" s="50" t="s">
        <v>335</v>
      </c>
      <c r="D26" s="57"/>
      <c r="E26" s="57"/>
      <c r="F26" s="58" t="s">
        <v>336</v>
      </c>
      <c r="G26" s="58" t="s">
        <v>381</v>
      </c>
      <c r="H26" s="58" t="s">
        <v>337</v>
      </c>
      <c r="I26" s="75" t="s">
        <v>3</v>
      </c>
      <c r="J26" s="111"/>
      <c r="K26" s="57" t="s">
        <v>47</v>
      </c>
      <c r="L26" s="57" t="s">
        <v>47</v>
      </c>
      <c r="M26" s="58" t="s">
        <v>309</v>
      </c>
      <c r="N26" s="69" t="s">
        <v>27</v>
      </c>
      <c r="O26" s="70" t="s">
        <v>18</v>
      </c>
      <c r="P26" s="57" t="s">
        <v>338</v>
      </c>
      <c r="Q26" s="57" t="s">
        <v>339</v>
      </c>
      <c r="R26" s="57" t="s">
        <v>337</v>
      </c>
      <c r="S26" s="57" t="s">
        <v>35</v>
      </c>
      <c r="T26" s="58">
        <v>35016786</v>
      </c>
      <c r="U26" s="29" t="s">
        <v>47</v>
      </c>
      <c r="V26" s="29" t="s">
        <v>47</v>
      </c>
      <c r="W26" s="81"/>
      <c r="X26" s="111"/>
      <c r="Y26" s="106">
        <v>1</v>
      </c>
      <c r="Z26" s="113">
        <v>11</v>
      </c>
      <c r="AA26" s="113">
        <v>3.8</v>
      </c>
      <c r="AB26" s="202">
        <v>26.4</v>
      </c>
      <c r="AC26" s="58">
        <f>AB26+(Z26*0.5)</f>
        <v>31.9</v>
      </c>
      <c r="AD26" s="58" t="s">
        <v>297</v>
      </c>
      <c r="AE26" s="81">
        <v>2019</v>
      </c>
      <c r="AF26" s="148">
        <v>4.8600000000000003</v>
      </c>
      <c r="AG26" s="148">
        <v>4.8600000000000003</v>
      </c>
      <c r="AH26" s="76"/>
      <c r="AI26" s="76"/>
      <c r="AJ26" s="76"/>
      <c r="AK26" s="76"/>
      <c r="AL26" s="76"/>
      <c r="AM26" s="76"/>
      <c r="AN26" s="76"/>
      <c r="AO26" s="76"/>
      <c r="AP26" s="78"/>
      <c r="AQ26" s="76"/>
      <c r="AR26" s="76" t="s">
        <v>89</v>
      </c>
      <c r="AS26" s="57" t="s">
        <v>400</v>
      </c>
      <c r="AT26" s="70" t="s">
        <v>401</v>
      </c>
      <c r="AU26" s="197">
        <f>Z26</f>
        <v>11</v>
      </c>
      <c r="AV26" s="197">
        <f>AU26</f>
        <v>11</v>
      </c>
      <c r="AW26" s="197">
        <f>AA26</f>
        <v>3.8</v>
      </c>
      <c r="AX26" s="197">
        <f>AB26</f>
        <v>26.4</v>
      </c>
      <c r="AY26" s="76"/>
      <c r="AZ26" s="196">
        <v>2019</v>
      </c>
      <c r="BA26" s="57" t="s">
        <v>380</v>
      </c>
      <c r="BB26" s="74" t="s">
        <v>297</v>
      </c>
      <c r="BC26" s="70" t="s">
        <v>137</v>
      </c>
      <c r="BD26" s="70" t="s">
        <v>137</v>
      </c>
      <c r="BE26" s="70" t="s">
        <v>137</v>
      </c>
      <c r="BF26" s="77" t="s">
        <v>101</v>
      </c>
      <c r="BG26" s="57" t="s">
        <v>137</v>
      </c>
      <c r="BH26" s="70" t="s">
        <v>402</v>
      </c>
      <c r="BI26" s="76">
        <v>1</v>
      </c>
      <c r="BJ26" s="57" t="s">
        <v>47</v>
      </c>
      <c r="BK26" s="70" t="s">
        <v>159</v>
      </c>
      <c r="BL26" s="70" t="s">
        <v>137</v>
      </c>
      <c r="BM26" s="70" t="s">
        <v>137</v>
      </c>
      <c r="BN26" s="70" t="s">
        <v>137</v>
      </c>
      <c r="BO26" s="57" t="s">
        <v>176</v>
      </c>
      <c r="BP26" s="57" t="s">
        <v>137</v>
      </c>
      <c r="BQ26" s="57" t="s">
        <v>47</v>
      </c>
      <c r="BR26" s="57" t="s">
        <v>47</v>
      </c>
      <c r="BS26" s="57" t="s">
        <v>47</v>
      </c>
      <c r="BT26" s="57" t="s">
        <v>47</v>
      </c>
      <c r="BU26" s="57" t="s">
        <v>47</v>
      </c>
      <c r="BV26" s="76"/>
      <c r="BW26" s="76"/>
      <c r="BX26" s="76"/>
      <c r="BY26" s="76"/>
      <c r="BZ26" s="76"/>
      <c r="CA26" s="76"/>
      <c r="CB26" s="76"/>
      <c r="CC26" s="77"/>
      <c r="CD26" s="77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7"/>
      <c r="CQ26" s="77"/>
      <c r="CR26" s="77"/>
      <c r="CS26" s="76"/>
      <c r="CT26" s="76"/>
      <c r="CU26" s="76"/>
      <c r="CV26" s="76"/>
      <c r="CW26" s="79"/>
      <c r="CX26" s="80"/>
      <c r="CY26" s="76"/>
      <c r="CZ26" s="76"/>
      <c r="DA26" s="76"/>
      <c r="DB26" s="76"/>
      <c r="DC26" s="76"/>
      <c r="DD26" s="76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</row>
    <row r="27" spans="1:139" x14ac:dyDescent="0.25">
      <c r="A27" s="110">
        <f>A26+1</f>
        <v>13</v>
      </c>
      <c r="B27" s="50" t="s">
        <v>307</v>
      </c>
      <c r="C27" s="50" t="s">
        <v>335</v>
      </c>
      <c r="D27" s="57"/>
      <c r="E27" s="57"/>
      <c r="F27" s="58" t="s">
        <v>336</v>
      </c>
      <c r="G27" s="58" t="s">
        <v>382</v>
      </c>
      <c r="H27" s="58" t="s">
        <v>337</v>
      </c>
      <c r="I27" s="75" t="s">
        <v>3</v>
      </c>
      <c r="J27" s="111"/>
      <c r="K27" s="57" t="s">
        <v>47</v>
      </c>
      <c r="L27" s="57" t="s">
        <v>47</v>
      </c>
      <c r="M27" s="58" t="s">
        <v>308</v>
      </c>
      <c r="N27" s="69" t="s">
        <v>27</v>
      </c>
      <c r="O27" s="70" t="s">
        <v>18</v>
      </c>
      <c r="P27" s="57" t="s">
        <v>338</v>
      </c>
      <c r="Q27" s="57" t="s">
        <v>339</v>
      </c>
      <c r="R27" s="57" t="s">
        <v>337</v>
      </c>
      <c r="S27" s="57" t="s">
        <v>35</v>
      </c>
      <c r="T27" s="58">
        <v>35016788</v>
      </c>
      <c r="U27" s="29" t="s">
        <v>47</v>
      </c>
      <c r="V27" s="29" t="s">
        <v>47</v>
      </c>
      <c r="W27" s="81"/>
      <c r="X27" s="111"/>
      <c r="Y27" s="106">
        <v>1</v>
      </c>
      <c r="Z27" s="113">
        <v>99.3</v>
      </c>
      <c r="AA27" s="113">
        <v>6.6</v>
      </c>
      <c r="AB27" s="206">
        <v>456.78</v>
      </c>
      <c r="AC27" s="58">
        <f t="shared" ref="AC27:AC33" si="1">AB27+(Z27*0.5)</f>
        <v>506.42999999999995</v>
      </c>
      <c r="AD27" s="58" t="s">
        <v>297</v>
      </c>
      <c r="AE27" s="81">
        <v>2019</v>
      </c>
      <c r="AF27" s="81">
        <v>4.8600000000000003</v>
      </c>
      <c r="AG27" s="81">
        <v>4.8600000000000003</v>
      </c>
      <c r="AH27" s="64"/>
      <c r="AI27" s="64"/>
      <c r="AJ27" s="64"/>
      <c r="AK27" s="64"/>
      <c r="AL27" s="64"/>
      <c r="AM27" s="64"/>
      <c r="AN27" s="64"/>
      <c r="AO27" s="64"/>
      <c r="AP27" s="66"/>
      <c r="AQ27" s="64"/>
      <c r="AR27" s="57" t="s">
        <v>90</v>
      </c>
      <c r="AS27" s="57" t="s">
        <v>400</v>
      </c>
      <c r="AT27" s="70" t="s">
        <v>401</v>
      </c>
      <c r="AU27" s="197">
        <f t="shared" ref="AU27:AU37" si="2">Z27</f>
        <v>99.3</v>
      </c>
      <c r="AV27" s="197">
        <f t="shared" ref="AV27:AV40" si="3">AU27</f>
        <v>99.3</v>
      </c>
      <c r="AW27" s="197">
        <f t="shared" ref="AW27:AX37" si="4">AA27</f>
        <v>6.6</v>
      </c>
      <c r="AX27" s="197">
        <f t="shared" si="4"/>
        <v>456.78</v>
      </c>
      <c r="AY27" s="57"/>
      <c r="AZ27" s="196">
        <v>2019</v>
      </c>
      <c r="BA27" s="57" t="s">
        <v>380</v>
      </c>
      <c r="BB27" s="74" t="s">
        <v>297</v>
      </c>
      <c r="BC27" s="70" t="s">
        <v>137</v>
      </c>
      <c r="BD27" s="70" t="s">
        <v>137</v>
      </c>
      <c r="BE27" s="70" t="s">
        <v>137</v>
      </c>
      <c r="BF27" s="77" t="s">
        <v>101</v>
      </c>
      <c r="BG27" s="57" t="s">
        <v>137</v>
      </c>
      <c r="BH27" s="70" t="s">
        <v>402</v>
      </c>
      <c r="BI27" s="57">
        <v>1</v>
      </c>
      <c r="BJ27" s="57" t="s">
        <v>47</v>
      </c>
      <c r="BK27" s="70" t="s">
        <v>159</v>
      </c>
      <c r="BL27" s="70" t="s">
        <v>137</v>
      </c>
      <c r="BM27" s="70" t="s">
        <v>137</v>
      </c>
      <c r="BN27" s="70" t="s">
        <v>137</v>
      </c>
      <c r="BO27" s="57" t="s">
        <v>176</v>
      </c>
      <c r="BP27" s="57" t="s">
        <v>137</v>
      </c>
      <c r="BQ27" s="57" t="s">
        <v>47</v>
      </c>
      <c r="BR27" s="57" t="s">
        <v>47</v>
      </c>
      <c r="BS27" s="57" t="s">
        <v>47</v>
      </c>
      <c r="BT27" s="57" t="s">
        <v>47</v>
      </c>
      <c r="BU27" s="57" t="s">
        <v>47</v>
      </c>
      <c r="BV27" s="64"/>
      <c r="BW27" s="64"/>
      <c r="BX27" s="64"/>
      <c r="BY27" s="64"/>
      <c r="BZ27" s="64"/>
      <c r="CA27" s="64"/>
      <c r="CB27" s="64"/>
      <c r="CC27" s="65"/>
      <c r="CD27" s="65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5"/>
      <c r="CQ27" s="65"/>
      <c r="CR27" s="65"/>
      <c r="CS27" s="64"/>
      <c r="CT27" s="64"/>
      <c r="CU27" s="64"/>
      <c r="CV27" s="64"/>
      <c r="CW27" s="67"/>
      <c r="CX27" s="68"/>
      <c r="CY27" s="64"/>
      <c r="CZ27" s="64"/>
      <c r="DA27" s="64"/>
      <c r="DB27" s="64"/>
      <c r="DC27" s="64"/>
      <c r="DD27" s="64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</row>
    <row r="28" spans="1:139" s="168" customFormat="1" ht="30" x14ac:dyDescent="0.25">
      <c r="A28" s="110">
        <f t="shared" ref="A28:A40" si="5">A27+1</f>
        <v>14</v>
      </c>
      <c r="B28" s="50" t="s">
        <v>307</v>
      </c>
      <c r="C28" s="50" t="s">
        <v>335</v>
      </c>
      <c r="D28" s="57"/>
      <c r="E28" s="57"/>
      <c r="F28" s="58" t="s">
        <v>336</v>
      </c>
      <c r="G28" s="58" t="s">
        <v>383</v>
      </c>
      <c r="H28" s="58" t="s">
        <v>337</v>
      </c>
      <c r="I28" s="75" t="s">
        <v>3</v>
      </c>
      <c r="J28" s="111"/>
      <c r="K28" s="57" t="s">
        <v>47</v>
      </c>
      <c r="L28" s="57" t="s">
        <v>47</v>
      </c>
      <c r="M28" s="58" t="s">
        <v>309</v>
      </c>
      <c r="N28" s="69" t="s">
        <v>27</v>
      </c>
      <c r="O28" s="70" t="s">
        <v>18</v>
      </c>
      <c r="P28" s="57" t="s">
        <v>338</v>
      </c>
      <c r="Q28" s="57" t="s">
        <v>339</v>
      </c>
      <c r="R28" s="57" t="s">
        <v>337</v>
      </c>
      <c r="S28" s="57" t="s">
        <v>35</v>
      </c>
      <c r="T28" s="58">
        <v>35016788</v>
      </c>
      <c r="U28" s="29" t="s">
        <v>47</v>
      </c>
      <c r="V28" s="29" t="s">
        <v>47</v>
      </c>
      <c r="W28" s="81"/>
      <c r="X28" s="111"/>
      <c r="Y28" s="112">
        <v>1</v>
      </c>
      <c r="Z28" s="113">
        <v>8</v>
      </c>
      <c r="AA28" s="113">
        <v>6</v>
      </c>
      <c r="AB28" s="202">
        <f>Z28*AA28</f>
        <v>48</v>
      </c>
      <c r="AC28" s="58">
        <f t="shared" si="1"/>
        <v>52</v>
      </c>
      <c r="AD28" s="58" t="s">
        <v>297</v>
      </c>
      <c r="AE28" s="81">
        <v>2019</v>
      </c>
      <c r="AF28" s="81">
        <v>4.8600000000000003</v>
      </c>
      <c r="AG28" s="81">
        <v>4.8600000000000003</v>
      </c>
      <c r="AH28" s="163"/>
      <c r="AI28" s="163"/>
      <c r="AJ28" s="163"/>
      <c r="AK28" s="163"/>
      <c r="AL28" s="163"/>
      <c r="AM28" s="163"/>
      <c r="AN28" s="163"/>
      <c r="AO28" s="163"/>
      <c r="AP28" s="164"/>
      <c r="AQ28" s="163"/>
      <c r="AR28" s="76" t="s">
        <v>89</v>
      </c>
      <c r="AS28" s="57" t="s">
        <v>400</v>
      </c>
      <c r="AT28" s="70" t="s">
        <v>401</v>
      </c>
      <c r="AU28" s="197">
        <f t="shared" si="2"/>
        <v>8</v>
      </c>
      <c r="AV28" s="197">
        <f t="shared" si="3"/>
        <v>8</v>
      </c>
      <c r="AW28" s="197">
        <f t="shared" si="4"/>
        <v>6</v>
      </c>
      <c r="AX28" s="197">
        <f t="shared" si="4"/>
        <v>48</v>
      </c>
      <c r="AY28" s="57"/>
      <c r="AZ28" s="196">
        <v>2019</v>
      </c>
      <c r="BA28" s="57" t="s">
        <v>380</v>
      </c>
      <c r="BB28" s="74" t="s">
        <v>297</v>
      </c>
      <c r="BC28" s="70" t="s">
        <v>137</v>
      </c>
      <c r="BD28" s="70" t="s">
        <v>137</v>
      </c>
      <c r="BE28" s="70" t="s">
        <v>137</v>
      </c>
      <c r="BF28" s="77" t="s">
        <v>101</v>
      </c>
      <c r="BG28" s="57" t="s">
        <v>137</v>
      </c>
      <c r="BH28" s="70" t="s">
        <v>403</v>
      </c>
      <c r="BI28" s="57">
        <v>1</v>
      </c>
      <c r="BJ28" s="57" t="s">
        <v>47</v>
      </c>
      <c r="BK28" s="70" t="s">
        <v>159</v>
      </c>
      <c r="BL28" s="70" t="s">
        <v>137</v>
      </c>
      <c r="BM28" s="70" t="s">
        <v>137</v>
      </c>
      <c r="BN28" s="70" t="s">
        <v>137</v>
      </c>
      <c r="BO28" s="57" t="s">
        <v>176</v>
      </c>
      <c r="BP28" s="57" t="s">
        <v>137</v>
      </c>
      <c r="BQ28" s="57" t="s">
        <v>47</v>
      </c>
      <c r="BR28" s="57" t="s">
        <v>47</v>
      </c>
      <c r="BS28" s="57" t="s">
        <v>47</v>
      </c>
      <c r="BT28" s="57" t="s">
        <v>47</v>
      </c>
      <c r="BU28" s="57" t="s">
        <v>47</v>
      </c>
      <c r="BV28" s="163"/>
      <c r="BW28" s="163"/>
      <c r="BX28" s="163"/>
      <c r="BY28" s="163"/>
      <c r="BZ28" s="163"/>
      <c r="CA28" s="163"/>
      <c r="CB28" s="163"/>
      <c r="CC28" s="165"/>
      <c r="CD28" s="165"/>
      <c r="CE28" s="163"/>
      <c r="CF28" s="163"/>
      <c r="CG28" s="163"/>
      <c r="CH28" s="163"/>
      <c r="CI28" s="163"/>
      <c r="CJ28" s="163"/>
      <c r="CK28" s="163"/>
      <c r="CL28" s="163"/>
      <c r="CM28" s="163"/>
      <c r="CN28" s="163"/>
      <c r="CO28" s="163"/>
      <c r="CP28" s="165"/>
      <c r="CQ28" s="163"/>
      <c r="CR28" s="165"/>
      <c r="CS28" s="163"/>
      <c r="CT28" s="163"/>
      <c r="CU28" s="163"/>
      <c r="CV28" s="163"/>
      <c r="CW28" s="166"/>
      <c r="CX28" s="167"/>
      <c r="CY28" s="163"/>
      <c r="CZ28" s="163"/>
      <c r="DA28" s="163"/>
      <c r="DB28" s="163"/>
      <c r="DC28" s="163"/>
      <c r="DD28" s="163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  <c r="DR28" s="163"/>
      <c r="DS28" s="163"/>
      <c r="DT28" s="163"/>
      <c r="DU28" s="163"/>
      <c r="DV28" s="163"/>
      <c r="DW28" s="163"/>
      <c r="DX28" s="163"/>
      <c r="DY28" s="163"/>
      <c r="DZ28" s="163"/>
      <c r="EA28" s="163"/>
      <c r="EB28" s="163"/>
      <c r="EC28" s="163"/>
      <c r="ED28" s="163"/>
      <c r="EE28" s="163"/>
      <c r="EF28" s="163"/>
      <c r="EG28" s="163"/>
      <c r="EH28" s="163"/>
      <c r="EI28" s="163"/>
    </row>
    <row r="29" spans="1:139" s="168" customFormat="1" ht="30" x14ac:dyDescent="0.25">
      <c r="A29" s="110">
        <f t="shared" si="5"/>
        <v>15</v>
      </c>
      <c r="B29" s="50" t="s">
        <v>307</v>
      </c>
      <c r="C29" s="50" t="s">
        <v>335</v>
      </c>
      <c r="D29" s="57"/>
      <c r="E29" s="57"/>
      <c r="F29" s="58" t="s">
        <v>336</v>
      </c>
      <c r="G29" s="53" t="s">
        <v>383</v>
      </c>
      <c r="H29" s="58" t="s">
        <v>337</v>
      </c>
      <c r="I29" s="75" t="s">
        <v>3</v>
      </c>
      <c r="J29" s="111"/>
      <c r="K29" s="57" t="s">
        <v>47</v>
      </c>
      <c r="L29" s="57" t="s">
        <v>47</v>
      </c>
      <c r="M29" s="58" t="s">
        <v>308</v>
      </c>
      <c r="N29" s="69" t="s">
        <v>27</v>
      </c>
      <c r="O29" s="70" t="s">
        <v>18</v>
      </c>
      <c r="P29" s="57" t="s">
        <v>338</v>
      </c>
      <c r="Q29" s="57" t="s">
        <v>339</v>
      </c>
      <c r="R29" s="57" t="s">
        <v>337</v>
      </c>
      <c r="S29" s="57" t="s">
        <v>35</v>
      </c>
      <c r="T29" s="58">
        <v>35016788</v>
      </c>
      <c r="U29" s="29" t="s">
        <v>47</v>
      </c>
      <c r="V29" s="29" t="s">
        <v>47</v>
      </c>
      <c r="W29" s="81"/>
      <c r="X29" s="111"/>
      <c r="Y29" s="112">
        <v>1</v>
      </c>
      <c r="Z29" s="113">
        <v>80</v>
      </c>
      <c r="AA29" s="113">
        <v>7.75</v>
      </c>
      <c r="AB29" s="206">
        <v>354</v>
      </c>
      <c r="AC29" s="58">
        <f t="shared" si="1"/>
        <v>394</v>
      </c>
      <c r="AD29" s="58" t="s">
        <v>297</v>
      </c>
      <c r="AE29" s="81">
        <v>2019</v>
      </c>
      <c r="AF29" s="81">
        <v>4.8600000000000003</v>
      </c>
      <c r="AG29" s="81">
        <v>4.8600000000000003</v>
      </c>
      <c r="AH29" s="163"/>
      <c r="AI29" s="163"/>
      <c r="AJ29" s="163"/>
      <c r="AK29" s="163"/>
      <c r="AL29" s="163"/>
      <c r="AM29" s="163"/>
      <c r="AN29" s="163"/>
      <c r="AO29" s="163"/>
      <c r="AP29" s="164"/>
      <c r="AQ29" s="163"/>
      <c r="AR29" s="57" t="s">
        <v>90</v>
      </c>
      <c r="AS29" s="57" t="s">
        <v>400</v>
      </c>
      <c r="AT29" s="70" t="s">
        <v>401</v>
      </c>
      <c r="AU29" s="197">
        <f t="shared" si="2"/>
        <v>80</v>
      </c>
      <c r="AV29" s="197">
        <f t="shared" si="3"/>
        <v>80</v>
      </c>
      <c r="AW29" s="197">
        <f t="shared" si="4"/>
        <v>7.75</v>
      </c>
      <c r="AX29" s="197">
        <f t="shared" si="4"/>
        <v>354</v>
      </c>
      <c r="AY29" s="57"/>
      <c r="AZ29" s="196">
        <v>2019</v>
      </c>
      <c r="BA29" s="57" t="s">
        <v>380</v>
      </c>
      <c r="BB29" s="74" t="s">
        <v>297</v>
      </c>
      <c r="BC29" s="70" t="s">
        <v>137</v>
      </c>
      <c r="BD29" s="70" t="s">
        <v>137</v>
      </c>
      <c r="BE29" s="70" t="s">
        <v>137</v>
      </c>
      <c r="BF29" s="77" t="s">
        <v>101</v>
      </c>
      <c r="BG29" s="57" t="s">
        <v>137</v>
      </c>
      <c r="BH29" s="70" t="s">
        <v>403</v>
      </c>
      <c r="BI29" s="57">
        <v>1</v>
      </c>
      <c r="BJ29" s="57" t="s">
        <v>47</v>
      </c>
      <c r="BK29" s="70" t="s">
        <v>159</v>
      </c>
      <c r="BL29" s="70" t="s">
        <v>137</v>
      </c>
      <c r="BM29" s="70" t="s">
        <v>137</v>
      </c>
      <c r="BN29" s="70" t="s">
        <v>137</v>
      </c>
      <c r="BO29" s="57" t="s">
        <v>176</v>
      </c>
      <c r="BP29" s="57" t="s">
        <v>137</v>
      </c>
      <c r="BQ29" s="57" t="s">
        <v>47</v>
      </c>
      <c r="BR29" s="57" t="s">
        <v>47</v>
      </c>
      <c r="BS29" s="57" t="s">
        <v>47</v>
      </c>
      <c r="BT29" s="57" t="s">
        <v>47</v>
      </c>
      <c r="BU29" s="57" t="s">
        <v>47</v>
      </c>
      <c r="BV29" s="163"/>
      <c r="BW29" s="163"/>
      <c r="BX29" s="163"/>
      <c r="BY29" s="163"/>
      <c r="BZ29" s="163"/>
      <c r="CA29" s="163"/>
      <c r="CB29" s="163"/>
      <c r="CC29" s="165"/>
      <c r="CD29" s="165"/>
      <c r="CE29" s="163"/>
      <c r="CF29" s="163"/>
      <c r="CG29" s="163"/>
      <c r="CH29" s="163"/>
      <c r="CI29" s="163"/>
      <c r="CJ29" s="163"/>
      <c r="CK29" s="163"/>
      <c r="CL29" s="163"/>
      <c r="CM29" s="163"/>
      <c r="CN29" s="163"/>
      <c r="CO29" s="163"/>
      <c r="CP29" s="165"/>
      <c r="CQ29" s="163"/>
      <c r="CR29" s="165"/>
      <c r="CS29" s="163"/>
      <c r="CT29" s="163"/>
      <c r="CU29" s="163"/>
      <c r="CV29" s="163"/>
      <c r="CW29" s="166"/>
      <c r="CX29" s="167"/>
      <c r="CY29" s="163"/>
      <c r="CZ29" s="163"/>
      <c r="DA29" s="163"/>
      <c r="DB29" s="163"/>
      <c r="DC29" s="163"/>
      <c r="DD29" s="163"/>
      <c r="DE29" s="167"/>
      <c r="DF29" s="167"/>
      <c r="DG29" s="167"/>
      <c r="DH29" s="167"/>
      <c r="DI29" s="167"/>
      <c r="DJ29" s="167"/>
      <c r="DK29" s="167"/>
      <c r="DL29" s="167"/>
      <c r="DM29" s="167"/>
      <c r="DN29" s="167"/>
      <c r="DO29" s="167"/>
      <c r="DP29" s="167"/>
      <c r="DQ29" s="167"/>
      <c r="DR29" s="163"/>
      <c r="DS29" s="163"/>
      <c r="DT29" s="163"/>
      <c r="DU29" s="163"/>
      <c r="DV29" s="163"/>
      <c r="DW29" s="163"/>
      <c r="DX29" s="163"/>
      <c r="DY29" s="163"/>
      <c r="DZ29" s="163"/>
      <c r="EA29" s="163"/>
      <c r="EB29" s="163"/>
      <c r="EC29" s="163"/>
      <c r="ED29" s="163"/>
      <c r="EE29" s="163"/>
      <c r="EF29" s="163"/>
      <c r="EG29" s="163"/>
      <c r="EH29" s="163"/>
      <c r="EI29" s="163"/>
    </row>
    <row r="30" spans="1:139" s="168" customFormat="1" ht="30" x14ac:dyDescent="0.25">
      <c r="A30" s="110">
        <f t="shared" si="5"/>
        <v>16</v>
      </c>
      <c r="B30" s="50" t="s">
        <v>307</v>
      </c>
      <c r="C30" s="50" t="s">
        <v>335</v>
      </c>
      <c r="D30" s="57"/>
      <c r="E30" s="57"/>
      <c r="F30" s="58" t="s">
        <v>336</v>
      </c>
      <c r="G30" s="58" t="s">
        <v>384</v>
      </c>
      <c r="H30" s="58" t="s">
        <v>337</v>
      </c>
      <c r="I30" s="75" t="s">
        <v>3</v>
      </c>
      <c r="J30" s="111"/>
      <c r="K30" s="57" t="s">
        <v>47</v>
      </c>
      <c r="L30" s="57" t="s">
        <v>47</v>
      </c>
      <c r="M30" s="58" t="s">
        <v>308</v>
      </c>
      <c r="N30" s="69" t="s">
        <v>27</v>
      </c>
      <c r="O30" s="70" t="s">
        <v>18</v>
      </c>
      <c r="P30" s="57" t="s">
        <v>338</v>
      </c>
      <c r="Q30" s="57" t="s">
        <v>339</v>
      </c>
      <c r="R30" s="57" t="s">
        <v>337</v>
      </c>
      <c r="S30" s="57" t="s">
        <v>35</v>
      </c>
      <c r="T30" s="58">
        <v>35016789</v>
      </c>
      <c r="U30" s="29" t="s">
        <v>47</v>
      </c>
      <c r="V30" s="29" t="s">
        <v>47</v>
      </c>
      <c r="W30" s="81"/>
      <c r="X30" s="111"/>
      <c r="Y30" s="112">
        <v>1</v>
      </c>
      <c r="Z30" s="113">
        <v>8</v>
      </c>
      <c r="AA30" s="113">
        <v>5.3</v>
      </c>
      <c r="AB30" s="202">
        <v>26.8</v>
      </c>
      <c r="AC30" s="58">
        <f t="shared" si="1"/>
        <v>30.8</v>
      </c>
      <c r="AD30" s="58" t="s">
        <v>297</v>
      </c>
      <c r="AE30" s="81">
        <v>2019</v>
      </c>
      <c r="AF30" s="81">
        <v>4.8600000000000003</v>
      </c>
      <c r="AG30" s="81">
        <v>4.8600000000000003</v>
      </c>
      <c r="AH30" s="163"/>
      <c r="AI30" s="163"/>
      <c r="AJ30" s="163"/>
      <c r="AK30" s="163"/>
      <c r="AL30" s="163"/>
      <c r="AM30" s="163"/>
      <c r="AN30" s="163"/>
      <c r="AO30" s="163"/>
      <c r="AP30" s="164"/>
      <c r="AQ30" s="163"/>
      <c r="AR30" s="57" t="s">
        <v>90</v>
      </c>
      <c r="AS30" s="57" t="s">
        <v>400</v>
      </c>
      <c r="AT30" s="70" t="s">
        <v>401</v>
      </c>
      <c r="AU30" s="197">
        <f t="shared" si="2"/>
        <v>8</v>
      </c>
      <c r="AV30" s="197">
        <f t="shared" si="3"/>
        <v>8</v>
      </c>
      <c r="AW30" s="197">
        <f t="shared" si="4"/>
        <v>5.3</v>
      </c>
      <c r="AX30" s="197">
        <f t="shared" si="4"/>
        <v>26.8</v>
      </c>
      <c r="AY30" s="57"/>
      <c r="AZ30" s="196">
        <v>2019</v>
      </c>
      <c r="BA30" s="57" t="s">
        <v>380</v>
      </c>
      <c r="BB30" s="74" t="s">
        <v>297</v>
      </c>
      <c r="BC30" s="70" t="s">
        <v>137</v>
      </c>
      <c r="BD30" s="70" t="s">
        <v>137</v>
      </c>
      <c r="BE30" s="70" t="s">
        <v>137</v>
      </c>
      <c r="BF30" s="77" t="s">
        <v>101</v>
      </c>
      <c r="BG30" s="57" t="s">
        <v>137</v>
      </c>
      <c r="BH30" s="70" t="s">
        <v>403</v>
      </c>
      <c r="BI30" s="57">
        <v>1</v>
      </c>
      <c r="BJ30" s="57" t="s">
        <v>47</v>
      </c>
      <c r="BK30" s="70" t="s">
        <v>159</v>
      </c>
      <c r="BL30" s="70" t="s">
        <v>137</v>
      </c>
      <c r="BM30" s="70" t="s">
        <v>137</v>
      </c>
      <c r="BN30" s="70" t="s">
        <v>137</v>
      </c>
      <c r="BO30" s="57" t="s">
        <v>176</v>
      </c>
      <c r="BP30" s="57" t="s">
        <v>137</v>
      </c>
      <c r="BQ30" s="57" t="s">
        <v>47</v>
      </c>
      <c r="BR30" s="57" t="s">
        <v>47</v>
      </c>
      <c r="BS30" s="57" t="s">
        <v>47</v>
      </c>
      <c r="BT30" s="57" t="s">
        <v>47</v>
      </c>
      <c r="BU30" s="57" t="s">
        <v>47</v>
      </c>
      <c r="BV30" s="163"/>
      <c r="BW30" s="163"/>
      <c r="BX30" s="163"/>
      <c r="BY30" s="163"/>
      <c r="BZ30" s="163"/>
      <c r="CA30" s="163"/>
      <c r="CB30" s="163"/>
      <c r="CC30" s="165"/>
      <c r="CD30" s="165"/>
      <c r="CE30" s="163"/>
      <c r="CF30" s="163"/>
      <c r="CG30" s="163"/>
      <c r="CH30" s="163"/>
      <c r="CI30" s="163"/>
      <c r="CJ30" s="163"/>
      <c r="CK30" s="163"/>
      <c r="CL30" s="163"/>
      <c r="CM30" s="163"/>
      <c r="CN30" s="163"/>
      <c r="CO30" s="163"/>
      <c r="CP30" s="165"/>
      <c r="CQ30" s="163"/>
      <c r="CR30" s="165"/>
      <c r="CS30" s="163"/>
      <c r="CT30" s="163"/>
      <c r="CU30" s="163"/>
      <c r="CV30" s="163"/>
      <c r="CW30" s="166"/>
      <c r="CX30" s="167"/>
      <c r="CY30" s="163"/>
      <c r="CZ30" s="163"/>
      <c r="DA30" s="163"/>
      <c r="DB30" s="163"/>
      <c r="DC30" s="163"/>
      <c r="DD30" s="163"/>
      <c r="DE30" s="167"/>
      <c r="DF30" s="167"/>
      <c r="DG30" s="167"/>
      <c r="DH30" s="167"/>
      <c r="DI30" s="167"/>
      <c r="DJ30" s="167"/>
      <c r="DK30" s="167"/>
      <c r="DL30" s="167"/>
      <c r="DM30" s="167"/>
      <c r="DN30" s="167"/>
      <c r="DO30" s="167"/>
      <c r="DP30" s="167"/>
      <c r="DQ30" s="167"/>
      <c r="DR30" s="163"/>
      <c r="DS30" s="163"/>
      <c r="DT30" s="163"/>
      <c r="DU30" s="163"/>
      <c r="DV30" s="163"/>
      <c r="DW30" s="163"/>
      <c r="DX30" s="163"/>
      <c r="DY30" s="163"/>
      <c r="DZ30" s="163"/>
      <c r="EA30" s="163"/>
      <c r="EB30" s="163"/>
      <c r="EC30" s="163"/>
      <c r="ED30" s="163"/>
      <c r="EE30" s="163"/>
      <c r="EF30" s="163"/>
      <c r="EG30" s="163"/>
      <c r="EH30" s="163"/>
      <c r="EI30" s="163"/>
    </row>
    <row r="31" spans="1:139" s="168" customFormat="1" ht="30" x14ac:dyDescent="0.25">
      <c r="A31" s="110">
        <f t="shared" si="5"/>
        <v>17</v>
      </c>
      <c r="B31" s="50" t="s">
        <v>307</v>
      </c>
      <c r="C31" s="50" t="s">
        <v>335</v>
      </c>
      <c r="D31" s="29"/>
      <c r="E31" s="29"/>
      <c r="F31" s="53" t="s">
        <v>336</v>
      </c>
      <c r="G31" s="53" t="s">
        <v>384</v>
      </c>
      <c r="H31" s="53" t="s">
        <v>337</v>
      </c>
      <c r="I31" s="75" t="s">
        <v>3</v>
      </c>
      <c r="J31" s="111"/>
      <c r="K31" s="57" t="s">
        <v>47</v>
      </c>
      <c r="L31" s="57" t="s">
        <v>47</v>
      </c>
      <c r="M31" s="53" t="s">
        <v>309</v>
      </c>
      <c r="N31" s="69" t="s">
        <v>27</v>
      </c>
      <c r="O31" s="70" t="s">
        <v>18</v>
      </c>
      <c r="P31" s="57" t="s">
        <v>338</v>
      </c>
      <c r="Q31" s="57" t="s">
        <v>339</v>
      </c>
      <c r="R31" s="57" t="s">
        <v>337</v>
      </c>
      <c r="S31" s="57" t="s">
        <v>35</v>
      </c>
      <c r="T31" s="58">
        <v>35016789</v>
      </c>
      <c r="U31" s="29" t="s">
        <v>47</v>
      </c>
      <c r="V31" s="29" t="s">
        <v>47</v>
      </c>
      <c r="W31" s="81"/>
      <c r="X31" s="111"/>
      <c r="Y31" s="106">
        <v>1</v>
      </c>
      <c r="Z31" s="114">
        <v>4.2</v>
      </c>
      <c r="AA31" s="114">
        <v>3.2</v>
      </c>
      <c r="AB31" s="203">
        <v>8.4</v>
      </c>
      <c r="AC31" s="58">
        <f t="shared" si="1"/>
        <v>10.5</v>
      </c>
      <c r="AD31" s="58" t="s">
        <v>297</v>
      </c>
      <c r="AE31" s="81">
        <v>2019</v>
      </c>
      <c r="AF31" s="81"/>
      <c r="AG31" s="81"/>
      <c r="AH31" s="163"/>
      <c r="AI31" s="163"/>
      <c r="AJ31" s="163"/>
      <c r="AK31" s="163"/>
      <c r="AL31" s="163"/>
      <c r="AM31" s="163"/>
      <c r="AN31" s="163"/>
      <c r="AO31" s="163"/>
      <c r="AP31" s="164"/>
      <c r="AQ31" s="163"/>
      <c r="AR31" s="76" t="s">
        <v>89</v>
      </c>
      <c r="AS31" s="57" t="s">
        <v>400</v>
      </c>
      <c r="AT31" s="70" t="s">
        <v>401</v>
      </c>
      <c r="AU31" s="197">
        <f t="shared" si="2"/>
        <v>4.2</v>
      </c>
      <c r="AV31" s="197">
        <f t="shared" si="3"/>
        <v>4.2</v>
      </c>
      <c r="AW31" s="197">
        <f t="shared" si="4"/>
        <v>3.2</v>
      </c>
      <c r="AX31" s="197">
        <f t="shared" si="4"/>
        <v>8.4</v>
      </c>
      <c r="AY31" s="57"/>
      <c r="AZ31" s="196">
        <v>2019</v>
      </c>
      <c r="BA31" s="57" t="s">
        <v>380</v>
      </c>
      <c r="BB31" s="74" t="s">
        <v>297</v>
      </c>
      <c r="BC31" s="70" t="s">
        <v>137</v>
      </c>
      <c r="BD31" s="70" t="s">
        <v>137</v>
      </c>
      <c r="BE31" s="70" t="s">
        <v>137</v>
      </c>
      <c r="BF31" s="77" t="s">
        <v>101</v>
      </c>
      <c r="BG31" s="57" t="s">
        <v>137</v>
      </c>
      <c r="BH31" s="70" t="s">
        <v>403</v>
      </c>
      <c r="BI31" s="57">
        <v>1</v>
      </c>
      <c r="BJ31" s="57" t="s">
        <v>47</v>
      </c>
      <c r="BK31" s="70" t="s">
        <v>159</v>
      </c>
      <c r="BL31" s="70" t="s">
        <v>137</v>
      </c>
      <c r="BM31" s="70" t="s">
        <v>137</v>
      </c>
      <c r="BN31" s="70" t="s">
        <v>137</v>
      </c>
      <c r="BO31" s="57" t="s">
        <v>176</v>
      </c>
      <c r="BP31" s="57" t="s">
        <v>137</v>
      </c>
      <c r="BQ31" s="57" t="s">
        <v>47</v>
      </c>
      <c r="BR31" s="57" t="s">
        <v>47</v>
      </c>
      <c r="BS31" s="57" t="s">
        <v>47</v>
      </c>
      <c r="BT31" s="57" t="s">
        <v>47</v>
      </c>
      <c r="BU31" s="57" t="s">
        <v>47</v>
      </c>
      <c r="BV31" s="163"/>
      <c r="BW31" s="163"/>
      <c r="BX31" s="163"/>
      <c r="BY31" s="163"/>
      <c r="BZ31" s="163"/>
      <c r="CA31" s="163"/>
      <c r="CB31" s="163"/>
      <c r="CC31" s="165"/>
      <c r="CD31" s="165"/>
      <c r="CE31" s="163"/>
      <c r="CF31" s="163"/>
      <c r="CG31" s="163"/>
      <c r="CH31" s="163"/>
      <c r="CI31" s="163"/>
      <c r="CJ31" s="163"/>
      <c r="CK31" s="163"/>
      <c r="CL31" s="163"/>
      <c r="CM31" s="163"/>
      <c r="CN31" s="163"/>
      <c r="CO31" s="163"/>
      <c r="CP31" s="165"/>
      <c r="CQ31" s="163"/>
      <c r="CR31" s="165"/>
      <c r="CS31" s="163"/>
      <c r="CT31" s="163"/>
      <c r="CU31" s="163"/>
      <c r="CV31" s="163"/>
      <c r="CW31" s="166"/>
      <c r="CX31" s="167"/>
      <c r="CY31" s="163"/>
      <c r="CZ31" s="163"/>
      <c r="DA31" s="163"/>
      <c r="DB31" s="163"/>
      <c r="DC31" s="163"/>
      <c r="DD31" s="163"/>
      <c r="DE31" s="167"/>
      <c r="DF31" s="167"/>
      <c r="DG31" s="167"/>
      <c r="DH31" s="167"/>
      <c r="DI31" s="167"/>
      <c r="DJ31" s="167"/>
      <c r="DK31" s="167"/>
      <c r="DL31" s="167"/>
      <c r="DM31" s="167"/>
      <c r="DN31" s="167"/>
      <c r="DO31" s="167"/>
      <c r="DP31" s="167"/>
      <c r="DQ31" s="167"/>
      <c r="DR31" s="163"/>
      <c r="DS31" s="163"/>
      <c r="DT31" s="163"/>
      <c r="DU31" s="163"/>
      <c r="DV31" s="163"/>
      <c r="DW31" s="163"/>
      <c r="DX31" s="163"/>
      <c r="DY31" s="163"/>
      <c r="DZ31" s="163"/>
      <c r="EA31" s="163"/>
      <c r="EB31" s="163"/>
      <c r="EC31" s="163"/>
      <c r="ED31" s="163"/>
      <c r="EE31" s="163"/>
      <c r="EF31" s="163"/>
      <c r="EG31" s="163"/>
      <c r="EH31" s="163"/>
      <c r="EI31" s="163"/>
    </row>
    <row r="32" spans="1:139" s="168" customFormat="1" ht="30" x14ac:dyDescent="0.25">
      <c r="A32" s="110">
        <f t="shared" si="5"/>
        <v>18</v>
      </c>
      <c r="B32" s="50" t="s">
        <v>307</v>
      </c>
      <c r="C32" s="50" t="s">
        <v>335</v>
      </c>
      <c r="D32" s="29"/>
      <c r="E32" s="29"/>
      <c r="F32" s="53" t="s">
        <v>336</v>
      </c>
      <c r="G32" s="53" t="s">
        <v>385</v>
      </c>
      <c r="H32" s="53" t="s">
        <v>337</v>
      </c>
      <c r="I32" s="75" t="s">
        <v>3</v>
      </c>
      <c r="J32" s="41"/>
      <c r="K32" s="57" t="s">
        <v>47</v>
      </c>
      <c r="L32" s="57" t="s">
        <v>47</v>
      </c>
      <c r="M32" s="53" t="s">
        <v>308</v>
      </c>
      <c r="N32" s="69" t="s">
        <v>27</v>
      </c>
      <c r="O32" s="70" t="s">
        <v>18</v>
      </c>
      <c r="P32" s="57" t="s">
        <v>338</v>
      </c>
      <c r="Q32" s="57" t="s">
        <v>339</v>
      </c>
      <c r="R32" s="57" t="s">
        <v>337</v>
      </c>
      <c r="S32" s="57" t="s">
        <v>35</v>
      </c>
      <c r="T32" s="58">
        <v>35016789</v>
      </c>
      <c r="U32" s="29" t="s">
        <v>47</v>
      </c>
      <c r="V32" s="29" t="s">
        <v>47</v>
      </c>
      <c r="W32" s="81"/>
      <c r="X32" s="41"/>
      <c r="Y32" s="106">
        <v>1</v>
      </c>
      <c r="Z32" s="114">
        <v>19.600000000000001</v>
      </c>
      <c r="AA32" s="114">
        <v>4.4000000000000004</v>
      </c>
      <c r="AB32" s="203">
        <v>51.94</v>
      </c>
      <c r="AC32" s="58">
        <f t="shared" si="1"/>
        <v>61.739999999999995</v>
      </c>
      <c r="AD32" s="58" t="s">
        <v>297</v>
      </c>
      <c r="AE32" s="81">
        <v>2019</v>
      </c>
      <c r="AF32" s="81">
        <v>4.8600000000000003</v>
      </c>
      <c r="AG32" s="81">
        <v>4.8600000000000003</v>
      </c>
      <c r="AH32" s="163"/>
      <c r="AI32" s="163"/>
      <c r="AJ32" s="163"/>
      <c r="AK32" s="163"/>
      <c r="AL32" s="163"/>
      <c r="AM32" s="163"/>
      <c r="AN32" s="163"/>
      <c r="AO32" s="163"/>
      <c r="AP32" s="164"/>
      <c r="AQ32" s="163"/>
      <c r="AR32" s="57" t="s">
        <v>90</v>
      </c>
      <c r="AS32" s="57" t="s">
        <v>400</v>
      </c>
      <c r="AT32" s="70" t="s">
        <v>401</v>
      </c>
      <c r="AU32" s="197">
        <f t="shared" si="2"/>
        <v>19.600000000000001</v>
      </c>
      <c r="AV32" s="197">
        <f t="shared" si="3"/>
        <v>19.600000000000001</v>
      </c>
      <c r="AW32" s="197">
        <f t="shared" si="4"/>
        <v>4.4000000000000004</v>
      </c>
      <c r="AX32" s="197">
        <f t="shared" si="4"/>
        <v>51.94</v>
      </c>
      <c r="AY32" s="57"/>
      <c r="AZ32" s="196">
        <v>2019</v>
      </c>
      <c r="BA32" s="57" t="s">
        <v>380</v>
      </c>
      <c r="BB32" s="74" t="s">
        <v>297</v>
      </c>
      <c r="BC32" s="70" t="s">
        <v>137</v>
      </c>
      <c r="BD32" s="70" t="s">
        <v>137</v>
      </c>
      <c r="BE32" s="70" t="s">
        <v>137</v>
      </c>
      <c r="BF32" s="77" t="s">
        <v>101</v>
      </c>
      <c r="BG32" s="57" t="s">
        <v>137</v>
      </c>
      <c r="BH32" s="70" t="s">
        <v>403</v>
      </c>
      <c r="BI32" s="57">
        <v>1</v>
      </c>
      <c r="BJ32" s="57" t="s">
        <v>47</v>
      </c>
      <c r="BK32" s="70" t="s">
        <v>159</v>
      </c>
      <c r="BL32" s="70" t="s">
        <v>137</v>
      </c>
      <c r="BM32" s="70" t="s">
        <v>137</v>
      </c>
      <c r="BN32" s="70" t="s">
        <v>137</v>
      </c>
      <c r="BO32" s="57" t="s">
        <v>176</v>
      </c>
      <c r="BP32" s="57" t="s">
        <v>137</v>
      </c>
      <c r="BQ32" s="57" t="s">
        <v>47</v>
      </c>
      <c r="BR32" s="57" t="s">
        <v>47</v>
      </c>
      <c r="BS32" s="57" t="s">
        <v>47</v>
      </c>
      <c r="BT32" s="57" t="s">
        <v>47</v>
      </c>
      <c r="BU32" s="57" t="s">
        <v>47</v>
      </c>
      <c r="BV32" s="163"/>
      <c r="BW32" s="163"/>
      <c r="BX32" s="163"/>
      <c r="BY32" s="163"/>
      <c r="BZ32" s="163"/>
      <c r="CA32" s="163"/>
      <c r="CB32" s="163"/>
      <c r="CC32" s="165"/>
      <c r="CD32" s="165"/>
      <c r="CE32" s="163"/>
      <c r="CF32" s="163"/>
      <c r="CG32" s="163"/>
      <c r="CH32" s="163"/>
      <c r="CI32" s="163"/>
      <c r="CJ32" s="163"/>
      <c r="CK32" s="163"/>
      <c r="CL32" s="163"/>
      <c r="CM32" s="163"/>
      <c r="CN32" s="163"/>
      <c r="CO32" s="163"/>
      <c r="CP32" s="165"/>
      <c r="CQ32" s="163"/>
      <c r="CR32" s="165"/>
      <c r="CS32" s="163"/>
      <c r="CT32" s="163"/>
      <c r="CU32" s="163"/>
      <c r="CV32" s="163"/>
      <c r="CW32" s="166"/>
      <c r="CX32" s="167"/>
      <c r="CY32" s="163"/>
      <c r="CZ32" s="163"/>
      <c r="DA32" s="163"/>
      <c r="DB32" s="163"/>
      <c r="DC32" s="163"/>
      <c r="DD32" s="163"/>
      <c r="DE32" s="167"/>
      <c r="DF32" s="167"/>
      <c r="DG32" s="167"/>
      <c r="DH32" s="167"/>
      <c r="DI32" s="167"/>
      <c r="DJ32" s="167"/>
      <c r="DK32" s="167"/>
      <c r="DL32" s="167"/>
      <c r="DM32" s="167"/>
      <c r="DN32" s="167"/>
      <c r="DO32" s="167"/>
      <c r="DP32" s="167"/>
      <c r="DQ32" s="167"/>
      <c r="DR32" s="163"/>
      <c r="DS32" s="163"/>
      <c r="DT32" s="163"/>
      <c r="DU32" s="163"/>
      <c r="DV32" s="163"/>
      <c r="DW32" s="163"/>
      <c r="DX32" s="163"/>
      <c r="DY32" s="163"/>
      <c r="DZ32" s="163"/>
      <c r="EA32" s="163"/>
      <c r="EB32" s="163"/>
      <c r="EC32" s="163"/>
      <c r="ED32" s="163"/>
      <c r="EE32" s="163"/>
      <c r="EF32" s="163"/>
      <c r="EG32" s="163"/>
      <c r="EH32" s="163"/>
      <c r="EI32" s="163"/>
    </row>
    <row r="33" spans="1:149" s="168" customFormat="1" ht="30" x14ac:dyDescent="0.25">
      <c r="A33" s="110">
        <f t="shared" si="5"/>
        <v>19</v>
      </c>
      <c r="B33" s="50" t="s">
        <v>307</v>
      </c>
      <c r="C33" s="50" t="s">
        <v>335</v>
      </c>
      <c r="D33" s="29"/>
      <c r="E33" s="29"/>
      <c r="F33" s="53" t="s">
        <v>336</v>
      </c>
      <c r="G33" s="53" t="s">
        <v>386</v>
      </c>
      <c r="H33" s="53" t="s">
        <v>337</v>
      </c>
      <c r="I33" s="75" t="s">
        <v>3</v>
      </c>
      <c r="J33" s="41"/>
      <c r="K33" s="57" t="s">
        <v>47</v>
      </c>
      <c r="L33" s="57" t="s">
        <v>47</v>
      </c>
      <c r="M33" s="53" t="s">
        <v>309</v>
      </c>
      <c r="N33" s="69" t="s">
        <v>27</v>
      </c>
      <c r="O33" s="70" t="s">
        <v>18</v>
      </c>
      <c r="P33" s="57" t="s">
        <v>338</v>
      </c>
      <c r="Q33" s="57" t="s">
        <v>339</v>
      </c>
      <c r="R33" s="57" t="s">
        <v>337</v>
      </c>
      <c r="S33" s="57" t="s">
        <v>35</v>
      </c>
      <c r="T33" s="58">
        <v>35016789</v>
      </c>
      <c r="U33" s="29" t="s">
        <v>47</v>
      </c>
      <c r="V33" s="29" t="s">
        <v>47</v>
      </c>
      <c r="W33" s="81"/>
      <c r="X33" s="41"/>
      <c r="Y33" s="106">
        <v>1</v>
      </c>
      <c r="Z33" s="114">
        <v>32</v>
      </c>
      <c r="AA33" s="114">
        <v>6.3</v>
      </c>
      <c r="AB33" s="213">
        <v>115.2</v>
      </c>
      <c r="AC33" s="58">
        <f t="shared" si="1"/>
        <v>131.19999999999999</v>
      </c>
      <c r="AD33" s="58" t="s">
        <v>297</v>
      </c>
      <c r="AE33" s="81">
        <v>2019</v>
      </c>
      <c r="AF33" s="81">
        <v>4.8600000000000003</v>
      </c>
      <c r="AG33" s="81">
        <v>4.8600000000000003</v>
      </c>
      <c r="AH33" s="163"/>
      <c r="AI33" s="163"/>
      <c r="AJ33" s="163"/>
      <c r="AK33" s="163"/>
      <c r="AL33" s="163"/>
      <c r="AM33" s="163"/>
      <c r="AN33" s="163"/>
      <c r="AO33" s="163"/>
      <c r="AP33" s="164"/>
      <c r="AQ33" s="163"/>
      <c r="AR33" s="76" t="s">
        <v>89</v>
      </c>
      <c r="AS33" s="57" t="s">
        <v>400</v>
      </c>
      <c r="AT33" s="70" t="s">
        <v>401</v>
      </c>
      <c r="AU33" s="197">
        <f t="shared" si="2"/>
        <v>32</v>
      </c>
      <c r="AV33" s="197">
        <f t="shared" si="3"/>
        <v>32</v>
      </c>
      <c r="AW33" s="197">
        <f t="shared" si="4"/>
        <v>6.3</v>
      </c>
      <c r="AX33" s="197">
        <f t="shared" si="4"/>
        <v>115.2</v>
      </c>
      <c r="AY33" s="63"/>
      <c r="AZ33" s="198">
        <v>2019</v>
      </c>
      <c r="BA33" s="57" t="s">
        <v>380</v>
      </c>
      <c r="BB33" s="74" t="s">
        <v>297</v>
      </c>
      <c r="BC33" s="70" t="s">
        <v>137</v>
      </c>
      <c r="BD33" s="70" t="s">
        <v>137</v>
      </c>
      <c r="BE33" s="70" t="s">
        <v>137</v>
      </c>
      <c r="BF33" s="77" t="s">
        <v>101</v>
      </c>
      <c r="BG33" s="57" t="s">
        <v>137</v>
      </c>
      <c r="BH33" s="70" t="s">
        <v>403</v>
      </c>
      <c r="BI33" s="63">
        <v>1</v>
      </c>
      <c r="BJ33" s="57" t="s">
        <v>47</v>
      </c>
      <c r="BK33" s="70" t="s">
        <v>159</v>
      </c>
      <c r="BL33" s="70" t="s">
        <v>137</v>
      </c>
      <c r="BM33" s="70" t="s">
        <v>137</v>
      </c>
      <c r="BN33" s="70" t="s">
        <v>137</v>
      </c>
      <c r="BO33" s="57" t="s">
        <v>176</v>
      </c>
      <c r="BP33" s="57" t="s">
        <v>137</v>
      </c>
      <c r="BQ33" s="57" t="s">
        <v>47</v>
      </c>
      <c r="BR33" s="57" t="s">
        <v>47</v>
      </c>
      <c r="BS33" s="57" t="s">
        <v>47</v>
      </c>
      <c r="BT33" s="57" t="s">
        <v>47</v>
      </c>
      <c r="BU33" s="57" t="s">
        <v>47</v>
      </c>
      <c r="BV33" s="163"/>
      <c r="BW33" s="163"/>
      <c r="BX33" s="163"/>
      <c r="BY33" s="163"/>
      <c r="BZ33" s="163"/>
      <c r="CA33" s="163"/>
      <c r="CB33" s="163"/>
      <c r="CC33" s="165"/>
      <c r="CD33" s="165"/>
      <c r="CE33" s="163"/>
      <c r="CF33" s="163"/>
      <c r="CG33" s="163"/>
      <c r="CH33" s="163"/>
      <c r="CI33" s="163"/>
      <c r="CJ33" s="163"/>
      <c r="CK33" s="163"/>
      <c r="CL33" s="163"/>
      <c r="CM33" s="163"/>
      <c r="CN33" s="163"/>
      <c r="CO33" s="163"/>
      <c r="CP33" s="165"/>
      <c r="CQ33" s="163"/>
      <c r="CR33" s="165"/>
      <c r="CS33" s="163"/>
      <c r="CT33" s="163"/>
      <c r="CU33" s="163"/>
      <c r="CV33" s="163"/>
      <c r="CW33" s="166"/>
      <c r="CX33" s="167"/>
      <c r="CY33" s="163"/>
      <c r="CZ33" s="163"/>
      <c r="DA33" s="163"/>
      <c r="DB33" s="163"/>
      <c r="DC33" s="163"/>
      <c r="DD33" s="163"/>
      <c r="DE33" s="167"/>
      <c r="DF33" s="167"/>
      <c r="DG33" s="167"/>
      <c r="DH33" s="167"/>
      <c r="DI33" s="167"/>
      <c r="DJ33" s="167"/>
      <c r="DK33" s="167"/>
      <c r="DL33" s="167"/>
      <c r="DM33" s="167"/>
      <c r="DN33" s="167"/>
      <c r="DO33" s="167"/>
      <c r="DP33" s="167"/>
      <c r="DQ33" s="167"/>
      <c r="DR33" s="163"/>
      <c r="DS33" s="163"/>
      <c r="DT33" s="163"/>
      <c r="DU33" s="163"/>
      <c r="DV33" s="163"/>
      <c r="DW33" s="163"/>
      <c r="DX33" s="163"/>
      <c r="DY33" s="163"/>
      <c r="DZ33" s="163"/>
      <c r="EA33" s="163"/>
      <c r="EB33" s="163"/>
      <c r="EC33" s="163"/>
      <c r="ED33" s="163"/>
      <c r="EE33" s="163"/>
      <c r="EF33" s="163"/>
      <c r="EG33" s="163"/>
      <c r="EH33" s="163"/>
      <c r="EI33" s="163"/>
    </row>
    <row r="34" spans="1:149" s="168" customFormat="1" x14ac:dyDescent="0.25">
      <c r="A34" s="110">
        <f t="shared" si="5"/>
        <v>20</v>
      </c>
      <c r="B34" s="190" t="s">
        <v>307</v>
      </c>
      <c r="C34" s="29" t="s">
        <v>335</v>
      </c>
      <c r="D34" s="29"/>
      <c r="E34" s="29"/>
      <c r="F34" s="54">
        <v>3</v>
      </c>
      <c r="G34" s="54" t="s">
        <v>387</v>
      </c>
      <c r="H34" s="54" t="s">
        <v>340</v>
      </c>
      <c r="I34" s="56" t="s">
        <v>3</v>
      </c>
      <c r="J34" s="41"/>
      <c r="K34" s="57" t="s">
        <v>47</v>
      </c>
      <c r="L34" s="57" t="s">
        <v>47</v>
      </c>
      <c r="M34" s="53" t="s">
        <v>309</v>
      </c>
      <c r="N34" s="55" t="s">
        <v>27</v>
      </c>
      <c r="O34" s="49" t="s">
        <v>18</v>
      </c>
      <c r="P34" s="29" t="s">
        <v>338</v>
      </c>
      <c r="Q34" s="29" t="s">
        <v>339</v>
      </c>
      <c r="R34" s="29" t="s">
        <v>337</v>
      </c>
      <c r="S34" s="57" t="s">
        <v>35</v>
      </c>
      <c r="T34" s="58">
        <v>16060004</v>
      </c>
      <c r="U34" s="29" t="s">
        <v>47</v>
      </c>
      <c r="V34" s="29" t="s">
        <v>47</v>
      </c>
      <c r="W34" s="53"/>
      <c r="X34" s="41"/>
      <c r="Y34" s="53">
        <v>1</v>
      </c>
      <c r="Z34" s="114">
        <v>87</v>
      </c>
      <c r="AA34" s="114">
        <v>3</v>
      </c>
      <c r="AB34" s="207">
        <f t="shared" ref="AB34:AB40" si="6">Z34*AA34</f>
        <v>261</v>
      </c>
      <c r="AC34" s="53">
        <f>AB34+(Z34*0.6)</f>
        <v>313.2</v>
      </c>
      <c r="AD34" s="193" t="s">
        <v>380</v>
      </c>
      <c r="AE34" s="29" t="s">
        <v>399</v>
      </c>
      <c r="AF34" s="114">
        <v>4</v>
      </c>
      <c r="AG34" s="114">
        <v>4.33</v>
      </c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76" t="s">
        <v>89</v>
      </c>
      <c r="AS34" s="57" t="s">
        <v>400</v>
      </c>
      <c r="AT34" s="70" t="s">
        <v>401</v>
      </c>
      <c r="AU34" s="197">
        <f t="shared" si="2"/>
        <v>87</v>
      </c>
      <c r="AV34" s="197">
        <f t="shared" si="3"/>
        <v>87</v>
      </c>
      <c r="AW34" s="197">
        <f t="shared" si="4"/>
        <v>3</v>
      </c>
      <c r="AX34" s="197">
        <f t="shared" si="4"/>
        <v>261</v>
      </c>
      <c r="AY34" s="57"/>
      <c r="AZ34" s="57" t="s">
        <v>399</v>
      </c>
      <c r="BA34" s="57" t="s">
        <v>380</v>
      </c>
      <c r="BB34" s="70" t="s">
        <v>104</v>
      </c>
      <c r="BC34" s="70" t="s">
        <v>137</v>
      </c>
      <c r="BD34" s="70" t="s">
        <v>137</v>
      </c>
      <c r="BE34" s="70" t="s">
        <v>137</v>
      </c>
      <c r="BF34" s="70"/>
      <c r="BG34" s="57" t="s">
        <v>137</v>
      </c>
      <c r="BH34" s="70" t="s">
        <v>402</v>
      </c>
      <c r="BI34" s="57">
        <v>1</v>
      </c>
      <c r="BJ34" s="57" t="s">
        <v>47</v>
      </c>
      <c r="BK34" s="70" t="s">
        <v>159</v>
      </c>
      <c r="BL34" s="70" t="s">
        <v>137</v>
      </c>
      <c r="BM34" s="70" t="s">
        <v>137</v>
      </c>
      <c r="BN34" s="70" t="s">
        <v>137</v>
      </c>
      <c r="BO34" s="57" t="s">
        <v>176</v>
      </c>
      <c r="BP34" s="57" t="s">
        <v>137</v>
      </c>
      <c r="BQ34" s="57" t="s">
        <v>47</v>
      </c>
      <c r="BR34" s="57" t="s">
        <v>47</v>
      </c>
      <c r="BS34" s="57" t="s">
        <v>47</v>
      </c>
      <c r="BT34" s="57" t="s">
        <v>47</v>
      </c>
      <c r="BU34" s="57" t="s">
        <v>47</v>
      </c>
      <c r="BV34" s="163"/>
      <c r="BW34" s="163"/>
      <c r="BX34" s="163"/>
      <c r="BY34" s="163"/>
      <c r="BZ34" s="163"/>
      <c r="CA34" s="163"/>
      <c r="CB34" s="163"/>
      <c r="CC34" s="165"/>
      <c r="CD34" s="165"/>
      <c r="CE34" s="163"/>
      <c r="CF34" s="163"/>
      <c r="CG34" s="163"/>
      <c r="CH34" s="163"/>
      <c r="CI34" s="163"/>
      <c r="CJ34" s="163"/>
      <c r="CK34" s="163"/>
      <c r="CL34" s="163"/>
      <c r="CM34" s="163"/>
      <c r="CN34" s="163"/>
      <c r="CO34" s="163"/>
      <c r="CP34" s="165"/>
      <c r="CQ34" s="163"/>
      <c r="CR34" s="165"/>
      <c r="CS34" s="163"/>
      <c r="CT34" s="163"/>
      <c r="CU34" s="163"/>
      <c r="CV34" s="163"/>
      <c r="CW34" s="163"/>
      <c r="CX34" s="167"/>
      <c r="CY34" s="163"/>
      <c r="CZ34" s="163"/>
      <c r="DA34" s="163"/>
      <c r="DB34" s="163"/>
      <c r="DC34" s="163"/>
      <c r="DD34" s="163"/>
      <c r="DE34" s="167"/>
      <c r="DF34" s="167"/>
      <c r="DG34" s="167"/>
      <c r="DH34" s="167"/>
      <c r="DI34" s="167"/>
      <c r="DJ34" s="167"/>
      <c r="DK34" s="167"/>
      <c r="DL34" s="167"/>
      <c r="DM34" s="167"/>
      <c r="DN34" s="167"/>
      <c r="DO34" s="167"/>
      <c r="DP34" s="167"/>
      <c r="DQ34" s="167"/>
      <c r="DR34" s="163"/>
      <c r="DS34" s="163"/>
      <c r="DT34" s="163"/>
      <c r="DU34" s="163"/>
      <c r="DV34" s="163"/>
      <c r="DW34" s="163"/>
      <c r="DX34" s="163"/>
      <c r="DY34" s="163"/>
      <c r="DZ34" s="163"/>
      <c r="EA34" s="163"/>
      <c r="EB34" s="163"/>
      <c r="EC34" s="163"/>
      <c r="ED34" s="163"/>
      <c r="EE34" s="163"/>
      <c r="EF34" s="163"/>
      <c r="EG34" s="163"/>
      <c r="EH34" s="163"/>
      <c r="EI34" s="163"/>
    </row>
    <row r="35" spans="1:149" s="168" customFormat="1" x14ac:dyDescent="0.25">
      <c r="A35" s="110">
        <f t="shared" si="5"/>
        <v>21</v>
      </c>
      <c r="B35" s="190" t="s">
        <v>307</v>
      </c>
      <c r="C35" s="29" t="s">
        <v>335</v>
      </c>
      <c r="D35" s="29"/>
      <c r="E35" s="29"/>
      <c r="F35" s="54">
        <v>3</v>
      </c>
      <c r="G35" s="54" t="s">
        <v>388</v>
      </c>
      <c r="H35" s="54" t="s">
        <v>340</v>
      </c>
      <c r="I35" s="56" t="s">
        <v>3</v>
      </c>
      <c r="J35" s="41"/>
      <c r="K35" s="57" t="s">
        <v>47</v>
      </c>
      <c r="L35" s="57" t="s">
        <v>47</v>
      </c>
      <c r="M35" s="53" t="s">
        <v>308</v>
      </c>
      <c r="N35" s="55" t="s">
        <v>27</v>
      </c>
      <c r="O35" s="49" t="s">
        <v>18</v>
      </c>
      <c r="P35" s="29" t="s">
        <v>338</v>
      </c>
      <c r="Q35" s="29" t="s">
        <v>339</v>
      </c>
      <c r="R35" s="29" t="s">
        <v>337</v>
      </c>
      <c r="S35" s="57" t="s">
        <v>35</v>
      </c>
      <c r="T35" s="58">
        <v>16060004</v>
      </c>
      <c r="U35" s="29" t="s">
        <v>47</v>
      </c>
      <c r="V35" s="29" t="s">
        <v>47</v>
      </c>
      <c r="W35" s="53"/>
      <c r="X35" s="41"/>
      <c r="Y35" s="53">
        <v>1</v>
      </c>
      <c r="Z35" s="114">
        <v>109</v>
      </c>
      <c r="AA35" s="114">
        <v>3.5</v>
      </c>
      <c r="AB35" s="207">
        <f t="shared" si="6"/>
        <v>381.5</v>
      </c>
      <c r="AC35" s="53">
        <f>AB35+(Z35*0.6)</f>
        <v>446.9</v>
      </c>
      <c r="AD35" s="193" t="s">
        <v>380</v>
      </c>
      <c r="AE35" s="29" t="s">
        <v>399</v>
      </c>
      <c r="AF35" s="114">
        <v>4</v>
      </c>
      <c r="AG35" s="114">
        <v>4.33</v>
      </c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57" t="s">
        <v>90</v>
      </c>
      <c r="AS35" s="57" t="s">
        <v>400</v>
      </c>
      <c r="AT35" s="70" t="s">
        <v>401</v>
      </c>
      <c r="AU35" s="197">
        <f t="shared" si="2"/>
        <v>109</v>
      </c>
      <c r="AV35" s="197">
        <f t="shared" si="3"/>
        <v>109</v>
      </c>
      <c r="AW35" s="197">
        <f t="shared" si="4"/>
        <v>3.5</v>
      </c>
      <c r="AX35" s="197">
        <f t="shared" si="4"/>
        <v>381.5</v>
      </c>
      <c r="AY35" s="57"/>
      <c r="AZ35" s="57" t="s">
        <v>399</v>
      </c>
      <c r="BA35" s="57" t="s">
        <v>380</v>
      </c>
      <c r="BB35" s="70" t="s">
        <v>104</v>
      </c>
      <c r="BC35" s="70" t="s">
        <v>137</v>
      </c>
      <c r="BD35" s="70" t="s">
        <v>137</v>
      </c>
      <c r="BE35" s="70" t="s">
        <v>137</v>
      </c>
      <c r="BF35" s="70"/>
      <c r="BG35" s="57" t="s">
        <v>137</v>
      </c>
      <c r="BH35" s="70" t="s">
        <v>402</v>
      </c>
      <c r="BI35" s="57">
        <v>1</v>
      </c>
      <c r="BJ35" s="57" t="s">
        <v>47</v>
      </c>
      <c r="BK35" s="70" t="s">
        <v>159</v>
      </c>
      <c r="BL35" s="70" t="s">
        <v>137</v>
      </c>
      <c r="BM35" s="70" t="s">
        <v>137</v>
      </c>
      <c r="BN35" s="70" t="s">
        <v>137</v>
      </c>
      <c r="BO35" s="57" t="s">
        <v>176</v>
      </c>
      <c r="BP35" s="57" t="s">
        <v>137</v>
      </c>
      <c r="BQ35" s="57" t="s">
        <v>47</v>
      </c>
      <c r="BR35" s="57" t="s">
        <v>47</v>
      </c>
      <c r="BS35" s="57" t="s">
        <v>47</v>
      </c>
      <c r="BT35" s="57" t="s">
        <v>47</v>
      </c>
      <c r="BU35" s="57" t="s">
        <v>47</v>
      </c>
      <c r="BV35" s="163"/>
      <c r="BW35" s="163"/>
      <c r="BX35" s="163"/>
      <c r="BY35" s="163"/>
      <c r="BZ35" s="163"/>
      <c r="CA35" s="163"/>
      <c r="CB35" s="163"/>
      <c r="CC35" s="165"/>
      <c r="CD35" s="165"/>
      <c r="CE35" s="163"/>
      <c r="CF35" s="163"/>
      <c r="CG35" s="163"/>
      <c r="CH35" s="163"/>
      <c r="CI35" s="163"/>
      <c r="CJ35" s="163"/>
      <c r="CK35" s="163"/>
      <c r="CL35" s="163"/>
      <c r="CM35" s="163"/>
      <c r="CN35" s="163"/>
      <c r="CO35" s="163"/>
      <c r="CP35" s="165"/>
      <c r="CQ35" s="163"/>
      <c r="CR35" s="165"/>
      <c r="CS35" s="163"/>
      <c r="CT35" s="163"/>
      <c r="CU35" s="163"/>
      <c r="CV35" s="163"/>
      <c r="CW35" s="163"/>
      <c r="CX35" s="167"/>
      <c r="CY35" s="163"/>
      <c r="CZ35" s="163"/>
      <c r="DA35" s="163"/>
      <c r="DB35" s="163"/>
      <c r="DC35" s="163"/>
      <c r="DD35" s="163"/>
      <c r="DE35" s="167"/>
      <c r="DF35" s="167"/>
      <c r="DG35" s="167"/>
      <c r="DH35" s="167"/>
      <c r="DI35" s="167"/>
      <c r="DJ35" s="167"/>
      <c r="DK35" s="167"/>
      <c r="DL35" s="167"/>
      <c r="DM35" s="167"/>
      <c r="DN35" s="167"/>
      <c r="DO35" s="167"/>
      <c r="DP35" s="167"/>
      <c r="DQ35" s="167"/>
      <c r="DR35" s="163"/>
      <c r="DS35" s="163"/>
      <c r="DT35" s="163"/>
      <c r="DU35" s="163"/>
      <c r="DV35" s="163"/>
      <c r="DW35" s="163"/>
      <c r="DX35" s="163"/>
      <c r="DY35" s="163"/>
      <c r="DZ35" s="163"/>
      <c r="EA35" s="163"/>
      <c r="EB35" s="163"/>
      <c r="EC35" s="163"/>
      <c r="ED35" s="163"/>
      <c r="EE35" s="163"/>
      <c r="EF35" s="163"/>
      <c r="EG35" s="163"/>
      <c r="EH35" s="163"/>
      <c r="EI35" s="163"/>
    </row>
    <row r="36" spans="1:149" s="168" customFormat="1" x14ac:dyDescent="0.25">
      <c r="A36" s="110">
        <f t="shared" si="5"/>
        <v>22</v>
      </c>
      <c r="B36" s="190" t="s">
        <v>307</v>
      </c>
      <c r="C36" s="29" t="s">
        <v>335</v>
      </c>
      <c r="D36" s="29"/>
      <c r="E36" s="29"/>
      <c r="F36" s="54">
        <v>3</v>
      </c>
      <c r="G36" s="54" t="s">
        <v>389</v>
      </c>
      <c r="H36" s="54" t="s">
        <v>340</v>
      </c>
      <c r="I36" s="56" t="s">
        <v>3</v>
      </c>
      <c r="J36" s="41"/>
      <c r="K36" s="57" t="s">
        <v>47</v>
      </c>
      <c r="L36" s="57" t="s">
        <v>47</v>
      </c>
      <c r="M36" s="53" t="s">
        <v>308</v>
      </c>
      <c r="N36" s="55" t="s">
        <v>27</v>
      </c>
      <c r="O36" s="49" t="s">
        <v>18</v>
      </c>
      <c r="P36" s="29" t="s">
        <v>338</v>
      </c>
      <c r="Q36" s="29" t="s">
        <v>339</v>
      </c>
      <c r="R36" s="29" t="s">
        <v>337</v>
      </c>
      <c r="S36" s="57" t="s">
        <v>35</v>
      </c>
      <c r="T36" s="58">
        <v>16060003</v>
      </c>
      <c r="U36" s="29" t="s">
        <v>47</v>
      </c>
      <c r="V36" s="29" t="s">
        <v>47</v>
      </c>
      <c r="W36" s="53"/>
      <c r="X36" s="41"/>
      <c r="Y36" s="53">
        <v>1</v>
      </c>
      <c r="Z36" s="194">
        <v>35</v>
      </c>
      <c r="AA36" s="194">
        <v>1.9</v>
      </c>
      <c r="AB36" s="204">
        <f t="shared" si="6"/>
        <v>66.5</v>
      </c>
      <c r="AC36" s="53">
        <f>AB36+(Z36*0.6)</f>
        <v>87.5</v>
      </c>
      <c r="AD36" s="193" t="s">
        <v>380</v>
      </c>
      <c r="AE36" s="29" t="s">
        <v>399</v>
      </c>
      <c r="AF36" s="114"/>
      <c r="AG36" s="114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57" t="s">
        <v>90</v>
      </c>
      <c r="AS36" s="57" t="s">
        <v>400</v>
      </c>
      <c r="AT36" s="70" t="s">
        <v>401</v>
      </c>
      <c r="AU36" s="197">
        <f t="shared" si="2"/>
        <v>35</v>
      </c>
      <c r="AV36" s="197">
        <f t="shared" si="3"/>
        <v>35</v>
      </c>
      <c r="AW36" s="197">
        <f t="shared" si="4"/>
        <v>1.9</v>
      </c>
      <c r="AX36" s="197">
        <f t="shared" si="4"/>
        <v>66.5</v>
      </c>
      <c r="AY36" s="57"/>
      <c r="AZ36" s="57" t="s">
        <v>399</v>
      </c>
      <c r="BA36" s="57" t="s">
        <v>380</v>
      </c>
      <c r="BB36" s="70" t="s">
        <v>104</v>
      </c>
      <c r="BC36" s="70" t="s">
        <v>137</v>
      </c>
      <c r="BD36" s="70" t="s">
        <v>137</v>
      </c>
      <c r="BE36" s="70" t="s">
        <v>137</v>
      </c>
      <c r="BF36" s="70"/>
      <c r="BG36" s="57" t="s">
        <v>137</v>
      </c>
      <c r="BH36" s="70" t="s">
        <v>402</v>
      </c>
      <c r="BI36" s="57">
        <v>1</v>
      </c>
      <c r="BJ36" s="57" t="s">
        <v>47</v>
      </c>
      <c r="BK36" s="70" t="s">
        <v>159</v>
      </c>
      <c r="BL36" s="70" t="s">
        <v>137</v>
      </c>
      <c r="BM36" s="70" t="s">
        <v>137</v>
      </c>
      <c r="BN36" s="70" t="s">
        <v>137</v>
      </c>
      <c r="BO36" s="57" t="s">
        <v>176</v>
      </c>
      <c r="BP36" s="57" t="s">
        <v>137</v>
      </c>
      <c r="BQ36" s="57" t="s">
        <v>47</v>
      </c>
      <c r="BR36" s="57" t="s">
        <v>47</v>
      </c>
      <c r="BS36" s="57" t="s">
        <v>47</v>
      </c>
      <c r="BT36" s="57" t="s">
        <v>47</v>
      </c>
      <c r="BU36" s="57" t="s">
        <v>47</v>
      </c>
      <c r="BV36" s="163"/>
      <c r="BW36" s="163"/>
      <c r="BX36" s="163"/>
      <c r="BY36" s="163"/>
      <c r="BZ36" s="163"/>
      <c r="CA36" s="163"/>
      <c r="CB36" s="163"/>
      <c r="CC36" s="165"/>
      <c r="CD36" s="165"/>
      <c r="CE36" s="163"/>
      <c r="CF36" s="163"/>
      <c r="CG36" s="163"/>
      <c r="CH36" s="163"/>
      <c r="CI36" s="163"/>
      <c r="CJ36" s="163"/>
      <c r="CK36" s="163"/>
      <c r="CL36" s="163"/>
      <c r="CM36" s="163"/>
      <c r="CN36" s="163"/>
      <c r="CO36" s="163"/>
      <c r="CP36" s="165"/>
      <c r="CQ36" s="163"/>
      <c r="CR36" s="165"/>
      <c r="CS36" s="163"/>
      <c r="CT36" s="163"/>
      <c r="CU36" s="163"/>
      <c r="CV36" s="163"/>
      <c r="CW36" s="163"/>
      <c r="CX36" s="167"/>
      <c r="CY36" s="163"/>
      <c r="CZ36" s="163"/>
      <c r="DA36" s="163"/>
      <c r="DB36" s="163"/>
      <c r="DC36" s="163"/>
      <c r="DD36" s="163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  <c r="DR36" s="163"/>
      <c r="DS36" s="163"/>
      <c r="DT36" s="163"/>
      <c r="DU36" s="163"/>
      <c r="DV36" s="163"/>
      <c r="DW36" s="163"/>
      <c r="DX36" s="163"/>
      <c r="DY36" s="163"/>
      <c r="DZ36" s="163"/>
      <c r="EA36" s="163"/>
      <c r="EB36" s="163"/>
      <c r="EC36" s="163"/>
      <c r="ED36" s="163"/>
      <c r="EE36" s="163"/>
      <c r="EF36" s="163"/>
      <c r="EG36" s="163"/>
      <c r="EH36" s="163"/>
      <c r="EI36" s="163"/>
    </row>
    <row r="37" spans="1:149" s="168" customFormat="1" x14ac:dyDescent="0.25">
      <c r="A37" s="110">
        <f t="shared" si="5"/>
        <v>23</v>
      </c>
      <c r="B37" s="190" t="s">
        <v>307</v>
      </c>
      <c r="C37" s="29" t="s">
        <v>335</v>
      </c>
      <c r="D37" s="29"/>
      <c r="E37" s="29"/>
      <c r="F37" s="54">
        <v>3</v>
      </c>
      <c r="G37" s="54" t="s">
        <v>390</v>
      </c>
      <c r="H37" s="54" t="s">
        <v>340</v>
      </c>
      <c r="I37" s="56" t="s">
        <v>3</v>
      </c>
      <c r="J37" s="41"/>
      <c r="K37" s="57" t="s">
        <v>47</v>
      </c>
      <c r="L37" s="57" t="s">
        <v>47</v>
      </c>
      <c r="M37" s="53" t="s">
        <v>308</v>
      </c>
      <c r="N37" s="55" t="s">
        <v>27</v>
      </c>
      <c r="O37" s="49" t="s">
        <v>18</v>
      </c>
      <c r="P37" s="29" t="s">
        <v>338</v>
      </c>
      <c r="Q37" s="29" t="s">
        <v>339</v>
      </c>
      <c r="R37" s="29" t="s">
        <v>337</v>
      </c>
      <c r="S37" s="57" t="s">
        <v>35</v>
      </c>
      <c r="T37" s="58">
        <v>16060003</v>
      </c>
      <c r="U37" s="29" t="s">
        <v>47</v>
      </c>
      <c r="V37" s="29" t="s">
        <v>47</v>
      </c>
      <c r="W37" s="53"/>
      <c r="X37" s="41"/>
      <c r="Y37" s="53">
        <v>1</v>
      </c>
      <c r="Z37" s="194">
        <v>71</v>
      </c>
      <c r="AA37" s="194">
        <v>2.7</v>
      </c>
      <c r="AB37" s="212">
        <f t="shared" si="6"/>
        <v>191.70000000000002</v>
      </c>
      <c r="AC37" s="53">
        <f>AB37+(Z37*0.6)</f>
        <v>234.3</v>
      </c>
      <c r="AD37" s="193" t="s">
        <v>380</v>
      </c>
      <c r="AE37" s="29" t="s">
        <v>399</v>
      </c>
      <c r="AF37" s="53"/>
      <c r="AG37" s="5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57" t="s">
        <v>90</v>
      </c>
      <c r="AS37" s="57" t="s">
        <v>400</v>
      </c>
      <c r="AT37" s="70" t="s">
        <v>401</v>
      </c>
      <c r="AU37" s="197">
        <f t="shared" si="2"/>
        <v>71</v>
      </c>
      <c r="AV37" s="197">
        <f t="shared" si="3"/>
        <v>71</v>
      </c>
      <c r="AW37" s="197">
        <f t="shared" si="4"/>
        <v>2.7</v>
      </c>
      <c r="AX37" s="197">
        <f t="shared" si="4"/>
        <v>191.70000000000002</v>
      </c>
      <c r="AY37" s="57"/>
      <c r="AZ37" s="57" t="s">
        <v>399</v>
      </c>
      <c r="BA37" s="57" t="s">
        <v>380</v>
      </c>
      <c r="BB37" s="70" t="s">
        <v>104</v>
      </c>
      <c r="BC37" s="70" t="s">
        <v>137</v>
      </c>
      <c r="BD37" s="70" t="s">
        <v>137</v>
      </c>
      <c r="BE37" s="70" t="s">
        <v>137</v>
      </c>
      <c r="BF37" s="70"/>
      <c r="BG37" s="57" t="s">
        <v>137</v>
      </c>
      <c r="BH37" s="70" t="s">
        <v>402</v>
      </c>
      <c r="BI37" s="57">
        <v>1</v>
      </c>
      <c r="BJ37" s="57" t="s">
        <v>47</v>
      </c>
      <c r="BK37" s="70" t="s">
        <v>159</v>
      </c>
      <c r="BL37" s="70" t="s">
        <v>137</v>
      </c>
      <c r="BM37" s="70" t="s">
        <v>137</v>
      </c>
      <c r="BN37" s="70" t="s">
        <v>137</v>
      </c>
      <c r="BO37" s="57" t="s">
        <v>176</v>
      </c>
      <c r="BP37" s="57" t="s">
        <v>137</v>
      </c>
      <c r="BQ37" s="57" t="s">
        <v>47</v>
      </c>
      <c r="BR37" s="57" t="s">
        <v>47</v>
      </c>
      <c r="BS37" s="57" t="s">
        <v>47</v>
      </c>
      <c r="BT37" s="57" t="s">
        <v>47</v>
      </c>
      <c r="BU37" s="57" t="s">
        <v>47</v>
      </c>
      <c r="BV37" s="163"/>
      <c r="BW37" s="163"/>
      <c r="BX37" s="163"/>
      <c r="BY37" s="163"/>
      <c r="BZ37" s="163"/>
      <c r="CA37" s="163"/>
      <c r="CB37" s="163"/>
      <c r="CC37" s="165"/>
      <c r="CD37" s="165"/>
      <c r="CE37" s="163"/>
      <c r="CF37" s="163"/>
      <c r="CG37" s="163"/>
      <c r="CH37" s="163"/>
      <c r="CI37" s="163"/>
      <c r="CJ37" s="163"/>
      <c r="CK37" s="163"/>
      <c r="CL37" s="163"/>
      <c r="CM37" s="163"/>
      <c r="CN37" s="163"/>
      <c r="CO37" s="163"/>
      <c r="CP37" s="165"/>
      <c r="CQ37" s="163"/>
      <c r="CR37" s="165"/>
      <c r="CS37" s="163"/>
      <c r="CT37" s="163"/>
      <c r="CU37" s="163"/>
      <c r="CV37" s="163"/>
      <c r="CW37" s="163"/>
      <c r="CX37" s="167"/>
      <c r="CY37" s="163"/>
      <c r="CZ37" s="163"/>
      <c r="DA37" s="163"/>
      <c r="DB37" s="163"/>
      <c r="DC37" s="163"/>
      <c r="DD37" s="163"/>
      <c r="DE37" s="167"/>
      <c r="DF37" s="167"/>
      <c r="DG37" s="167"/>
      <c r="DH37" s="167"/>
      <c r="DI37" s="167"/>
      <c r="DJ37" s="167"/>
      <c r="DK37" s="167"/>
      <c r="DL37" s="167"/>
      <c r="DM37" s="167"/>
      <c r="DN37" s="167"/>
      <c r="DO37" s="167"/>
      <c r="DP37" s="167"/>
      <c r="DQ37" s="167"/>
      <c r="DR37" s="163"/>
      <c r="DS37" s="163"/>
      <c r="DT37" s="163"/>
      <c r="DU37" s="163"/>
      <c r="DV37" s="163"/>
      <c r="DW37" s="163"/>
      <c r="DX37" s="163"/>
      <c r="DY37" s="163"/>
      <c r="DZ37" s="163"/>
      <c r="EA37" s="163"/>
      <c r="EB37" s="163"/>
      <c r="EC37" s="163"/>
      <c r="ED37" s="163"/>
      <c r="EE37" s="163"/>
      <c r="EF37" s="163"/>
      <c r="EG37" s="163"/>
      <c r="EH37" s="163"/>
      <c r="EI37" s="163"/>
    </row>
    <row r="38" spans="1:149" s="168" customFormat="1" x14ac:dyDescent="0.25">
      <c r="A38" s="110">
        <f t="shared" si="5"/>
        <v>24</v>
      </c>
      <c r="B38" s="190" t="s">
        <v>307</v>
      </c>
      <c r="C38" s="29" t="s">
        <v>335</v>
      </c>
      <c r="D38" s="29"/>
      <c r="E38" s="29"/>
      <c r="F38" s="54">
        <v>3</v>
      </c>
      <c r="G38" s="54" t="s">
        <v>391</v>
      </c>
      <c r="H38" s="54" t="s">
        <v>340</v>
      </c>
      <c r="I38" s="56" t="s">
        <v>3</v>
      </c>
      <c r="J38" s="41"/>
      <c r="K38" s="57" t="s">
        <v>392</v>
      </c>
      <c r="L38" s="57" t="s">
        <v>47</v>
      </c>
      <c r="M38" s="53" t="s">
        <v>309</v>
      </c>
      <c r="N38" s="55" t="s">
        <v>27</v>
      </c>
      <c r="O38" s="49" t="s">
        <v>18</v>
      </c>
      <c r="P38" s="29" t="s">
        <v>338</v>
      </c>
      <c r="Q38" s="29" t="s">
        <v>339</v>
      </c>
      <c r="R38" s="29" t="s">
        <v>337</v>
      </c>
      <c r="S38" s="57" t="s">
        <v>35</v>
      </c>
      <c r="T38" s="58">
        <v>16061390</v>
      </c>
      <c r="U38" s="29" t="s">
        <v>47</v>
      </c>
      <c r="V38" s="29" t="s">
        <v>47</v>
      </c>
      <c r="W38" s="191"/>
      <c r="X38" s="41"/>
      <c r="Y38" s="106">
        <v>1</v>
      </c>
      <c r="Z38" s="114">
        <v>30</v>
      </c>
      <c r="AA38" s="114">
        <v>3.15</v>
      </c>
      <c r="AB38" s="211">
        <f t="shared" si="6"/>
        <v>94.5</v>
      </c>
      <c r="AC38" s="53">
        <f>AB38+(Z38*0.6)</f>
        <v>112.5</v>
      </c>
      <c r="AD38" s="193" t="s">
        <v>380</v>
      </c>
      <c r="AE38" s="29" t="s">
        <v>399</v>
      </c>
      <c r="AF38" s="53"/>
      <c r="AG38" s="5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57" t="s">
        <v>91</v>
      </c>
      <c r="AS38" s="57" t="s">
        <v>400</v>
      </c>
      <c r="AT38" s="70" t="s">
        <v>401</v>
      </c>
      <c r="AU38" s="197">
        <f>Z38</f>
        <v>30</v>
      </c>
      <c r="AV38" s="197">
        <f t="shared" si="3"/>
        <v>30</v>
      </c>
      <c r="AW38" s="58">
        <v>2.25</v>
      </c>
      <c r="AX38" s="58">
        <f>AW38*AU38</f>
        <v>67.5</v>
      </c>
      <c r="AY38" s="57"/>
      <c r="AZ38" s="57" t="s">
        <v>399</v>
      </c>
      <c r="BA38" s="57" t="s">
        <v>380</v>
      </c>
      <c r="BB38" s="70" t="s">
        <v>125</v>
      </c>
      <c r="BC38" s="70" t="s">
        <v>137</v>
      </c>
      <c r="BD38" s="70" t="s">
        <v>137</v>
      </c>
      <c r="BE38" s="70" t="s">
        <v>137</v>
      </c>
      <c r="BF38" s="70" t="s">
        <v>125</v>
      </c>
      <c r="BG38" s="57" t="s">
        <v>137</v>
      </c>
      <c r="BH38" s="70" t="s">
        <v>402</v>
      </c>
      <c r="BI38" s="57">
        <v>1</v>
      </c>
      <c r="BJ38" s="57" t="s">
        <v>47</v>
      </c>
      <c r="BK38" s="70" t="s">
        <v>159</v>
      </c>
      <c r="BL38" s="70" t="s">
        <v>137</v>
      </c>
      <c r="BM38" s="70" t="s">
        <v>137</v>
      </c>
      <c r="BN38" s="70" t="s">
        <v>137</v>
      </c>
      <c r="BO38" s="57" t="s">
        <v>176</v>
      </c>
      <c r="BP38" s="57" t="s">
        <v>137</v>
      </c>
      <c r="BQ38" s="57" t="s">
        <v>47</v>
      </c>
      <c r="BR38" s="57" t="s">
        <v>47</v>
      </c>
      <c r="BS38" s="57" t="s">
        <v>47</v>
      </c>
      <c r="BT38" s="57" t="s">
        <v>47</v>
      </c>
      <c r="BU38" s="57" t="s">
        <v>47</v>
      </c>
      <c r="BV38" s="163"/>
      <c r="BW38" s="163"/>
      <c r="BX38" s="163"/>
      <c r="BY38" s="163"/>
      <c r="BZ38" s="163"/>
      <c r="CA38" s="163"/>
      <c r="CB38" s="163"/>
      <c r="CC38" s="165"/>
      <c r="CD38" s="165"/>
      <c r="CE38" s="163"/>
      <c r="CF38" s="163"/>
      <c r="CG38" s="163"/>
      <c r="CH38" s="163"/>
      <c r="CI38" s="163"/>
      <c r="CJ38" s="163"/>
      <c r="CK38" s="163"/>
      <c r="CL38" s="163"/>
      <c r="CM38" s="163"/>
      <c r="CN38" s="163"/>
      <c r="CO38" s="163"/>
      <c r="CP38" s="165"/>
      <c r="CQ38" s="163"/>
      <c r="CR38" s="165"/>
      <c r="CS38" s="163"/>
      <c r="CT38" s="163"/>
      <c r="CU38" s="163"/>
      <c r="CV38" s="163"/>
      <c r="CW38" s="163"/>
      <c r="CX38" s="167"/>
      <c r="CY38" s="163"/>
      <c r="CZ38" s="163"/>
      <c r="DA38" s="163"/>
      <c r="DB38" s="163"/>
      <c r="DC38" s="163"/>
      <c r="DD38" s="163"/>
      <c r="DE38" s="167"/>
      <c r="DF38" s="167"/>
      <c r="DG38" s="167"/>
      <c r="DH38" s="167"/>
      <c r="DI38" s="167"/>
      <c r="DJ38" s="167"/>
      <c r="DK38" s="167"/>
      <c r="DL38" s="167"/>
      <c r="DM38" s="167"/>
      <c r="DN38" s="167"/>
      <c r="DO38" s="167"/>
      <c r="DP38" s="167"/>
      <c r="DQ38" s="167"/>
      <c r="DR38" s="163"/>
      <c r="DS38" s="163"/>
      <c r="DT38" s="163"/>
      <c r="DU38" s="163"/>
      <c r="DV38" s="163"/>
      <c r="DW38" s="163"/>
      <c r="DX38" s="163"/>
      <c r="DY38" s="163"/>
      <c r="DZ38" s="163"/>
      <c r="EA38" s="163"/>
      <c r="EB38" s="163"/>
      <c r="EC38" s="163"/>
      <c r="ED38" s="163"/>
      <c r="EE38" s="163"/>
      <c r="EF38" s="163"/>
      <c r="EG38" s="163"/>
      <c r="EH38" s="163"/>
      <c r="EI38" s="163"/>
    </row>
    <row r="39" spans="1:149" s="168" customFormat="1" x14ac:dyDescent="0.25">
      <c r="A39" s="110">
        <f t="shared" si="5"/>
        <v>25</v>
      </c>
      <c r="B39" s="29" t="s">
        <v>307</v>
      </c>
      <c r="C39" s="29" t="s">
        <v>335</v>
      </c>
      <c r="D39" s="29"/>
      <c r="E39" s="29"/>
      <c r="F39" s="54">
        <v>5</v>
      </c>
      <c r="G39" s="54" t="s">
        <v>393</v>
      </c>
      <c r="H39" s="54" t="s">
        <v>394</v>
      </c>
      <c r="I39" s="56" t="s">
        <v>3</v>
      </c>
      <c r="J39" s="41"/>
      <c r="K39" s="190" t="s">
        <v>47</v>
      </c>
      <c r="L39" s="29" t="s">
        <v>47</v>
      </c>
      <c r="M39" s="53" t="s">
        <v>308</v>
      </c>
      <c r="N39" s="55" t="s">
        <v>27</v>
      </c>
      <c r="O39" s="49" t="s">
        <v>19</v>
      </c>
      <c r="P39" s="29" t="s">
        <v>338</v>
      </c>
      <c r="Q39" s="29" t="s">
        <v>395</v>
      </c>
      <c r="R39" s="29" t="s">
        <v>396</v>
      </c>
      <c r="S39" s="57" t="s">
        <v>35</v>
      </c>
      <c r="T39" s="192" t="s">
        <v>397</v>
      </c>
      <c r="U39" s="29" t="s">
        <v>47</v>
      </c>
      <c r="V39" s="29" t="s">
        <v>47</v>
      </c>
      <c r="W39" s="31"/>
      <c r="X39" s="41"/>
      <c r="Y39" s="106">
        <v>1</v>
      </c>
      <c r="Z39" s="195">
        <v>141</v>
      </c>
      <c r="AA39" s="53">
        <v>3.2</v>
      </c>
      <c r="AB39" s="208">
        <f t="shared" si="6"/>
        <v>451.20000000000005</v>
      </c>
      <c r="AC39" s="53">
        <f t="shared" ref="AC39:AC40" si="7">AB39+(Z39*0.5)</f>
        <v>521.70000000000005</v>
      </c>
      <c r="AD39" s="196" t="s">
        <v>380</v>
      </c>
      <c r="AE39" s="29" t="s">
        <v>399</v>
      </c>
      <c r="AF39" s="114">
        <v>4</v>
      </c>
      <c r="AG39" s="53">
        <v>4.33</v>
      </c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57" t="s">
        <v>90</v>
      </c>
      <c r="AS39" s="57" t="s">
        <v>400</v>
      </c>
      <c r="AT39" s="70" t="s">
        <v>401</v>
      </c>
      <c r="AU39" s="197">
        <f>Z39</f>
        <v>141</v>
      </c>
      <c r="AV39" s="197">
        <f t="shared" si="3"/>
        <v>141</v>
      </c>
      <c r="AW39" s="58">
        <v>2.25</v>
      </c>
      <c r="AX39" s="58">
        <f t="shared" ref="AX39:AX40" si="8">AW39*AU39</f>
        <v>317.25</v>
      </c>
      <c r="AY39" s="29"/>
      <c r="AZ39" s="57" t="s">
        <v>399</v>
      </c>
      <c r="BA39" s="57" t="s">
        <v>380</v>
      </c>
      <c r="BB39" s="29" t="s">
        <v>104</v>
      </c>
      <c r="BC39" s="70" t="s">
        <v>137</v>
      </c>
      <c r="BD39" s="70" t="s">
        <v>137</v>
      </c>
      <c r="BE39" s="70" t="s">
        <v>137</v>
      </c>
      <c r="BF39" s="49"/>
      <c r="BG39" s="57" t="s">
        <v>137</v>
      </c>
      <c r="BH39" s="70" t="s">
        <v>402</v>
      </c>
      <c r="BI39" s="57">
        <v>1</v>
      </c>
      <c r="BJ39" s="57" t="s">
        <v>47</v>
      </c>
      <c r="BK39" s="70" t="s">
        <v>159</v>
      </c>
      <c r="BL39" s="70" t="s">
        <v>137</v>
      </c>
      <c r="BM39" s="70" t="s">
        <v>137</v>
      </c>
      <c r="BN39" s="70" t="s">
        <v>137</v>
      </c>
      <c r="BO39" s="57" t="s">
        <v>176</v>
      </c>
      <c r="BP39" s="57" t="s">
        <v>137</v>
      </c>
      <c r="BQ39" s="57" t="s">
        <v>47</v>
      </c>
      <c r="BR39" s="57" t="s">
        <v>47</v>
      </c>
      <c r="BS39" s="57" t="s">
        <v>47</v>
      </c>
      <c r="BT39" s="57" t="s">
        <v>47</v>
      </c>
      <c r="BU39" s="57" t="s">
        <v>47</v>
      </c>
      <c r="BV39" s="163"/>
      <c r="BW39" s="163"/>
      <c r="BX39" s="163"/>
      <c r="BY39" s="163"/>
      <c r="BZ39" s="163"/>
      <c r="CA39" s="163"/>
      <c r="CB39" s="163"/>
      <c r="CC39" s="165"/>
      <c r="CD39" s="165"/>
      <c r="CE39" s="163"/>
      <c r="CF39" s="163"/>
      <c r="CG39" s="163"/>
      <c r="CH39" s="163"/>
      <c r="CI39" s="163"/>
      <c r="CJ39" s="163"/>
      <c r="CK39" s="163"/>
      <c r="CL39" s="163"/>
      <c r="CM39" s="163"/>
      <c r="CN39" s="163"/>
      <c r="CO39" s="163"/>
      <c r="CP39" s="165"/>
      <c r="CQ39" s="163"/>
      <c r="CR39" s="165"/>
      <c r="CS39" s="163"/>
      <c r="CT39" s="163"/>
      <c r="CU39" s="163"/>
      <c r="CV39" s="163"/>
      <c r="CW39" s="163"/>
      <c r="CX39" s="167"/>
      <c r="CY39" s="163"/>
      <c r="CZ39" s="163"/>
      <c r="DA39" s="163"/>
      <c r="DB39" s="163"/>
      <c r="DC39" s="163"/>
      <c r="DD39" s="163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3"/>
      <c r="DS39" s="163"/>
      <c r="DT39" s="163"/>
      <c r="DU39" s="163"/>
      <c r="DV39" s="163"/>
      <c r="DW39" s="163"/>
      <c r="DX39" s="163"/>
      <c r="DY39" s="163"/>
      <c r="DZ39" s="163"/>
      <c r="EA39" s="163"/>
      <c r="EB39" s="163"/>
      <c r="EC39" s="163"/>
      <c r="ED39" s="163"/>
      <c r="EE39" s="163"/>
      <c r="EF39" s="163"/>
      <c r="EG39" s="163"/>
      <c r="EH39" s="163"/>
      <c r="EI39" s="163"/>
    </row>
    <row r="40" spans="1:149" s="168" customFormat="1" x14ac:dyDescent="0.25">
      <c r="A40" s="110">
        <f t="shared" si="5"/>
        <v>26</v>
      </c>
      <c r="B40" s="29" t="s">
        <v>307</v>
      </c>
      <c r="C40" s="29" t="s">
        <v>335</v>
      </c>
      <c r="D40" s="29"/>
      <c r="E40" s="29"/>
      <c r="F40" s="54">
        <v>5</v>
      </c>
      <c r="G40" s="54" t="s">
        <v>398</v>
      </c>
      <c r="H40" s="54" t="s">
        <v>394</v>
      </c>
      <c r="I40" s="56" t="s">
        <v>3</v>
      </c>
      <c r="J40" s="41"/>
      <c r="K40" s="190" t="s">
        <v>47</v>
      </c>
      <c r="L40" s="29" t="s">
        <v>47</v>
      </c>
      <c r="M40" s="53" t="s">
        <v>309</v>
      </c>
      <c r="N40" s="55" t="s">
        <v>27</v>
      </c>
      <c r="O40" s="49" t="s">
        <v>19</v>
      </c>
      <c r="P40" s="29" t="s">
        <v>338</v>
      </c>
      <c r="Q40" s="29" t="s">
        <v>395</v>
      </c>
      <c r="R40" s="29" t="s">
        <v>396</v>
      </c>
      <c r="S40" s="57" t="s">
        <v>35</v>
      </c>
      <c r="T40" s="192" t="s">
        <v>397</v>
      </c>
      <c r="U40" s="29" t="s">
        <v>47</v>
      </c>
      <c r="V40" s="29" t="s">
        <v>47</v>
      </c>
      <c r="W40" s="31"/>
      <c r="X40" s="41"/>
      <c r="Y40" s="106">
        <v>1</v>
      </c>
      <c r="Z40" s="195">
        <v>21</v>
      </c>
      <c r="AA40" s="53">
        <v>2.8</v>
      </c>
      <c r="AB40" s="205">
        <f t="shared" si="6"/>
        <v>58.8</v>
      </c>
      <c r="AC40" s="128">
        <f t="shared" si="7"/>
        <v>69.3</v>
      </c>
      <c r="AD40" s="196" t="s">
        <v>380</v>
      </c>
      <c r="AE40" s="27" t="s">
        <v>399</v>
      </c>
      <c r="AF40" s="114">
        <v>4</v>
      </c>
      <c r="AG40" s="53">
        <v>4.33</v>
      </c>
      <c r="AH40" s="178"/>
      <c r="AI40" s="178"/>
      <c r="AJ40" s="178"/>
      <c r="AK40" s="178"/>
      <c r="AL40" s="178"/>
      <c r="AM40" s="178"/>
      <c r="AN40" s="178"/>
      <c r="AO40" s="178"/>
      <c r="AP40" s="178"/>
      <c r="AQ40" s="178"/>
      <c r="AR40" s="76" t="s">
        <v>89</v>
      </c>
      <c r="AS40" s="57" t="s">
        <v>400</v>
      </c>
      <c r="AT40" s="70" t="s">
        <v>401</v>
      </c>
      <c r="AU40" s="197">
        <f>Z40</f>
        <v>21</v>
      </c>
      <c r="AV40" s="197">
        <f t="shared" si="3"/>
        <v>21</v>
      </c>
      <c r="AW40" s="58">
        <v>2.25</v>
      </c>
      <c r="AX40" s="58">
        <f t="shared" si="8"/>
        <v>47.25</v>
      </c>
      <c r="AY40" s="29"/>
      <c r="AZ40" s="57" t="s">
        <v>399</v>
      </c>
      <c r="BA40" s="57" t="s">
        <v>380</v>
      </c>
      <c r="BB40" s="29" t="s">
        <v>104</v>
      </c>
      <c r="BC40" s="70" t="s">
        <v>137</v>
      </c>
      <c r="BD40" s="70" t="s">
        <v>137</v>
      </c>
      <c r="BE40" s="70" t="s">
        <v>137</v>
      </c>
      <c r="BF40" s="49"/>
      <c r="BG40" s="57" t="s">
        <v>137</v>
      </c>
      <c r="BH40" s="70" t="s">
        <v>402</v>
      </c>
      <c r="BI40" s="57">
        <v>1</v>
      </c>
      <c r="BJ40" s="57" t="s">
        <v>47</v>
      </c>
      <c r="BK40" s="70" t="s">
        <v>159</v>
      </c>
      <c r="BL40" s="70" t="s">
        <v>137</v>
      </c>
      <c r="BM40" s="70" t="s">
        <v>137</v>
      </c>
      <c r="BN40" s="70" t="s">
        <v>137</v>
      </c>
      <c r="BO40" s="57" t="s">
        <v>176</v>
      </c>
      <c r="BP40" s="57" t="s">
        <v>137</v>
      </c>
      <c r="BQ40" s="57" t="s">
        <v>47</v>
      </c>
      <c r="BR40" s="57" t="s">
        <v>47</v>
      </c>
      <c r="BS40" s="57" t="s">
        <v>47</v>
      </c>
      <c r="BT40" s="57" t="s">
        <v>47</v>
      </c>
      <c r="BU40" s="57" t="s">
        <v>47</v>
      </c>
      <c r="BV40" s="178"/>
      <c r="BW40" s="178"/>
      <c r="BX40" s="178"/>
      <c r="BY40" s="178"/>
      <c r="BZ40" s="178"/>
      <c r="CA40" s="178"/>
      <c r="CB40" s="178"/>
      <c r="CC40" s="179"/>
      <c r="CD40" s="179"/>
      <c r="CE40" s="178"/>
      <c r="CF40" s="178"/>
      <c r="CG40" s="178"/>
      <c r="CH40" s="178"/>
      <c r="CI40" s="178"/>
      <c r="CJ40" s="178"/>
      <c r="CK40" s="178"/>
      <c r="CL40" s="178"/>
      <c r="CM40" s="178"/>
      <c r="CN40" s="178"/>
      <c r="CO40" s="178"/>
      <c r="CP40" s="179"/>
      <c r="CQ40" s="178"/>
      <c r="CR40" s="179"/>
      <c r="CS40" s="178"/>
      <c r="CT40" s="178"/>
      <c r="CU40" s="178"/>
      <c r="CV40" s="178"/>
      <c r="CW40" s="178"/>
      <c r="CX40" s="180"/>
      <c r="CY40" s="178"/>
      <c r="CZ40" s="178"/>
      <c r="DA40" s="178"/>
      <c r="DB40" s="178"/>
      <c r="DC40" s="178"/>
      <c r="DD40" s="178"/>
      <c r="DE40" s="180"/>
      <c r="DF40" s="180"/>
      <c r="DG40" s="180"/>
      <c r="DH40" s="180"/>
      <c r="DI40" s="180"/>
      <c r="DJ40" s="180"/>
      <c r="DK40" s="180"/>
      <c r="DL40" s="180"/>
      <c r="DM40" s="180"/>
      <c r="DN40" s="180"/>
      <c r="DO40" s="180"/>
      <c r="DP40" s="180"/>
      <c r="DQ40" s="180"/>
      <c r="DR40" s="178"/>
      <c r="DS40" s="178"/>
      <c r="DT40" s="178"/>
      <c r="DU40" s="178"/>
      <c r="DV40" s="178"/>
      <c r="DW40" s="178"/>
      <c r="DX40" s="178"/>
      <c r="DY40" s="178"/>
      <c r="DZ40" s="178"/>
      <c r="EA40" s="178"/>
      <c r="EB40" s="178"/>
      <c r="EC40" s="178"/>
      <c r="ED40" s="178"/>
      <c r="EE40" s="178"/>
      <c r="EF40" s="178"/>
      <c r="EG40" s="178"/>
      <c r="EH40" s="178"/>
      <c r="EI40" s="178"/>
    </row>
    <row r="41" spans="1:149" s="168" customFormat="1" ht="15.75" thickBot="1" x14ac:dyDescent="0.3">
      <c r="A41" s="173"/>
      <c r="B41" s="181"/>
      <c r="C41" s="175"/>
      <c r="D41" s="175"/>
      <c r="E41" s="175"/>
      <c r="F41" s="182"/>
      <c r="G41" s="182"/>
      <c r="H41" s="182"/>
      <c r="I41" s="183"/>
      <c r="J41" s="41"/>
      <c r="K41" s="175"/>
      <c r="L41" s="175"/>
      <c r="M41" s="176"/>
      <c r="N41" s="184"/>
      <c r="O41" s="185"/>
      <c r="P41" s="175"/>
      <c r="Q41" s="175"/>
      <c r="R41" s="175"/>
      <c r="S41" s="163"/>
      <c r="T41" s="174"/>
      <c r="U41" s="177"/>
      <c r="V41" s="175"/>
      <c r="W41" s="176"/>
      <c r="X41" s="41"/>
      <c r="Y41" s="176"/>
      <c r="Z41" s="187"/>
      <c r="AA41" s="187"/>
      <c r="AB41" s="187"/>
      <c r="AC41" s="188"/>
      <c r="AD41" s="189"/>
      <c r="AE41" s="176"/>
      <c r="AF41" s="176"/>
      <c r="AG41" s="176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5"/>
      <c r="AU41" s="163"/>
      <c r="AV41" s="163"/>
      <c r="AW41" s="163"/>
      <c r="AX41" s="163"/>
      <c r="AY41" s="163"/>
      <c r="AZ41" s="163"/>
      <c r="BA41" s="163"/>
      <c r="BB41" s="165"/>
      <c r="BC41" s="165"/>
      <c r="BD41" s="163"/>
      <c r="BE41" s="163"/>
      <c r="BF41" s="165"/>
      <c r="BG41" s="163"/>
      <c r="BH41" s="165"/>
      <c r="BI41" s="163"/>
      <c r="BJ41" s="163"/>
      <c r="BK41" s="165"/>
      <c r="BL41" s="165"/>
      <c r="BM41" s="165"/>
      <c r="BN41" s="165"/>
      <c r="BO41" s="163"/>
      <c r="BP41" s="163"/>
      <c r="BQ41" s="163"/>
      <c r="BR41" s="163"/>
      <c r="BS41" s="163"/>
      <c r="BT41" s="163"/>
      <c r="BU41" s="163"/>
      <c r="BV41" s="163"/>
      <c r="BW41" s="163"/>
      <c r="BX41" s="163"/>
      <c r="BY41" s="163"/>
      <c r="BZ41" s="163"/>
      <c r="CA41" s="163"/>
      <c r="CB41" s="163"/>
      <c r="CC41" s="165"/>
      <c r="CD41" s="165"/>
      <c r="CE41" s="163"/>
      <c r="CF41" s="163"/>
      <c r="CG41" s="163"/>
      <c r="CH41" s="163"/>
      <c r="CI41" s="163"/>
      <c r="CJ41" s="163"/>
      <c r="CK41" s="163"/>
      <c r="CL41" s="163"/>
      <c r="CM41" s="163"/>
      <c r="CN41" s="163"/>
      <c r="CO41" s="163"/>
      <c r="CP41" s="165"/>
      <c r="CQ41" s="163"/>
      <c r="CR41" s="165"/>
      <c r="CS41" s="163"/>
      <c r="CT41" s="163"/>
      <c r="CU41" s="163"/>
      <c r="CV41" s="163"/>
      <c r="CW41" s="163"/>
      <c r="CX41" s="167"/>
      <c r="CY41" s="163"/>
      <c r="CZ41" s="163"/>
      <c r="DA41" s="163"/>
      <c r="DB41" s="163"/>
      <c r="DC41" s="163"/>
      <c r="DD41" s="163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  <c r="DR41" s="163"/>
      <c r="DS41" s="163"/>
      <c r="DT41" s="163"/>
      <c r="DU41" s="163"/>
      <c r="DV41" s="163"/>
      <c r="DW41" s="163"/>
      <c r="DX41" s="163"/>
      <c r="DY41" s="163"/>
      <c r="DZ41" s="163"/>
      <c r="EA41" s="163"/>
      <c r="EB41" s="163"/>
      <c r="EC41" s="163"/>
      <c r="ED41" s="163"/>
      <c r="EE41" s="163"/>
      <c r="EF41" s="163"/>
      <c r="EG41" s="163"/>
      <c r="EH41" s="163"/>
      <c r="EI41" s="163"/>
      <c r="ES41" s="186"/>
    </row>
    <row r="42" spans="1:149" ht="15.75" x14ac:dyDescent="0.25">
      <c r="A42" s="221" t="s">
        <v>332</v>
      </c>
      <c r="B42" s="222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/>
      <c r="AH42" s="222"/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  <c r="AT42" s="222"/>
      <c r="AU42" s="222"/>
      <c r="AV42" s="222"/>
      <c r="AW42" s="222"/>
      <c r="AX42" s="222"/>
      <c r="AY42" s="222"/>
      <c r="AZ42" s="222"/>
      <c r="BA42" s="222"/>
      <c r="BB42" s="222"/>
      <c r="BC42" s="222"/>
      <c r="BD42" s="222"/>
      <c r="BE42" s="222"/>
      <c r="BF42" s="222"/>
      <c r="BG42" s="222"/>
      <c r="BH42" s="222"/>
      <c r="BI42" s="222"/>
      <c r="BJ42" s="222"/>
      <c r="BK42" s="222"/>
      <c r="BL42" s="222"/>
      <c r="BM42" s="222"/>
      <c r="BN42" s="222"/>
      <c r="BO42" s="222"/>
      <c r="BP42" s="222"/>
      <c r="BQ42" s="222"/>
      <c r="BR42" s="222"/>
      <c r="BS42" s="222"/>
      <c r="BT42" s="222"/>
      <c r="BU42" s="222"/>
      <c r="BV42" s="222"/>
      <c r="BW42" s="222"/>
      <c r="BX42" s="222"/>
      <c r="BY42" s="222"/>
      <c r="BZ42" s="222"/>
      <c r="CA42" s="222"/>
      <c r="CB42" s="222"/>
      <c r="CC42" s="222"/>
      <c r="CD42" s="222"/>
      <c r="CE42" s="222"/>
      <c r="CF42" s="222"/>
      <c r="CG42" s="222"/>
      <c r="CH42" s="222"/>
      <c r="CI42" s="222"/>
      <c r="CJ42" s="222"/>
      <c r="CK42" s="222"/>
      <c r="CL42" s="222"/>
      <c r="CM42" s="222"/>
      <c r="CN42" s="222"/>
      <c r="CO42" s="222"/>
      <c r="CP42" s="222"/>
      <c r="CQ42" s="222"/>
      <c r="CR42" s="222"/>
      <c r="CS42" s="222"/>
      <c r="CT42" s="222"/>
      <c r="CU42" s="222"/>
      <c r="CV42" s="222"/>
      <c r="CW42" s="222"/>
      <c r="CX42" s="222"/>
      <c r="CY42" s="222"/>
      <c r="CZ42" s="222"/>
      <c r="DA42" s="222"/>
      <c r="DB42" s="222"/>
      <c r="DC42" s="222"/>
      <c r="DD42" s="222"/>
      <c r="DE42" s="222"/>
      <c r="DF42" s="222"/>
      <c r="DG42" s="222"/>
      <c r="DH42" s="222"/>
      <c r="DI42" s="222"/>
      <c r="DJ42" s="222"/>
      <c r="DK42" s="222"/>
      <c r="DL42" s="222"/>
      <c r="DM42" s="222"/>
      <c r="DN42" s="222"/>
      <c r="DO42" s="222"/>
      <c r="DP42" s="222"/>
      <c r="DQ42" s="222"/>
      <c r="DR42" s="222"/>
      <c r="DS42" s="222"/>
      <c r="DT42" s="222"/>
      <c r="DU42" s="222"/>
      <c r="DV42" s="222"/>
      <c r="DW42" s="222"/>
      <c r="DX42" s="222"/>
      <c r="DY42" s="222"/>
      <c r="DZ42" s="222"/>
      <c r="EA42" s="222"/>
      <c r="EB42" s="222"/>
      <c r="EC42" s="222"/>
      <c r="ED42" s="222"/>
      <c r="EE42" s="222"/>
      <c r="EF42" s="222"/>
      <c r="EG42" s="222"/>
      <c r="EH42" s="222"/>
      <c r="EI42" s="224"/>
    </row>
    <row r="43" spans="1:149" ht="30" x14ac:dyDescent="0.25">
      <c r="A43" s="133">
        <v>27</v>
      </c>
      <c r="B43" s="29" t="s">
        <v>307</v>
      </c>
      <c r="C43" s="29" t="s">
        <v>365</v>
      </c>
      <c r="D43" s="29"/>
      <c r="E43" s="29"/>
      <c r="F43" s="53" t="s">
        <v>366</v>
      </c>
      <c r="G43" s="53" t="s">
        <v>367</v>
      </c>
      <c r="H43" s="53" t="s">
        <v>370</v>
      </c>
      <c r="I43" s="56" t="s">
        <v>4</v>
      </c>
      <c r="J43" s="120"/>
      <c r="K43" s="29"/>
      <c r="L43" s="29"/>
      <c r="M43" s="132" t="s">
        <v>309</v>
      </c>
      <c r="N43" s="55" t="s">
        <v>27</v>
      </c>
      <c r="O43" s="49" t="s">
        <v>31</v>
      </c>
      <c r="P43" s="29" t="s">
        <v>338</v>
      </c>
      <c r="Q43" s="29" t="s">
        <v>368</v>
      </c>
      <c r="R43" s="29" t="s">
        <v>369</v>
      </c>
      <c r="S43" s="57" t="s">
        <v>289</v>
      </c>
      <c r="T43" s="37"/>
      <c r="U43" s="37"/>
      <c r="V43" s="29"/>
      <c r="W43" s="29"/>
      <c r="X43" s="122"/>
      <c r="Y43" s="53">
        <v>1</v>
      </c>
      <c r="Z43" s="114">
        <v>24</v>
      </c>
      <c r="AA43" s="114">
        <v>10.5</v>
      </c>
      <c r="AB43" s="207">
        <v>252</v>
      </c>
      <c r="AC43" s="29"/>
      <c r="AD43" s="58" t="s">
        <v>297</v>
      </c>
      <c r="AE43" s="29"/>
      <c r="AF43" s="151">
        <v>4</v>
      </c>
      <c r="AG43" s="151">
        <v>4.5</v>
      </c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49"/>
      <c r="AU43" s="29"/>
      <c r="AV43" s="29"/>
      <c r="AW43" s="29"/>
      <c r="AX43" s="29"/>
      <c r="AY43" s="29"/>
      <c r="AZ43" s="29"/>
      <c r="BA43" s="29"/>
      <c r="BB43" s="49"/>
      <c r="BC43" s="49"/>
      <c r="BD43" s="29"/>
      <c r="BE43" s="29"/>
      <c r="BF43" s="49"/>
      <c r="BG43" s="29"/>
      <c r="BH43" s="49"/>
      <c r="BI43" s="29"/>
      <c r="BJ43" s="29"/>
      <c r="BK43" s="49"/>
      <c r="BL43" s="49"/>
      <c r="BM43" s="49"/>
      <c r="BN43" s="49"/>
      <c r="BO43" s="29"/>
      <c r="BP43" s="29"/>
      <c r="BQ43" s="29"/>
      <c r="BR43" s="29"/>
      <c r="BS43" s="29"/>
      <c r="BT43" s="29"/>
      <c r="BU43" s="29"/>
      <c r="BV43" s="29"/>
      <c r="BW43" s="57"/>
      <c r="BX43" s="29"/>
      <c r="BY43" s="29"/>
      <c r="BZ43" s="29"/>
      <c r="CA43" s="29"/>
      <c r="CB43" s="29"/>
      <c r="CC43" s="49"/>
      <c r="CD43" s="4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49"/>
      <c r="CQ43" s="29"/>
      <c r="CR43" s="49"/>
      <c r="CS43" s="29"/>
      <c r="CT43" s="29"/>
      <c r="CU43" s="29"/>
      <c r="CV43" s="29"/>
      <c r="CW43" s="29"/>
      <c r="CX43" s="108"/>
      <c r="CY43" s="29"/>
      <c r="CZ43" s="29"/>
      <c r="DA43" s="29"/>
      <c r="DB43" s="29"/>
      <c r="DC43" s="29"/>
      <c r="DD43" s="29"/>
      <c r="DE43" s="108"/>
      <c r="DF43" s="108"/>
      <c r="DG43" s="108"/>
      <c r="DH43" s="108"/>
      <c r="DI43" s="108"/>
      <c r="DJ43" s="108"/>
      <c r="DK43" s="108"/>
      <c r="DL43" s="108"/>
      <c r="DM43" s="108"/>
      <c r="DN43" s="108"/>
      <c r="DO43" s="108"/>
      <c r="DP43" s="108"/>
      <c r="DQ43" s="108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</row>
    <row r="44" spans="1:149" ht="30" x14ac:dyDescent="0.25">
      <c r="A44" s="133">
        <f t="shared" ref="A44:A46" si="9">A43+1</f>
        <v>28</v>
      </c>
      <c r="B44" s="29" t="s">
        <v>307</v>
      </c>
      <c r="C44" s="29" t="s">
        <v>365</v>
      </c>
      <c r="D44" s="29"/>
      <c r="E44" s="29"/>
      <c r="F44" s="53" t="s">
        <v>366</v>
      </c>
      <c r="G44" s="53" t="s">
        <v>367</v>
      </c>
      <c r="H44" s="53" t="s">
        <v>370</v>
      </c>
      <c r="I44" s="56" t="s">
        <v>4</v>
      </c>
      <c r="J44" s="122"/>
      <c r="K44" s="29"/>
      <c r="L44" s="29"/>
      <c r="M44" s="132" t="s">
        <v>308</v>
      </c>
      <c r="N44" s="53" t="s">
        <v>27</v>
      </c>
      <c r="O44" s="29" t="s">
        <v>31</v>
      </c>
      <c r="P44" s="29" t="s">
        <v>338</v>
      </c>
      <c r="Q44" s="29" t="s">
        <v>368</v>
      </c>
      <c r="R44" s="29" t="s">
        <v>371</v>
      </c>
      <c r="S44" s="57" t="s">
        <v>289</v>
      </c>
      <c r="T44" s="37"/>
      <c r="U44" s="37"/>
      <c r="V44" s="29"/>
      <c r="W44" s="29"/>
      <c r="X44" s="122"/>
      <c r="Y44" s="53">
        <v>1</v>
      </c>
      <c r="Z44" s="114">
        <v>28</v>
      </c>
      <c r="AA44" s="114">
        <v>10.5</v>
      </c>
      <c r="AB44" s="207">
        <v>294</v>
      </c>
      <c r="AC44" s="29"/>
      <c r="AD44" s="58" t="s">
        <v>297</v>
      </c>
      <c r="AE44" s="29"/>
      <c r="AF44" s="151">
        <v>4</v>
      </c>
      <c r="AG44" s="151">
        <v>4.5</v>
      </c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49"/>
      <c r="AU44" s="29"/>
      <c r="AV44" s="29"/>
      <c r="AW44" s="29"/>
      <c r="AX44" s="29"/>
      <c r="AY44" s="29"/>
      <c r="AZ44" s="29"/>
      <c r="BA44" s="29"/>
      <c r="BB44" s="49"/>
      <c r="BC44" s="49"/>
      <c r="BD44" s="29"/>
      <c r="BE44" s="29"/>
      <c r="BF44" s="49"/>
      <c r="BG44" s="29"/>
      <c r="BH44" s="49"/>
      <c r="BI44" s="29"/>
      <c r="BJ44" s="29"/>
      <c r="BK44" s="49"/>
      <c r="BL44" s="49"/>
      <c r="BM44" s="49"/>
      <c r="BN44" s="49"/>
      <c r="BO44" s="29"/>
      <c r="BP44" s="29"/>
      <c r="BQ44" s="29"/>
      <c r="BR44" s="29"/>
      <c r="BS44" s="29"/>
      <c r="BT44" s="29"/>
      <c r="BU44" s="29"/>
      <c r="BV44" s="29"/>
      <c r="BW44" s="57"/>
      <c r="BX44" s="29"/>
      <c r="BY44" s="29"/>
      <c r="BZ44" s="29"/>
      <c r="CA44" s="29"/>
      <c r="CB44" s="29"/>
      <c r="CC44" s="49"/>
      <c r="CD44" s="4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49"/>
      <c r="CQ44" s="29"/>
      <c r="CR44" s="49"/>
      <c r="CS44" s="29"/>
      <c r="CT44" s="29"/>
      <c r="CU44" s="29"/>
      <c r="CV44" s="29"/>
      <c r="CW44" s="29"/>
      <c r="CX44" s="108"/>
      <c r="CY44" s="29"/>
      <c r="CZ44" s="29"/>
      <c r="DA44" s="29"/>
      <c r="DB44" s="29"/>
      <c r="DC44" s="29"/>
      <c r="DD44" s="29"/>
      <c r="DE44" s="108"/>
      <c r="DF44" s="108"/>
      <c r="DG44" s="108"/>
      <c r="DH44" s="108"/>
      <c r="DI44" s="108"/>
      <c r="DJ44" s="108"/>
      <c r="DK44" s="108"/>
      <c r="DL44" s="108"/>
      <c r="DM44" s="108"/>
      <c r="DN44" s="108"/>
      <c r="DO44" s="108"/>
      <c r="DP44" s="108"/>
      <c r="DQ44" s="108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</row>
    <row r="45" spans="1:149" x14ac:dyDescent="0.25">
      <c r="A45" s="133">
        <v>29</v>
      </c>
      <c r="B45" s="29" t="s">
        <v>307</v>
      </c>
      <c r="C45" s="29" t="s">
        <v>365</v>
      </c>
      <c r="D45" s="29"/>
      <c r="E45" s="29"/>
      <c r="F45" s="53" t="s">
        <v>366</v>
      </c>
      <c r="G45" s="53" t="s">
        <v>367</v>
      </c>
      <c r="H45" s="53" t="s">
        <v>307</v>
      </c>
      <c r="I45" s="56" t="s">
        <v>3</v>
      </c>
      <c r="J45" s="122"/>
      <c r="K45" s="29"/>
      <c r="L45" s="29"/>
      <c r="M45" s="132" t="s">
        <v>309</v>
      </c>
      <c r="N45" s="53" t="s">
        <v>27</v>
      </c>
      <c r="O45" s="29" t="s">
        <v>31</v>
      </c>
      <c r="P45" s="29" t="s">
        <v>338</v>
      </c>
      <c r="Q45" s="29" t="s">
        <v>344</v>
      </c>
      <c r="R45" s="29" t="s">
        <v>307</v>
      </c>
      <c r="S45" s="57" t="s">
        <v>35</v>
      </c>
      <c r="T45" s="37"/>
      <c r="U45" s="37"/>
      <c r="V45" s="29"/>
      <c r="W45" s="29"/>
      <c r="X45" s="122"/>
      <c r="Y45" s="53">
        <v>1</v>
      </c>
      <c r="Z45" s="113">
        <v>120</v>
      </c>
      <c r="AA45" s="114">
        <v>5.69</v>
      </c>
      <c r="AB45" s="206">
        <f>120*5.69</f>
        <v>682.80000000000007</v>
      </c>
      <c r="AC45" s="29"/>
      <c r="AD45" s="58" t="s">
        <v>297</v>
      </c>
      <c r="AE45" s="29"/>
      <c r="AF45" s="151">
        <v>4.8600000000000003</v>
      </c>
      <c r="AG45" s="151">
        <v>4.8600000000000003</v>
      </c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9"/>
      <c r="AU45" s="29"/>
      <c r="AV45" s="29"/>
      <c r="AW45" s="29"/>
      <c r="AX45" s="29"/>
      <c r="AY45" s="29"/>
      <c r="AZ45" s="29"/>
      <c r="BA45" s="29"/>
      <c r="BB45" s="49"/>
      <c r="BC45" s="49"/>
      <c r="BD45" s="29"/>
      <c r="BE45" s="29"/>
      <c r="BF45" s="49"/>
      <c r="BG45" s="29"/>
      <c r="BH45" s="49"/>
      <c r="BI45" s="29"/>
      <c r="BJ45" s="29"/>
      <c r="BK45" s="49"/>
      <c r="BL45" s="49"/>
      <c r="BM45" s="49"/>
      <c r="BN45" s="49"/>
      <c r="BO45" s="29"/>
      <c r="BP45" s="29"/>
      <c r="BQ45" s="29"/>
      <c r="BR45" s="29"/>
      <c r="BS45" s="29"/>
      <c r="BT45" s="29"/>
      <c r="BU45" s="29"/>
      <c r="BV45" s="29"/>
      <c r="BW45" s="57"/>
      <c r="BX45" s="29"/>
      <c r="BY45" s="29"/>
      <c r="BZ45" s="29"/>
      <c r="CA45" s="29"/>
      <c r="CB45" s="29"/>
      <c r="CC45" s="49"/>
      <c r="CD45" s="4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49"/>
      <c r="CQ45" s="29"/>
      <c r="CR45" s="49"/>
      <c r="CS45" s="29"/>
      <c r="CT45" s="29"/>
      <c r="CU45" s="29"/>
      <c r="CV45" s="29"/>
      <c r="CW45" s="29"/>
      <c r="CX45" s="108"/>
      <c r="CY45" s="29"/>
      <c r="CZ45" s="29"/>
      <c r="DA45" s="29"/>
      <c r="DB45" s="29"/>
      <c r="DC45" s="29"/>
      <c r="DD45" s="29"/>
      <c r="DE45" s="108"/>
      <c r="DF45" s="108"/>
      <c r="DG45" s="108"/>
      <c r="DH45" s="108"/>
      <c r="DI45" s="108"/>
      <c r="DJ45" s="108"/>
      <c r="DK45" s="108"/>
      <c r="DL45" s="108"/>
      <c r="DM45" s="108"/>
      <c r="DN45" s="108"/>
      <c r="DO45" s="108"/>
      <c r="DP45" s="108"/>
      <c r="DQ45" s="108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</row>
    <row r="46" spans="1:149" x14ac:dyDescent="0.25">
      <c r="A46" s="133">
        <f t="shared" si="9"/>
        <v>30</v>
      </c>
      <c r="B46" s="29" t="s">
        <v>307</v>
      </c>
      <c r="C46" s="29" t="s">
        <v>365</v>
      </c>
      <c r="D46" s="29"/>
      <c r="E46" s="29"/>
      <c r="F46" s="53" t="s">
        <v>366</v>
      </c>
      <c r="G46" s="53" t="s">
        <v>367</v>
      </c>
      <c r="H46" s="53" t="s">
        <v>307</v>
      </c>
      <c r="I46" s="56" t="s">
        <v>3</v>
      </c>
      <c r="J46" s="122"/>
      <c r="K46" s="29"/>
      <c r="L46" s="29"/>
      <c r="M46" s="132" t="s">
        <v>308</v>
      </c>
      <c r="N46" s="53" t="s">
        <v>27</v>
      </c>
      <c r="O46" s="29" t="s">
        <v>31</v>
      </c>
      <c r="P46" s="29" t="s">
        <v>338</v>
      </c>
      <c r="Q46" s="29" t="s">
        <v>344</v>
      </c>
      <c r="R46" s="29" t="s">
        <v>307</v>
      </c>
      <c r="S46" s="57" t="s">
        <v>35</v>
      </c>
      <c r="T46" s="37"/>
      <c r="U46" s="37"/>
      <c r="V46" s="29"/>
      <c r="W46" s="29"/>
      <c r="X46" s="122"/>
      <c r="Y46" s="53">
        <v>1</v>
      </c>
      <c r="Z46" s="113">
        <v>120</v>
      </c>
      <c r="AA46" s="114">
        <v>5.69</v>
      </c>
      <c r="AB46" s="206">
        <v>682.8</v>
      </c>
      <c r="AC46" s="29"/>
      <c r="AD46" s="58" t="s">
        <v>297</v>
      </c>
      <c r="AE46" s="29"/>
      <c r="AF46" s="151">
        <v>4.8600000000000003</v>
      </c>
      <c r="AG46" s="151">
        <v>4.8600000000000003</v>
      </c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49"/>
      <c r="AU46" s="29"/>
      <c r="AV46" s="29"/>
      <c r="AW46" s="29"/>
      <c r="AX46" s="29"/>
      <c r="AY46" s="29"/>
      <c r="AZ46" s="29"/>
      <c r="BA46" s="29"/>
      <c r="BB46" s="49"/>
      <c r="BC46" s="49"/>
      <c r="BD46" s="29"/>
      <c r="BE46" s="29"/>
      <c r="BF46" s="49"/>
      <c r="BG46" s="29"/>
      <c r="BH46" s="49"/>
      <c r="BI46" s="29"/>
      <c r="BJ46" s="29"/>
      <c r="BK46" s="49"/>
      <c r="BL46" s="49"/>
      <c r="BM46" s="49"/>
      <c r="BN46" s="49"/>
      <c r="BO46" s="29"/>
      <c r="BP46" s="29"/>
      <c r="BQ46" s="29"/>
      <c r="BR46" s="29"/>
      <c r="BS46" s="29"/>
      <c r="BT46" s="29"/>
      <c r="BU46" s="29"/>
      <c r="BV46" s="29"/>
      <c r="BW46" s="57"/>
      <c r="BX46" s="29"/>
      <c r="BY46" s="29"/>
      <c r="BZ46" s="29"/>
      <c r="CA46" s="29"/>
      <c r="CB46" s="29"/>
      <c r="CC46" s="49"/>
      <c r="CD46" s="4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49"/>
      <c r="CQ46" s="29"/>
      <c r="CR46" s="49"/>
      <c r="CS46" s="29"/>
      <c r="CT46" s="29"/>
      <c r="CU46" s="29"/>
      <c r="CV46" s="29"/>
      <c r="CW46" s="29"/>
      <c r="CX46" s="108"/>
      <c r="CY46" s="29"/>
      <c r="CZ46" s="29"/>
      <c r="DA46" s="29"/>
      <c r="DB46" s="29"/>
      <c r="DC46" s="29"/>
      <c r="DD46" s="29"/>
      <c r="DE46" s="108"/>
      <c r="DF46" s="108"/>
      <c r="DG46" s="108"/>
      <c r="DH46" s="108"/>
      <c r="DI46" s="108"/>
      <c r="DJ46" s="108"/>
      <c r="DK46" s="108"/>
      <c r="DL46" s="108"/>
      <c r="DM46" s="108"/>
      <c r="DN46" s="108"/>
      <c r="DO46" s="108"/>
      <c r="DP46" s="108"/>
      <c r="DQ46" s="108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</row>
    <row r="47" spans="1:149" ht="16.5" thickBot="1" x14ac:dyDescent="0.3">
      <c r="A47" s="221" t="s">
        <v>333</v>
      </c>
      <c r="B47" s="222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3"/>
      <c r="P47" s="222"/>
      <c r="Q47" s="222"/>
      <c r="R47" s="222"/>
      <c r="S47" s="223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2"/>
      <c r="BQ47" s="222"/>
      <c r="BR47" s="222"/>
      <c r="BS47" s="222"/>
      <c r="BT47" s="222"/>
      <c r="BU47" s="222"/>
      <c r="BV47" s="222"/>
      <c r="BW47" s="222"/>
      <c r="BX47" s="222"/>
      <c r="BY47" s="222"/>
      <c r="BZ47" s="222"/>
      <c r="CA47" s="222"/>
      <c r="CB47" s="222"/>
      <c r="CC47" s="222"/>
      <c r="CD47" s="222"/>
      <c r="CE47" s="222"/>
      <c r="CF47" s="222"/>
      <c r="CG47" s="222"/>
      <c r="CH47" s="222"/>
      <c r="CI47" s="222"/>
      <c r="CJ47" s="222"/>
      <c r="CK47" s="222"/>
      <c r="CL47" s="222"/>
      <c r="CM47" s="222"/>
      <c r="CN47" s="222"/>
      <c r="CO47" s="222"/>
      <c r="CP47" s="222"/>
      <c r="CQ47" s="222"/>
      <c r="CR47" s="222"/>
      <c r="CS47" s="222"/>
      <c r="CT47" s="222"/>
      <c r="CU47" s="222"/>
      <c r="CV47" s="222"/>
      <c r="CW47" s="222"/>
      <c r="CX47" s="222"/>
      <c r="CY47" s="222"/>
      <c r="CZ47" s="222"/>
      <c r="DA47" s="222"/>
      <c r="DB47" s="222"/>
      <c r="DC47" s="222"/>
      <c r="DD47" s="222"/>
      <c r="DE47" s="222"/>
      <c r="DF47" s="222"/>
      <c r="DG47" s="222"/>
      <c r="DH47" s="222"/>
      <c r="DI47" s="222"/>
      <c r="DJ47" s="222"/>
      <c r="DK47" s="222"/>
      <c r="DL47" s="222"/>
      <c r="DM47" s="222"/>
      <c r="DN47" s="222"/>
      <c r="DO47" s="222"/>
      <c r="DP47" s="222"/>
      <c r="DQ47" s="222"/>
      <c r="DR47" s="222"/>
      <c r="DS47" s="222"/>
      <c r="DT47" s="222"/>
      <c r="DU47" s="222"/>
      <c r="DV47" s="222"/>
      <c r="DW47" s="222"/>
      <c r="DX47" s="222"/>
      <c r="DY47" s="222"/>
      <c r="DZ47" s="222"/>
      <c r="EA47" s="222"/>
      <c r="EB47" s="222"/>
      <c r="EC47" s="222"/>
      <c r="ED47" s="222"/>
      <c r="EE47" s="222"/>
      <c r="EF47" s="222"/>
      <c r="EG47" s="222"/>
      <c r="EH47" s="222"/>
      <c r="EI47" s="224"/>
    </row>
    <row r="48" spans="1:149" x14ac:dyDescent="0.25">
      <c r="A48" s="101">
        <v>31</v>
      </c>
      <c r="B48" s="90" t="s">
        <v>307</v>
      </c>
      <c r="C48" s="90" t="s">
        <v>307</v>
      </c>
      <c r="D48" s="90"/>
      <c r="E48" s="90"/>
      <c r="F48" s="84" t="s">
        <v>341</v>
      </c>
      <c r="G48" s="84" t="s">
        <v>342</v>
      </c>
      <c r="H48" s="84" t="s">
        <v>307</v>
      </c>
      <c r="I48" s="116" t="s">
        <v>5</v>
      </c>
      <c r="J48" s="117"/>
      <c r="K48" s="84"/>
      <c r="L48" s="84"/>
      <c r="M48" s="103" t="s">
        <v>309</v>
      </c>
      <c r="N48" s="115" t="s">
        <v>343</v>
      </c>
      <c r="O48" s="124" t="s">
        <v>18</v>
      </c>
      <c r="P48" s="90" t="s">
        <v>327</v>
      </c>
      <c r="Q48" s="125" t="s">
        <v>344</v>
      </c>
      <c r="R48" s="125" t="s">
        <v>345</v>
      </c>
      <c r="S48" s="59" t="s">
        <v>35</v>
      </c>
      <c r="T48" s="126">
        <v>35002373</v>
      </c>
      <c r="U48" s="89"/>
      <c r="V48" s="90"/>
      <c r="W48" s="90"/>
      <c r="X48" s="118"/>
      <c r="Y48" s="103">
        <v>1</v>
      </c>
      <c r="Z48" s="103">
        <v>127.17</v>
      </c>
      <c r="AA48" s="103" t="s">
        <v>346</v>
      </c>
      <c r="AB48" s="209">
        <f>((7.68+2.25)/2)*Z48</f>
        <v>631.39904999999999</v>
      </c>
      <c r="AC48" s="90"/>
      <c r="AD48" s="90" t="s">
        <v>63</v>
      </c>
      <c r="AE48" s="90">
        <v>2011</v>
      </c>
      <c r="AF48" s="152">
        <v>4</v>
      </c>
      <c r="AG48" s="152">
        <v>4.57</v>
      </c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49"/>
      <c r="AU48" s="29"/>
      <c r="AV48" s="29"/>
      <c r="AW48" s="29"/>
      <c r="AX48" s="29"/>
      <c r="AY48" s="29"/>
      <c r="AZ48" s="29"/>
      <c r="BA48" s="29"/>
      <c r="BB48" s="49"/>
      <c r="BC48" s="49"/>
      <c r="BD48" s="29"/>
      <c r="BE48" s="29"/>
      <c r="BF48" s="49"/>
      <c r="BG48" s="29"/>
      <c r="BH48" s="49"/>
      <c r="BI48" s="29"/>
      <c r="BJ48" s="29"/>
      <c r="BK48" s="49"/>
      <c r="BL48" s="49"/>
      <c r="BM48" s="49"/>
      <c r="BN48" s="49"/>
      <c r="BO48" s="29"/>
      <c r="BP48" s="29"/>
      <c r="BQ48" s="29"/>
      <c r="BR48" s="29"/>
      <c r="BS48" s="29"/>
      <c r="BT48" s="29"/>
      <c r="BU48" s="29"/>
      <c r="BV48" s="29"/>
      <c r="BW48" s="57"/>
      <c r="BX48" s="29"/>
      <c r="BY48" s="29"/>
      <c r="BZ48" s="29"/>
      <c r="CA48" s="29"/>
      <c r="CB48" s="29"/>
      <c r="CC48" s="49"/>
      <c r="CD48" s="4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49"/>
      <c r="CQ48" s="29"/>
      <c r="CR48" s="49"/>
      <c r="CS48" s="29"/>
      <c r="CT48" s="29"/>
      <c r="CU48" s="29"/>
      <c r="CV48" s="29"/>
      <c r="CW48" s="29"/>
      <c r="CX48" s="108"/>
      <c r="CY48" s="29"/>
      <c r="CZ48" s="29"/>
      <c r="DA48" s="29"/>
      <c r="DB48" s="29"/>
      <c r="DC48" s="29"/>
      <c r="DD48" s="29"/>
      <c r="DE48" s="108"/>
      <c r="DF48" s="108"/>
      <c r="DG48" s="108"/>
      <c r="DH48" s="108"/>
      <c r="DI48" s="108"/>
      <c r="DJ48" s="108"/>
      <c r="DK48" s="108"/>
      <c r="DL48" s="108"/>
      <c r="DM48" s="108"/>
      <c r="DN48" s="108"/>
      <c r="DO48" s="108"/>
      <c r="DP48" s="108"/>
      <c r="DQ48" s="108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</row>
    <row r="49" spans="1:139" x14ac:dyDescent="0.25">
      <c r="A49" s="105">
        <v>32</v>
      </c>
      <c r="B49" s="29" t="s">
        <v>307</v>
      </c>
      <c r="C49" s="29" t="s">
        <v>307</v>
      </c>
      <c r="D49" s="29"/>
      <c r="E49" s="29"/>
      <c r="F49" s="54" t="s">
        <v>341</v>
      </c>
      <c r="G49" s="54" t="s">
        <v>342</v>
      </c>
      <c r="H49" s="54" t="s">
        <v>307</v>
      </c>
      <c r="I49" s="119" t="s">
        <v>5</v>
      </c>
      <c r="J49" s="120"/>
      <c r="K49" s="54"/>
      <c r="L49" s="54"/>
      <c r="M49" s="53" t="s">
        <v>309</v>
      </c>
      <c r="N49" s="121" t="s">
        <v>343</v>
      </c>
      <c r="O49" s="70" t="s">
        <v>18</v>
      </c>
      <c r="P49" s="29" t="s">
        <v>327</v>
      </c>
      <c r="Q49" s="55" t="s">
        <v>344</v>
      </c>
      <c r="R49" s="55" t="s">
        <v>345</v>
      </c>
      <c r="S49" s="57" t="s">
        <v>35</v>
      </c>
      <c r="T49" s="60">
        <v>35002373</v>
      </c>
      <c r="U49" s="37"/>
      <c r="V49" s="29"/>
      <c r="W49" s="29"/>
      <c r="X49" s="122"/>
      <c r="Y49" s="53">
        <v>1</v>
      </c>
      <c r="Z49" s="53">
        <v>127.15</v>
      </c>
      <c r="AA49" s="53" t="s">
        <v>347</v>
      </c>
      <c r="AB49" s="210">
        <f>((7.86+2.6)/2)*Z49</f>
        <v>664.99450000000013</v>
      </c>
      <c r="AC49" s="29"/>
      <c r="AD49" s="29" t="s">
        <v>63</v>
      </c>
      <c r="AE49" s="29">
        <v>2011</v>
      </c>
      <c r="AF49" s="150">
        <v>4</v>
      </c>
      <c r="AG49" s="150">
        <v>4.57</v>
      </c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49"/>
      <c r="AU49" s="29"/>
      <c r="AV49" s="29"/>
      <c r="AW49" s="29"/>
      <c r="AX49" s="29"/>
      <c r="AY49" s="29"/>
      <c r="AZ49" s="29"/>
      <c r="BA49" s="29"/>
      <c r="BB49" s="49"/>
      <c r="BC49" s="49"/>
      <c r="BD49" s="29"/>
      <c r="BE49" s="29"/>
      <c r="BF49" s="49"/>
      <c r="BG49" s="29"/>
      <c r="BH49" s="49"/>
      <c r="BI49" s="29"/>
      <c r="BJ49" s="29"/>
      <c r="BK49" s="49"/>
      <c r="BL49" s="49"/>
      <c r="BM49" s="49"/>
      <c r="BN49" s="49"/>
      <c r="BO49" s="29"/>
      <c r="BP49" s="29"/>
      <c r="BQ49" s="29"/>
      <c r="BR49" s="29"/>
      <c r="BS49" s="29"/>
      <c r="BT49" s="29"/>
      <c r="BU49" s="29"/>
      <c r="BV49" s="29"/>
      <c r="BW49" s="57"/>
      <c r="BX49" s="29"/>
      <c r="BY49" s="29"/>
      <c r="BZ49" s="29"/>
      <c r="CA49" s="29"/>
      <c r="CB49" s="29"/>
      <c r="CC49" s="49"/>
      <c r="CD49" s="4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49"/>
      <c r="CQ49" s="29"/>
      <c r="CR49" s="49"/>
      <c r="CS49" s="29"/>
      <c r="CT49" s="29"/>
      <c r="CU49" s="29"/>
      <c r="CV49" s="29"/>
      <c r="CW49" s="29"/>
      <c r="CX49" s="108"/>
      <c r="CY49" s="29"/>
      <c r="CZ49" s="29"/>
      <c r="DA49" s="29"/>
      <c r="DB49" s="29"/>
      <c r="DC49" s="29"/>
      <c r="DD49" s="29"/>
      <c r="DE49" s="108"/>
      <c r="DF49" s="108"/>
      <c r="DG49" s="108"/>
      <c r="DH49" s="108"/>
      <c r="DI49" s="108"/>
      <c r="DJ49" s="108"/>
      <c r="DK49" s="108"/>
      <c r="DL49" s="108"/>
      <c r="DM49" s="108"/>
      <c r="DN49" s="108"/>
      <c r="DO49" s="108"/>
      <c r="DP49" s="108"/>
      <c r="DQ49" s="108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</row>
    <row r="50" spans="1:139" x14ac:dyDescent="0.25">
      <c r="A50" s="105">
        <v>33</v>
      </c>
      <c r="B50" s="29" t="s">
        <v>307</v>
      </c>
      <c r="C50" s="29" t="s">
        <v>307</v>
      </c>
      <c r="D50" s="29"/>
      <c r="E50" s="29"/>
      <c r="F50" s="54" t="s">
        <v>341</v>
      </c>
      <c r="G50" s="54" t="s">
        <v>342</v>
      </c>
      <c r="H50" s="54" t="s">
        <v>307</v>
      </c>
      <c r="I50" s="119" t="s">
        <v>5</v>
      </c>
      <c r="J50" s="120"/>
      <c r="K50" s="54"/>
      <c r="L50" s="54"/>
      <c r="M50" s="53" t="s">
        <v>308</v>
      </c>
      <c r="N50" s="121" t="s">
        <v>343</v>
      </c>
      <c r="O50" s="70" t="s">
        <v>18</v>
      </c>
      <c r="P50" s="29" t="s">
        <v>327</v>
      </c>
      <c r="Q50" s="55" t="s">
        <v>344</v>
      </c>
      <c r="R50" s="55" t="s">
        <v>345</v>
      </c>
      <c r="S50" s="57" t="s">
        <v>35</v>
      </c>
      <c r="T50" s="60">
        <v>35002373</v>
      </c>
      <c r="U50" s="37"/>
      <c r="V50" s="29"/>
      <c r="W50" s="29"/>
      <c r="X50" s="122"/>
      <c r="Y50" s="53">
        <v>1</v>
      </c>
      <c r="Z50" s="53">
        <v>67.849999999999994</v>
      </c>
      <c r="AA50" s="53" t="s">
        <v>348</v>
      </c>
      <c r="AB50" s="210">
        <f>((8.23+4.85)/2)*Z50</f>
        <v>443.73899999999998</v>
      </c>
      <c r="AC50" s="29"/>
      <c r="AD50" s="29" t="s">
        <v>63</v>
      </c>
      <c r="AE50" s="29">
        <v>2011</v>
      </c>
      <c r="AF50" s="150">
        <v>4.83</v>
      </c>
      <c r="AG50" s="150">
        <v>4.83</v>
      </c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49"/>
      <c r="AU50" s="29"/>
      <c r="AV50" s="29"/>
      <c r="AW50" s="29"/>
      <c r="AX50" s="29"/>
      <c r="AY50" s="29"/>
      <c r="AZ50" s="29"/>
      <c r="BA50" s="29"/>
      <c r="BB50" s="49"/>
      <c r="BC50" s="49"/>
      <c r="BD50" s="29"/>
      <c r="BE50" s="29"/>
      <c r="BF50" s="49"/>
      <c r="BG50" s="29"/>
      <c r="BH50" s="49"/>
      <c r="BI50" s="29"/>
      <c r="BJ50" s="29"/>
      <c r="BK50" s="49"/>
      <c r="BL50" s="49"/>
      <c r="BM50" s="49"/>
      <c r="BN50" s="49"/>
      <c r="BO50" s="29"/>
      <c r="BP50" s="29"/>
      <c r="BQ50" s="29"/>
      <c r="BR50" s="29"/>
      <c r="BS50" s="29"/>
      <c r="BT50" s="29"/>
      <c r="BU50" s="29"/>
      <c r="BV50" s="29"/>
      <c r="BW50" s="57"/>
      <c r="BX50" s="29"/>
      <c r="BY50" s="29"/>
      <c r="BZ50" s="29"/>
      <c r="CA50" s="29"/>
      <c r="CB50" s="29"/>
      <c r="CC50" s="49"/>
      <c r="CD50" s="4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49"/>
      <c r="CQ50" s="29"/>
      <c r="CR50" s="49"/>
      <c r="CS50" s="29"/>
      <c r="CT50" s="29"/>
      <c r="CU50" s="29"/>
      <c r="CV50" s="29"/>
      <c r="CW50" s="29"/>
      <c r="CX50" s="108"/>
      <c r="CY50" s="29"/>
      <c r="CZ50" s="29"/>
      <c r="DA50" s="29"/>
      <c r="DB50" s="29"/>
      <c r="DC50" s="29"/>
      <c r="DD50" s="29"/>
      <c r="DE50" s="108"/>
      <c r="DF50" s="108"/>
      <c r="DG50" s="108"/>
      <c r="DH50" s="108"/>
      <c r="DI50" s="108"/>
      <c r="DJ50" s="108"/>
      <c r="DK50" s="108"/>
      <c r="DL50" s="108"/>
      <c r="DM50" s="108"/>
      <c r="DN50" s="108"/>
      <c r="DO50" s="108"/>
      <c r="DP50" s="108"/>
      <c r="DQ50" s="108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</row>
    <row r="51" spans="1:139" x14ac:dyDescent="0.25">
      <c r="A51" s="105">
        <v>34</v>
      </c>
      <c r="B51" s="29" t="s">
        <v>307</v>
      </c>
      <c r="C51" s="29" t="s">
        <v>307</v>
      </c>
      <c r="D51" s="29"/>
      <c r="E51" s="29"/>
      <c r="F51" s="54" t="s">
        <v>341</v>
      </c>
      <c r="G51" s="54" t="s">
        <v>349</v>
      </c>
      <c r="H51" s="54" t="s">
        <v>307</v>
      </c>
      <c r="I51" s="123" t="s">
        <v>5</v>
      </c>
      <c r="J51" s="122"/>
      <c r="K51" s="54"/>
      <c r="L51" s="54"/>
      <c r="M51" s="53" t="s">
        <v>308</v>
      </c>
      <c r="N51" s="53" t="s">
        <v>343</v>
      </c>
      <c r="O51" s="70" t="s">
        <v>18</v>
      </c>
      <c r="P51" s="29" t="s">
        <v>327</v>
      </c>
      <c r="Q51" s="55" t="s">
        <v>350</v>
      </c>
      <c r="R51" s="55" t="s">
        <v>345</v>
      </c>
      <c r="S51" s="57" t="s">
        <v>35</v>
      </c>
      <c r="T51" s="60" t="s">
        <v>351</v>
      </c>
      <c r="U51" s="37"/>
      <c r="V51" s="29"/>
      <c r="W51" s="29"/>
      <c r="X51" s="122"/>
      <c r="Y51" s="53">
        <v>1</v>
      </c>
      <c r="Z51" s="53">
        <v>286.95999999999998</v>
      </c>
      <c r="AA51" s="53" t="s">
        <v>352</v>
      </c>
      <c r="AB51" s="210">
        <f>((8.82+11.58)/2)*Z51</f>
        <v>2926.9919999999997</v>
      </c>
      <c r="AC51" s="29"/>
      <c r="AD51" s="29" t="s">
        <v>63</v>
      </c>
      <c r="AE51" s="29">
        <v>2011</v>
      </c>
      <c r="AF51" s="150">
        <v>4</v>
      </c>
      <c r="AG51" s="150">
        <v>4.8600000000000003</v>
      </c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49"/>
      <c r="AU51" s="29"/>
      <c r="AV51" s="29"/>
      <c r="AW51" s="29"/>
      <c r="AX51" s="29"/>
      <c r="AY51" s="29"/>
      <c r="AZ51" s="29"/>
      <c r="BA51" s="29"/>
      <c r="BB51" s="49"/>
      <c r="BC51" s="49"/>
      <c r="BD51" s="29"/>
      <c r="BE51" s="29"/>
      <c r="BF51" s="49"/>
      <c r="BG51" s="29"/>
      <c r="BH51" s="49"/>
      <c r="BI51" s="29"/>
      <c r="BJ51" s="29"/>
      <c r="BK51" s="49"/>
      <c r="BL51" s="49"/>
      <c r="BM51" s="49"/>
      <c r="BN51" s="49"/>
      <c r="BO51" s="29"/>
      <c r="BP51" s="29"/>
      <c r="BQ51" s="29"/>
      <c r="BR51" s="29"/>
      <c r="BS51" s="29"/>
      <c r="BT51" s="29"/>
      <c r="BU51" s="29"/>
      <c r="BV51" s="29"/>
      <c r="BW51" s="57"/>
      <c r="BX51" s="29"/>
      <c r="BY51" s="29"/>
      <c r="BZ51" s="29"/>
      <c r="CA51" s="29"/>
      <c r="CB51" s="29"/>
      <c r="CC51" s="49"/>
      <c r="CD51" s="4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49"/>
      <c r="CQ51" s="29"/>
      <c r="CR51" s="49"/>
      <c r="CS51" s="29"/>
      <c r="CT51" s="29"/>
      <c r="CU51" s="29"/>
      <c r="CV51" s="29"/>
      <c r="CW51" s="29"/>
      <c r="CX51" s="108"/>
      <c r="CY51" s="29"/>
      <c r="CZ51" s="29"/>
      <c r="DA51" s="29"/>
      <c r="DB51" s="29"/>
      <c r="DC51" s="29"/>
      <c r="DD51" s="29"/>
      <c r="DE51" s="108"/>
      <c r="DF51" s="108"/>
      <c r="DG51" s="108"/>
      <c r="DH51" s="108"/>
      <c r="DI51" s="108"/>
      <c r="DJ51" s="108"/>
      <c r="DK51" s="108"/>
      <c r="DL51" s="108"/>
      <c r="DM51" s="108"/>
      <c r="DN51" s="108"/>
      <c r="DO51" s="108"/>
      <c r="DP51" s="108"/>
      <c r="DQ51" s="108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</row>
    <row r="52" spans="1:139" ht="16.5" thickBot="1" x14ac:dyDescent="0.3">
      <c r="A52" s="221" t="s">
        <v>404</v>
      </c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3"/>
      <c r="P52" s="222"/>
      <c r="Q52" s="222"/>
      <c r="R52" s="222"/>
      <c r="S52" s="223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2"/>
      <c r="AL52" s="222"/>
      <c r="AM52" s="222"/>
      <c r="AN52" s="222"/>
      <c r="AO52" s="222"/>
      <c r="AP52" s="222"/>
      <c r="AQ52" s="222"/>
      <c r="AR52" s="222"/>
      <c r="AS52" s="222"/>
      <c r="AT52" s="222"/>
      <c r="AU52" s="222"/>
      <c r="AV52" s="222"/>
      <c r="AW52" s="222"/>
      <c r="AX52" s="222"/>
      <c r="AY52" s="222"/>
      <c r="AZ52" s="222"/>
      <c r="BA52" s="222"/>
      <c r="BB52" s="222"/>
      <c r="BC52" s="222"/>
      <c r="BD52" s="222"/>
      <c r="BE52" s="222"/>
      <c r="BF52" s="222"/>
      <c r="BG52" s="222"/>
      <c r="BH52" s="222"/>
      <c r="BI52" s="222"/>
      <c r="BJ52" s="222"/>
      <c r="BK52" s="222"/>
      <c r="BL52" s="222"/>
      <c r="BM52" s="222"/>
      <c r="BN52" s="222"/>
      <c r="BO52" s="222"/>
      <c r="BP52" s="222"/>
      <c r="BQ52" s="222"/>
      <c r="BR52" s="222"/>
      <c r="BS52" s="222"/>
      <c r="BT52" s="222"/>
      <c r="BU52" s="222"/>
      <c r="BV52" s="222"/>
      <c r="BW52" s="222"/>
      <c r="BX52" s="222"/>
      <c r="BY52" s="222"/>
      <c r="BZ52" s="222"/>
      <c r="CA52" s="222"/>
      <c r="CB52" s="222"/>
      <c r="CC52" s="222"/>
      <c r="CD52" s="222"/>
      <c r="CE52" s="222"/>
      <c r="CF52" s="222"/>
      <c r="CG52" s="222"/>
      <c r="CH52" s="222"/>
      <c r="CI52" s="222"/>
      <c r="CJ52" s="222"/>
      <c r="CK52" s="222"/>
      <c r="CL52" s="222"/>
      <c r="CM52" s="222"/>
      <c r="CN52" s="222"/>
      <c r="CO52" s="222"/>
      <c r="CP52" s="222"/>
      <c r="CQ52" s="222"/>
      <c r="CR52" s="222"/>
      <c r="CS52" s="222"/>
      <c r="CT52" s="222"/>
      <c r="CU52" s="222"/>
      <c r="CV52" s="222"/>
      <c r="CW52" s="222"/>
      <c r="CX52" s="222"/>
      <c r="CY52" s="222"/>
      <c r="CZ52" s="222"/>
      <c r="DA52" s="222"/>
      <c r="DB52" s="222"/>
      <c r="DC52" s="222"/>
      <c r="DD52" s="222"/>
      <c r="DE52" s="222"/>
      <c r="DF52" s="222"/>
      <c r="DG52" s="222"/>
      <c r="DH52" s="222"/>
      <c r="DI52" s="222"/>
      <c r="DJ52" s="222"/>
      <c r="DK52" s="222"/>
      <c r="DL52" s="222"/>
      <c r="DM52" s="222"/>
      <c r="DN52" s="222"/>
      <c r="DO52" s="222"/>
      <c r="DP52" s="222"/>
      <c r="DQ52" s="222"/>
      <c r="DR52" s="222"/>
      <c r="DS52" s="222"/>
      <c r="DT52" s="222"/>
      <c r="DU52" s="222"/>
      <c r="DV52" s="222"/>
      <c r="DW52" s="222"/>
      <c r="DX52" s="222"/>
      <c r="DY52" s="222"/>
      <c r="DZ52" s="222"/>
      <c r="EA52" s="222"/>
      <c r="EB52" s="222"/>
      <c r="EC52" s="222"/>
      <c r="ED52" s="222"/>
      <c r="EE52" s="222"/>
      <c r="EF52" s="222"/>
      <c r="EG52" s="222"/>
      <c r="EH52" s="222"/>
      <c r="EI52" s="224"/>
    </row>
    <row r="53" spans="1:139" x14ac:dyDescent="0.25">
      <c r="A53" s="219">
        <v>35</v>
      </c>
      <c r="B53" s="220" t="s">
        <v>307</v>
      </c>
      <c r="C53" s="123" t="s">
        <v>405</v>
      </c>
      <c r="D53" s="123"/>
      <c r="E53" s="123"/>
      <c r="F53" s="54">
        <v>8</v>
      </c>
      <c r="G53" s="54" t="s">
        <v>406</v>
      </c>
      <c r="H53" s="54" t="s">
        <v>407</v>
      </c>
      <c r="I53" s="85" t="s">
        <v>8</v>
      </c>
      <c r="J53" s="214"/>
      <c r="K53" s="215"/>
      <c r="L53" s="123"/>
      <c r="M53" s="54" t="s">
        <v>308</v>
      </c>
      <c r="N53" s="95" t="s">
        <v>27</v>
      </c>
      <c r="O53" s="215" t="s">
        <v>18</v>
      </c>
      <c r="P53" s="215" t="s">
        <v>327</v>
      </c>
      <c r="Q53" s="123" t="s">
        <v>408</v>
      </c>
      <c r="R53" s="123" t="s">
        <v>409</v>
      </c>
      <c r="S53" s="123" t="s">
        <v>35</v>
      </c>
      <c r="T53" s="216"/>
      <c r="U53" s="216"/>
      <c r="V53" s="123"/>
      <c r="W53" s="217"/>
      <c r="X53" s="214"/>
      <c r="Y53" s="95">
        <v>1</v>
      </c>
      <c r="Z53" s="54">
        <v>8</v>
      </c>
      <c r="AA53" s="54">
        <v>2.7</v>
      </c>
      <c r="AB53" s="324">
        <f t="shared" ref="AB53:AB54" si="10">Z53*AA53</f>
        <v>21.6</v>
      </c>
      <c r="AC53" s="123"/>
      <c r="AD53" s="218" t="s">
        <v>55</v>
      </c>
      <c r="AE53" s="217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49"/>
      <c r="AU53" s="29"/>
      <c r="AV53" s="29"/>
      <c r="AW53" s="29"/>
      <c r="AX53" s="29"/>
      <c r="AY53" s="29"/>
      <c r="AZ53" s="29"/>
      <c r="BA53" s="29"/>
      <c r="BB53" s="49"/>
      <c r="BC53" s="49"/>
      <c r="BD53" s="29"/>
      <c r="BE53" s="29"/>
      <c r="BF53" s="49"/>
      <c r="BG53" s="29"/>
      <c r="BH53" s="49"/>
      <c r="BI53" s="29"/>
      <c r="BJ53" s="29"/>
      <c r="BK53" s="49"/>
      <c r="BL53" s="49"/>
      <c r="BM53" s="49"/>
      <c r="BN53" s="49"/>
      <c r="BO53" s="29"/>
      <c r="BP53" s="29"/>
      <c r="BQ53" s="29"/>
      <c r="BR53" s="29"/>
      <c r="BS53" s="29"/>
      <c r="BT53" s="29"/>
      <c r="BU53" s="29"/>
      <c r="BV53" s="29"/>
      <c r="BW53" s="57"/>
      <c r="BX53" s="29"/>
      <c r="BY53" s="29"/>
      <c r="BZ53" s="29"/>
      <c r="CA53" s="29"/>
      <c r="CB53" s="29"/>
      <c r="CC53" s="49"/>
      <c r="CD53" s="4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49"/>
      <c r="CQ53" s="29"/>
      <c r="CR53" s="49"/>
      <c r="CS53" s="29"/>
      <c r="CT53" s="29"/>
      <c r="CU53" s="29"/>
      <c r="CV53" s="29"/>
      <c r="CW53" s="29"/>
      <c r="CX53" s="108"/>
      <c r="CY53" s="29"/>
      <c r="CZ53" s="29"/>
      <c r="DA53" s="29"/>
      <c r="DB53" s="29"/>
      <c r="DC53" s="29"/>
      <c r="DD53" s="29"/>
      <c r="DE53" s="108"/>
      <c r="DF53" s="108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</row>
    <row r="54" spans="1:139" x14ac:dyDescent="0.25">
      <c r="A54" s="219">
        <v>36</v>
      </c>
      <c r="B54" s="220" t="s">
        <v>307</v>
      </c>
      <c r="C54" s="123" t="s">
        <v>405</v>
      </c>
      <c r="D54" s="123"/>
      <c r="E54" s="123"/>
      <c r="F54" s="54">
        <v>8</v>
      </c>
      <c r="G54" s="54" t="s">
        <v>410</v>
      </c>
      <c r="H54" s="54" t="s">
        <v>411</v>
      </c>
      <c r="I54" s="96" t="s">
        <v>8</v>
      </c>
      <c r="J54" s="214"/>
      <c r="K54" s="215"/>
      <c r="L54" s="123"/>
      <c r="M54" s="54" t="s">
        <v>309</v>
      </c>
      <c r="N54" s="95" t="s">
        <v>27</v>
      </c>
      <c r="O54" s="215" t="s">
        <v>18</v>
      </c>
      <c r="P54" s="215" t="s">
        <v>327</v>
      </c>
      <c r="Q54" s="123" t="s">
        <v>412</v>
      </c>
      <c r="R54" s="123" t="s">
        <v>413</v>
      </c>
      <c r="S54" s="123" t="s">
        <v>35</v>
      </c>
      <c r="T54" s="216"/>
      <c r="U54" s="216"/>
      <c r="V54" s="123"/>
      <c r="W54" s="217"/>
      <c r="X54" s="214"/>
      <c r="Y54" s="95">
        <v>1</v>
      </c>
      <c r="Z54" s="54">
        <v>36</v>
      </c>
      <c r="AA54" s="54">
        <v>1.6</v>
      </c>
      <c r="AB54" s="324">
        <f t="shared" si="10"/>
        <v>57.6</v>
      </c>
      <c r="AC54" s="123"/>
      <c r="AD54" s="218" t="s">
        <v>55</v>
      </c>
      <c r="AE54" s="217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49"/>
      <c r="AU54" s="29"/>
      <c r="AV54" s="29"/>
      <c r="AW54" s="29"/>
      <c r="AX54" s="29"/>
      <c r="AY54" s="29"/>
      <c r="AZ54" s="29"/>
      <c r="BA54" s="29"/>
      <c r="BB54" s="49"/>
      <c r="BC54" s="49"/>
      <c r="BD54" s="29"/>
      <c r="BE54" s="29"/>
      <c r="BF54" s="49"/>
      <c r="BG54" s="29"/>
      <c r="BH54" s="49"/>
      <c r="BI54" s="29"/>
      <c r="BJ54" s="29"/>
      <c r="BK54" s="49"/>
      <c r="BL54" s="49"/>
      <c r="BM54" s="49"/>
      <c r="BN54" s="49"/>
      <c r="BO54" s="29"/>
      <c r="BP54" s="29"/>
      <c r="BQ54" s="29"/>
      <c r="BR54" s="29"/>
      <c r="BS54" s="29"/>
      <c r="BT54" s="29"/>
      <c r="BU54" s="29"/>
      <c r="BV54" s="29"/>
      <c r="BW54" s="57"/>
      <c r="BX54" s="29"/>
      <c r="BY54" s="29"/>
      <c r="BZ54" s="29"/>
      <c r="CA54" s="29"/>
      <c r="CB54" s="29"/>
      <c r="CC54" s="49"/>
      <c r="CD54" s="4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49"/>
      <c r="CQ54" s="29"/>
      <c r="CR54" s="49"/>
      <c r="CS54" s="29"/>
      <c r="CT54" s="29"/>
      <c r="CU54" s="29"/>
      <c r="CV54" s="29"/>
      <c r="CW54" s="29"/>
      <c r="CX54" s="108"/>
      <c r="CY54" s="29"/>
      <c r="CZ54" s="29"/>
      <c r="DA54" s="29"/>
      <c r="DB54" s="29"/>
      <c r="DC54" s="29"/>
      <c r="DD54" s="29"/>
      <c r="DE54" s="108"/>
      <c r="DF54" s="108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</row>
    <row r="55" spans="1:139" x14ac:dyDescent="0.25">
      <c r="A55" s="219">
        <v>37</v>
      </c>
      <c r="B55" s="220" t="s">
        <v>307</v>
      </c>
      <c r="C55" s="123" t="s">
        <v>405</v>
      </c>
      <c r="D55" s="123"/>
      <c r="E55" s="123"/>
      <c r="F55" s="54">
        <v>46</v>
      </c>
      <c r="G55" s="54" t="s">
        <v>414</v>
      </c>
      <c r="H55" s="54" t="s">
        <v>415</v>
      </c>
      <c r="I55" s="96" t="s">
        <v>5</v>
      </c>
      <c r="J55" s="214"/>
      <c r="K55" s="215"/>
      <c r="L55" s="123"/>
      <c r="M55" s="54" t="s">
        <v>308</v>
      </c>
      <c r="N55" s="95" t="s">
        <v>27</v>
      </c>
      <c r="O55" s="215" t="s">
        <v>18</v>
      </c>
      <c r="P55" s="215" t="s">
        <v>327</v>
      </c>
      <c r="Q55" s="123" t="s">
        <v>412</v>
      </c>
      <c r="R55" s="123" t="s">
        <v>416</v>
      </c>
      <c r="S55" s="123" t="s">
        <v>35</v>
      </c>
      <c r="T55" s="216"/>
      <c r="U55" s="216"/>
      <c r="V55" s="123"/>
      <c r="W55" s="217"/>
      <c r="X55" s="214"/>
      <c r="Y55" s="95">
        <v>1</v>
      </c>
      <c r="Z55" s="54">
        <v>195</v>
      </c>
      <c r="AA55" s="54">
        <v>3.25</v>
      </c>
      <c r="AB55" s="325">
        <v>633.75</v>
      </c>
      <c r="AC55" s="123"/>
      <c r="AD55" s="218" t="s">
        <v>55</v>
      </c>
      <c r="AE55" s="217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49"/>
      <c r="AU55" s="29"/>
      <c r="AV55" s="29"/>
      <c r="AW55" s="29"/>
      <c r="AX55" s="29"/>
      <c r="AY55" s="29"/>
      <c r="AZ55" s="29"/>
      <c r="BA55" s="29"/>
      <c r="BB55" s="49"/>
      <c r="BC55" s="49"/>
      <c r="BD55" s="29"/>
      <c r="BE55" s="29"/>
      <c r="BF55" s="49"/>
      <c r="BG55" s="29"/>
      <c r="BH55" s="49"/>
      <c r="BI55" s="29"/>
      <c r="BJ55" s="29"/>
      <c r="BK55" s="49"/>
      <c r="BL55" s="49"/>
      <c r="BM55" s="49"/>
      <c r="BN55" s="49"/>
      <c r="BO55" s="29"/>
      <c r="BP55" s="29"/>
      <c r="BQ55" s="29"/>
      <c r="BR55" s="29"/>
      <c r="BS55" s="29"/>
      <c r="BT55" s="29"/>
      <c r="BU55" s="29"/>
      <c r="BV55" s="29"/>
      <c r="BW55" s="57"/>
      <c r="BX55" s="29"/>
      <c r="BY55" s="29"/>
      <c r="BZ55" s="29"/>
      <c r="CA55" s="29"/>
      <c r="CB55" s="29"/>
      <c r="CC55" s="49"/>
      <c r="CD55" s="4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49"/>
      <c r="CQ55" s="29"/>
      <c r="CR55" s="49"/>
      <c r="CS55" s="29"/>
      <c r="CT55" s="29"/>
      <c r="CU55" s="29"/>
      <c r="CV55" s="29"/>
      <c r="CW55" s="29"/>
      <c r="CX55" s="108"/>
      <c r="CY55" s="29"/>
      <c r="CZ55" s="29"/>
      <c r="DA55" s="29"/>
      <c r="DB55" s="29"/>
      <c r="DC55" s="29"/>
      <c r="DD55" s="29"/>
      <c r="DE55" s="108"/>
      <c r="DF55" s="108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</row>
    <row r="56" spans="1:139" x14ac:dyDescent="0.25">
      <c r="A56" s="219">
        <v>38</v>
      </c>
      <c r="B56" s="123" t="s">
        <v>307</v>
      </c>
      <c r="C56" s="123" t="s">
        <v>405</v>
      </c>
      <c r="D56" s="123"/>
      <c r="E56" s="123"/>
      <c r="F56" s="54">
        <v>46</v>
      </c>
      <c r="G56" s="54" t="s">
        <v>417</v>
      </c>
      <c r="H56" s="54" t="s">
        <v>415</v>
      </c>
      <c r="I56" s="96" t="s">
        <v>5</v>
      </c>
      <c r="J56" s="214"/>
      <c r="K56" s="215"/>
      <c r="L56" s="123"/>
      <c r="M56" s="54" t="s">
        <v>309</v>
      </c>
      <c r="N56" s="95" t="s">
        <v>27</v>
      </c>
      <c r="O56" s="215" t="s">
        <v>18</v>
      </c>
      <c r="P56" s="215" t="s">
        <v>327</v>
      </c>
      <c r="Q56" s="123" t="s">
        <v>412</v>
      </c>
      <c r="R56" s="123" t="s">
        <v>416</v>
      </c>
      <c r="S56" s="123" t="s">
        <v>35</v>
      </c>
      <c r="T56" s="216"/>
      <c r="U56" s="216"/>
      <c r="V56" s="123"/>
      <c r="W56" s="217"/>
      <c r="X56" s="214"/>
      <c r="Y56" s="95">
        <v>1</v>
      </c>
      <c r="Z56" s="54">
        <v>75</v>
      </c>
      <c r="AA56" s="54">
        <v>2.75</v>
      </c>
      <c r="AB56" s="326">
        <v>206.25</v>
      </c>
      <c r="AC56" s="123"/>
      <c r="AD56" s="218" t="s">
        <v>55</v>
      </c>
      <c r="AE56" s="217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9"/>
      <c r="AU56" s="29"/>
      <c r="AV56" s="29"/>
      <c r="AW56" s="29"/>
      <c r="AX56" s="29"/>
      <c r="AY56" s="29"/>
      <c r="AZ56" s="29"/>
      <c r="BA56" s="29"/>
      <c r="BB56" s="49"/>
      <c r="BC56" s="49"/>
      <c r="BD56" s="29"/>
      <c r="BE56" s="29"/>
      <c r="BF56" s="49"/>
      <c r="BG56" s="29"/>
      <c r="BH56" s="49"/>
      <c r="BI56" s="29"/>
      <c r="BJ56" s="29"/>
      <c r="BK56" s="49"/>
      <c r="BL56" s="49"/>
      <c r="BM56" s="49"/>
      <c r="BN56" s="49"/>
      <c r="BO56" s="29"/>
      <c r="BP56" s="29"/>
      <c r="BQ56" s="29"/>
      <c r="BR56" s="29"/>
      <c r="BS56" s="29"/>
      <c r="BT56" s="29"/>
      <c r="BU56" s="29"/>
      <c r="BV56" s="29"/>
      <c r="BW56" s="57"/>
      <c r="BX56" s="29"/>
      <c r="BY56" s="29"/>
      <c r="BZ56" s="29"/>
      <c r="CA56" s="29"/>
      <c r="CB56" s="29"/>
      <c r="CC56" s="49"/>
      <c r="CD56" s="4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49"/>
      <c r="CQ56" s="29"/>
      <c r="CR56" s="49"/>
      <c r="CS56" s="29"/>
      <c r="CT56" s="29"/>
      <c r="CU56" s="29"/>
      <c r="CV56" s="29"/>
      <c r="CW56" s="29"/>
      <c r="CX56" s="108"/>
      <c r="CY56" s="29"/>
      <c r="CZ56" s="29"/>
      <c r="DA56" s="29"/>
      <c r="DB56" s="29"/>
      <c r="DC56" s="29"/>
      <c r="DD56" s="29"/>
      <c r="DE56" s="108"/>
      <c r="DF56" s="108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</row>
  </sheetData>
  <autoFilter ref="A6:EO6" xr:uid="{00000000-0009-0000-0000-000001000000}"/>
  <dataConsolidate/>
  <mergeCells count="122">
    <mergeCell ref="ED5:EK5"/>
    <mergeCell ref="EL5:EL6"/>
    <mergeCell ref="EM5:EM6"/>
    <mergeCell ref="EN5:EN6"/>
    <mergeCell ref="EO5:EO6"/>
    <mergeCell ref="DQ5:DQ6"/>
    <mergeCell ref="DS5:DS6"/>
    <mergeCell ref="DT5:DT6"/>
    <mergeCell ref="DU5:DU6"/>
    <mergeCell ref="DV5:DV6"/>
    <mergeCell ref="DW5:DW6"/>
    <mergeCell ref="DX4:DX6"/>
    <mergeCell ref="DR4:DR6"/>
    <mergeCell ref="DS4:DW4"/>
    <mergeCell ref="DY5:EC5"/>
    <mergeCell ref="DP5:DP6"/>
    <mergeCell ref="DD5:DD6"/>
    <mergeCell ref="DE5:DE6"/>
    <mergeCell ref="BP5:BP6"/>
    <mergeCell ref="BQ5:BU5"/>
    <mergeCell ref="BX5:BX6"/>
    <mergeCell ref="DI5:DI6"/>
    <mergeCell ref="CI4:CI6"/>
    <mergeCell ref="CJ4:CJ6"/>
    <mergeCell ref="CK4:CU4"/>
    <mergeCell ref="CV4:CV6"/>
    <mergeCell ref="CW4:CW6"/>
    <mergeCell ref="CX4:DE4"/>
    <mergeCell ref="CX5:CX6"/>
    <mergeCell ref="CY5:CY6"/>
    <mergeCell ref="CZ5:CZ6"/>
    <mergeCell ref="DA5:DC5"/>
    <mergeCell ref="CK5:CK6"/>
    <mergeCell ref="CL5:CU5"/>
    <mergeCell ref="DJ5:DJ6"/>
    <mergeCell ref="DK5:DK6"/>
    <mergeCell ref="AR4:BU4"/>
    <mergeCell ref="AR5:AR6"/>
    <mergeCell ref="AS5:AS6"/>
    <mergeCell ref="AZ5:AZ6"/>
    <mergeCell ref="BA5:BA6"/>
    <mergeCell ref="BB5:BB6"/>
    <mergeCell ref="BC5:BE5"/>
    <mergeCell ref="BY5:CH5"/>
    <mergeCell ref="AI5:AI6"/>
    <mergeCell ref="AJ5:AJ6"/>
    <mergeCell ref="AK5:AK6"/>
    <mergeCell ref="AL5:AL6"/>
    <mergeCell ref="AM5:AM6"/>
    <mergeCell ref="AN5:AN6"/>
    <mergeCell ref="N5:N6"/>
    <mergeCell ref="AC5:AC6"/>
    <mergeCell ref="AD5:AD6"/>
    <mergeCell ref="DM5:DM6"/>
    <mergeCell ref="DN5:DN6"/>
    <mergeCell ref="DO5:DO6"/>
    <mergeCell ref="AO5:AO6"/>
    <mergeCell ref="BF5:BF6"/>
    <mergeCell ref="BG5:BG6"/>
    <mergeCell ref="BH5:BJ5"/>
    <mergeCell ref="BK5:BK6"/>
    <mergeCell ref="BL5:BN5"/>
    <mergeCell ref="BO5:BO6"/>
    <mergeCell ref="AP4:AP6"/>
    <mergeCell ref="AQ4:AQ6"/>
    <mergeCell ref="BV4:BV6"/>
    <mergeCell ref="BW4:BW6"/>
    <mergeCell ref="BX4:CH4"/>
    <mergeCell ref="AT5:AT6"/>
    <mergeCell ref="AU5:AU6"/>
    <mergeCell ref="AV5:AV6"/>
    <mergeCell ref="AW5:AW6"/>
    <mergeCell ref="AX5:AX6"/>
    <mergeCell ref="AY5:AY6"/>
    <mergeCell ref="DG5:DG6"/>
    <mergeCell ref="DH5:DH6"/>
    <mergeCell ref="AE5:AE6"/>
    <mergeCell ref="A2:EO2"/>
    <mergeCell ref="A4:A6"/>
    <mergeCell ref="B4:C5"/>
    <mergeCell ref="D4:D6"/>
    <mergeCell ref="E4:E6"/>
    <mergeCell ref="F4:F6"/>
    <mergeCell ref="G4:G6"/>
    <mergeCell ref="H4:H6"/>
    <mergeCell ref="V4:V6"/>
    <mergeCell ref="W4:W6"/>
    <mergeCell ref="X4:X6"/>
    <mergeCell ref="Y4:AE4"/>
    <mergeCell ref="AH4:AH6"/>
    <mergeCell ref="AI4:AO4"/>
    <mergeCell ref="Y5:Y6"/>
    <mergeCell ref="Z5:Z6"/>
    <mergeCell ref="AA5:AA6"/>
    <mergeCell ref="AB5:AB6"/>
    <mergeCell ref="DY4:EO4"/>
    <mergeCell ref="K5:K6"/>
    <mergeCell ref="L5:L6"/>
    <mergeCell ref="A52:EI52"/>
    <mergeCell ref="AF5:AG5"/>
    <mergeCell ref="AF4:AG4"/>
    <mergeCell ref="A7:EI7"/>
    <mergeCell ref="A12:EI12"/>
    <mergeCell ref="A14:EI14"/>
    <mergeCell ref="A23:EI23"/>
    <mergeCell ref="A25:EI25"/>
    <mergeCell ref="A42:EI42"/>
    <mergeCell ref="A47:EI47"/>
    <mergeCell ref="I4:I6"/>
    <mergeCell ref="J4:J6"/>
    <mergeCell ref="K4:R4"/>
    <mergeCell ref="S4:S6"/>
    <mergeCell ref="T4:T6"/>
    <mergeCell ref="U4:U6"/>
    <mergeCell ref="R5:R6"/>
    <mergeCell ref="O5:O6"/>
    <mergeCell ref="P5:P6"/>
    <mergeCell ref="Q5:Q6"/>
    <mergeCell ref="DF4:DF6"/>
    <mergeCell ref="DG4:DK4"/>
    <mergeCell ref="DL4:DL6"/>
    <mergeCell ref="DM4:DQ4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9">
        <x14:dataValidation type="list" allowBlank="1" showInputMessage="1" showErrorMessage="1" xr:uid="{00000000-0002-0000-0100-000000000000}">
          <x14:formula1>
            <xm:f>'E:\Moje dokumenty\Mury oporowe_2022\DANE Z REJONÓW_12_2022\[mury związane_Głogów.xlsx]listy'!#REF!</xm:f>
          </x14:formula1>
          <xm:sqref>N8:N9 V8 S8:S11 O8:O11</xm:sqref>
        </x14:dataValidation>
        <x14:dataValidation type="list" allowBlank="1" showInputMessage="1" showErrorMessage="1" promptTitle="dostępne opcje" prompt="wybierz z listy rozwijanej " xr:uid="{00000000-0002-0000-0100-000001000000}">
          <x14:formula1>
            <xm:f>'E:\Moje dokumenty\Mury oporowe_2022\DANE Z REJONÓW_12_2022\[mury związane_Głogów.xlsx]listy'!#REF!</xm:f>
          </x14:formula1>
          <xm:sqref>I8:J8 I9:I11</xm:sqref>
        </x14:dataValidation>
        <x14:dataValidation type="list" allowBlank="1" showInputMessage="1" showErrorMessage="1" xr:uid="{00000000-0002-0000-0100-000002000000}">
          <x14:formula1>
            <xm:f>listy!$F$133:$F$139</xm:f>
          </x14:formula1>
          <xm:sqref>BA8:BA11 BA13 BA15:BA22 BA24</xm:sqref>
        </x14:dataValidation>
        <x14:dataValidation type="list" allowBlank="1" showInputMessage="1" showErrorMessage="1" xr:uid="{00000000-0002-0000-0100-000003000000}">
          <x14:formula1>
            <xm:f>listy!$B$34:$B$40</xm:f>
          </x14:formula1>
          <xm:sqref>V13 V24</xm:sqref>
        </x14:dataValidation>
        <x14:dataValidation type="list" allowBlank="1" showInputMessage="1" showErrorMessage="1" xr:uid="{00000000-0002-0000-0100-000004000000}">
          <x14:formula1>
            <xm:f>listy!$E$34:$E$55</xm:f>
          </x14:formula1>
          <xm:sqref>AD13 AD24</xm:sqref>
        </x14:dataValidation>
        <x14:dataValidation type="list" allowBlank="1" showInputMessage="1" showErrorMessage="1" xr:uid="{00000000-0002-0000-0100-000005000000}">
          <x14:formula1>
            <xm:f>listy!$L$35:$L$38</xm:f>
          </x14:formula1>
          <xm:sqref>AR8:AR11 AR13 AR15:AR22 AR24</xm:sqref>
        </x14:dataValidation>
        <x14:dataValidation type="list" allowBlank="1" showInputMessage="1" showErrorMessage="1" xr:uid="{00000000-0002-0000-0100-000006000000}">
          <x14:formula1>
            <xm:f>listy!$P$34:$P$44</xm:f>
          </x14:formula1>
          <xm:sqref>AT8:AT11 AT13 AT15:AT22 AT24</xm:sqref>
        </x14:dataValidation>
        <x14:dataValidation type="list" allowBlank="1" showInputMessage="1" showErrorMessage="1" xr:uid="{00000000-0002-0000-0100-000007000000}">
          <x14:formula1>
            <xm:f>listy!$E$58:$E$71</xm:f>
          </x14:formula1>
          <xm:sqref>BB8:BB11 BB13 BB15:BB22 BB24</xm:sqref>
        </x14:dataValidation>
        <x14:dataValidation type="list" allowBlank="1" showInputMessage="1" showErrorMessage="1" xr:uid="{00000000-0002-0000-0100-000008000000}">
          <x14:formula1>
            <xm:f>listy!$L$58:$L$64</xm:f>
          </x14:formula1>
          <xm:sqref>BC8:BC11 BC13 BC15:BC22 BC24</xm:sqref>
        </x14:dataValidation>
        <x14:dataValidation type="list" allowBlank="1" showInputMessage="1" showErrorMessage="1" xr:uid="{00000000-0002-0000-0100-000009000000}">
          <x14:formula1>
            <xm:f>listy!$L$67:$L$77</xm:f>
          </x14:formula1>
          <xm:sqref>BF8:BF11 BF13 BF15:BF22 BF24</xm:sqref>
        </x14:dataValidation>
        <x14:dataValidation type="list" allowBlank="1" showInputMessage="1" showErrorMessage="1" xr:uid="{00000000-0002-0000-0100-00000A000000}">
          <x14:formula1>
            <xm:f>listy!$P$66:$P$73</xm:f>
          </x14:formula1>
          <xm:sqref>BG8:BG11 BG13 BG15:BG22 BG24</xm:sqref>
        </x14:dataValidation>
        <x14:dataValidation type="list" allowBlank="1" showInputMessage="1" showErrorMessage="1" xr:uid="{00000000-0002-0000-0100-00000B000000}">
          <x14:formula1>
            <xm:f>listy!$S$66:$S$76</xm:f>
          </x14:formula1>
          <xm:sqref>BH8:BH11 BH13 BH15:BH22 BH24</xm:sqref>
        </x14:dataValidation>
        <x14:dataValidation type="list" allowBlank="1" showInputMessage="1" showErrorMessage="1" xr:uid="{00000000-0002-0000-0100-00000C000000}">
          <x14:formula1>
            <xm:f>listy!$E$76:$E$85</xm:f>
          </x14:formula1>
          <xm:sqref>BK8:BK11 BK13 BK15:BK22 BK24</xm:sqref>
        </x14:dataValidation>
        <x14:dataValidation type="list" allowBlank="1" showInputMessage="1" showErrorMessage="1" xr:uid="{00000000-0002-0000-0100-00000D000000}">
          <x14:formula1>
            <xm:f>listy!$I$78:$I$84</xm:f>
          </x14:formula1>
          <xm:sqref>BL8:BL11 BL13 BL15:BL22 BL24</xm:sqref>
        </x14:dataValidation>
        <x14:dataValidation type="list" allowBlank="1" showInputMessage="1" showErrorMessage="1" xr:uid="{00000000-0002-0000-0100-00000E000000}">
          <x14:formula1>
            <xm:f>listy!$I$88:$I$94</xm:f>
          </x14:formula1>
          <xm:sqref>BN8:BN11 BN13 BN15:BN22 BN24</xm:sqref>
        </x14:dataValidation>
        <x14:dataValidation type="list" allowBlank="1" showInputMessage="1" showErrorMessage="1" xr:uid="{00000000-0002-0000-0100-00000F000000}">
          <x14:formula1>
            <xm:f>listy!$O$88:$O$93</xm:f>
          </x14:formula1>
          <xm:sqref>BO8:BO11 BO13 BO15:BO22 BO24</xm:sqref>
        </x14:dataValidation>
        <x14:dataValidation type="list" allowBlank="1" showInputMessage="1" showErrorMessage="1" xr:uid="{00000000-0002-0000-0100-000010000000}">
          <x14:formula1>
            <xm:f>listy!$I$98:$I$106</xm:f>
          </x14:formula1>
          <xm:sqref>BP8:BP11 BP13 BP15:BP22 BP24</xm:sqref>
        </x14:dataValidation>
        <x14:dataValidation type="list" allowBlank="1" showInputMessage="1" showErrorMessage="1" xr:uid="{00000000-0002-0000-0100-000011000000}">
          <x14:formula1>
            <xm:f>listy!$N$98:$N$105</xm:f>
          </x14:formula1>
          <xm:sqref>BQ8:BQ11 BQ13 BQ15:BQ22 BQ24</xm:sqref>
        </x14:dataValidation>
        <x14:dataValidation type="list" allowBlank="1" showInputMessage="1" showErrorMessage="1" xr:uid="{00000000-0002-0000-0100-000012000000}">
          <x14:formula1>
            <xm:f>listy!$Q$98:$Q$104</xm:f>
          </x14:formula1>
          <xm:sqref>CC8:CC11 CC13 CC26 CC24 CC15:CC22</xm:sqref>
        </x14:dataValidation>
        <x14:dataValidation type="list" allowBlank="1" showInputMessage="1" showErrorMessage="1" xr:uid="{00000000-0002-0000-0100-000013000000}">
          <x14:formula1>
            <xm:f>listy!$I$110:$I$116</xm:f>
          </x14:formula1>
          <xm:sqref>CD26 CQ8:CQ11 CD8:CD11 CQ13 CD13 CQ26 CD24 CQ24 CD15:CD22 CQ15:CQ22</xm:sqref>
        </x14:dataValidation>
        <x14:dataValidation type="list" allowBlank="1" showInputMessage="1" showErrorMessage="1" xr:uid="{00000000-0002-0000-0100-000014000000}">
          <x14:formula1>
            <xm:f>listy!$O$110:$O$115</xm:f>
          </x14:formula1>
          <xm:sqref>CE8:CE11 CE13 CE26 CE24 CE15:CE22</xm:sqref>
        </x14:dataValidation>
        <x14:dataValidation type="list" allowBlank="1" showInputMessage="1" showErrorMessage="1" xr:uid="{00000000-0002-0000-0100-000015000000}">
          <x14:formula1>
            <xm:f>listy!$S$110:$S$114</xm:f>
          </x14:formula1>
          <xm:sqref>CF26 CS8:CS11 CF8:CF11 CS13 CF13 CS26 CF24 CS24 CF15:CF22 CS15:CS22</xm:sqref>
        </x14:dataValidation>
        <x14:dataValidation type="list" allowBlank="1" showInputMessage="1" showErrorMessage="1" xr:uid="{00000000-0002-0000-0100-000016000000}">
          <x14:formula1>
            <xm:f>listy!$I$117:$I$119</xm:f>
          </x14:formula1>
          <xm:sqref>CH26:CI26 CU8:CV11 CH8:CI11 CU13:CV13 CH13:CI13 CU26:CV26 CH24:CI24 CU24:CV24 CH15:CI22 CU15:CV22</xm:sqref>
        </x14:dataValidation>
        <x14:dataValidation type="list" allowBlank="1" showInputMessage="1" showErrorMessage="1" xr:uid="{00000000-0002-0000-0100-000017000000}">
          <x14:formula1>
            <xm:f>listy!$I$123:$I$129</xm:f>
          </x14:formula1>
          <xm:sqref>CP8:CP11 CP13 CP26 CP24 CP15:CP22</xm:sqref>
        </x14:dataValidation>
        <x14:dataValidation type="list" allowBlank="1" showInputMessage="1" showErrorMessage="1" xr:uid="{00000000-0002-0000-0100-000018000000}">
          <x14:formula1>
            <xm:f>listy!$P$123:$P$129</xm:f>
          </x14:formula1>
          <xm:sqref>CR8:CR11 CR13 CR26 CR24 CR15:CR22</xm:sqref>
        </x14:dataValidation>
        <x14:dataValidation type="list" allowBlank="1" showInputMessage="1" showErrorMessage="1" promptTitle="dostępne opcje" prompt="wybierz z listy rozwijanej " xr:uid="{00000000-0002-0000-0100-000019000000}">
          <x14:formula1>
            <xm:f>listy!$B$9:$B$19</xm:f>
          </x14:formula1>
          <xm:sqref>I24:J24 I13:J13</xm:sqref>
        </x14:dataValidation>
        <x14:dataValidation type="list" allowBlank="1" showInputMessage="1" showErrorMessage="1" xr:uid="{00000000-0002-0000-0100-00001A000000}">
          <x14:formula1>
            <xm:f>listy!$H$10:$H$14</xm:f>
          </x14:formula1>
          <xm:sqref>N24 N13</xm:sqref>
        </x14:dataValidation>
        <x14:dataValidation type="list" allowBlank="1" showInputMessage="1" showErrorMessage="1" xr:uid="{00000000-0002-0000-0100-00001B000000}">
          <x14:formula1>
            <xm:f>listy!$H$17:$H$24</xm:f>
          </x14:formula1>
          <xm:sqref>O24 O13</xm:sqref>
        </x14:dataValidation>
        <x14:dataValidation type="list" allowBlank="1" showInputMessage="1" showErrorMessage="1" xr:uid="{00000000-0002-0000-0100-00001C000000}">
          <x14:formula1>
            <xm:f>listy!$B$27:$B$33</xm:f>
          </x14:formula1>
          <xm:sqref>S13 S24</xm:sqref>
        </x14:dataValidation>
        <x14:dataValidation type="list" allowBlank="1" showInputMessage="1" showErrorMessage="1" xr:uid="{00000000-0002-0000-0100-00001D000000}">
          <x14:formula1>
            <xm:f>'E:\Moje dokumenty\Mury oporowe_2022\DANE Z REJONÓW_12_2022\[Mury związane_Wałbrzych_1.xlsx]listy'!#REF!</xm:f>
          </x14:formula1>
          <xm:sqref>S48:S51 O48:O51 N41:O41 S41</xm:sqref>
        </x14:dataValidation>
        <x14:dataValidation type="list" allowBlank="1" showInputMessage="1" showErrorMessage="1" promptTitle="dostępne opcje" prompt="wybierz z listy rozwijanej " xr:uid="{00000000-0002-0000-0100-00001F000000}">
          <x14:formula1>
            <xm:f>'E:\Moje dokumenty\Mury oporowe_2022\DANE Z REJONÓW_12_2022\[Mury związane_Wrocław_1.xlsx]listy'!#REF!</xm:f>
          </x14:formula1>
          <xm:sqref>I48:J50</xm:sqref>
        </x14:dataValidation>
        <x14:dataValidation type="list" allowBlank="1" showInputMessage="1" showErrorMessage="1" xr:uid="{00000000-0002-0000-0100-000020000000}">
          <x14:formula1>
            <xm:f>'E:\Moje dokumenty\Mury oporowe_2022\DANE Z REJONÓW_12_2022\[Mury związane_Wrocław_1.xlsx]listy'!#REF!</xm:f>
          </x14:formula1>
          <xm:sqref>N48:N50 AD48:AD51 V48:V50</xm:sqref>
        </x14:dataValidation>
        <x14:dataValidation type="list" allowBlank="1" showInputMessage="1" showErrorMessage="1" xr:uid="{00000000-0002-0000-0100-000023000000}">
          <x14:formula1>
            <xm:f>'E:\Moje dokumenty\Mury oporowe_2022\DANE Z REJONÓW_12_2022\[Mury związane_Lubań_1.xlsx]listy'!#REF!</xm:f>
          </x14:formula1>
          <xm:sqref>S22 AD22 V15:V22</xm:sqref>
        </x14:dataValidation>
        <x14:dataValidation type="list" allowBlank="1" showInputMessage="1" showErrorMessage="1" xr:uid="{00000000-0002-0000-0100-000025000000}">
          <x14:formula1>
            <xm:f>'C:\Users\mabaranowski\AppData\Local\Microsoft\Windows\INetCache\Content.Outlook\J4JH9JBJ\[22.12.17 OD Piechowice konstrukcje oporowe związane z innymi obiektami inżynierskimi do wydzielenia jako osobne obiekty.xlsx]listy'!#REF!</xm:f>
          </x14:formula1>
          <x14:formula2>
            <xm:f>0</xm:f>
          </x14:formula2>
          <xm:sqref>N22:O22</xm:sqref>
        </x14:dataValidation>
        <x14:dataValidation type="list" allowBlank="1" showInputMessage="1" showErrorMessage="1" promptTitle="dostępne opcje" prompt="wybierz z listy rozwijanej " xr:uid="{00000000-0002-0000-0100-000027000000}">
          <x14:formula1>
            <xm:f>'C:\Users\mabaranowski\AppData\Local\Microsoft\Windows\INetCache\Content.Outlook\J4JH9JBJ\[22.12.17 OD Piechowice konstrukcje oporowe związane z innymi obiektami inżynierskimi do wydzielenia jako osobne obiekty.xlsx]listy'!#REF!</xm:f>
          </x14:formula1>
          <x14:formula2>
            <xm:f>0</xm:f>
          </x14:formula2>
          <xm:sqref>I22</xm:sqref>
        </x14:dataValidation>
        <x14:dataValidation type="list" allowBlank="1" showInputMessage="1" showErrorMessage="1" promptTitle="dostępne opcje" prompt="wybierz z listy rozwijanej " xr:uid="{00000000-0002-0000-0100-000028000000}">
          <x14:formula1>
            <xm:f>'E:\Moje dokumenty\Mury oporowe_2022\DANE Z REJONÓW_12_2022\[Mury związane_Lubań_1.xlsx]listy'!#REF!</xm:f>
          </x14:formula1>
          <xm:sqref>J15:J22</xm:sqref>
        </x14:dataValidation>
        <x14:dataValidation type="list" allowBlank="1" showInputMessage="1" showErrorMessage="1" promptTitle="dostępne opcje" prompt="wybierz z listy rozwijanej " xr:uid="{00000000-0002-0000-0100-00001E000000}">
          <x14:formula1>
            <xm:f>'E:\Moje dokumenty\Mury oporowe_2022\DANE Z REJONÓW_12_2022\[Mury związane_Wałbrzych_1.xlsx]listy'!#REF!</xm:f>
          </x14:formula1>
          <xm:sqref>I41</xm:sqref>
        </x14:dataValidation>
        <x14:dataValidation type="list" allowBlank="1" showInputMessage="1" showErrorMessage="1" xr:uid="{00000000-0002-0000-0100-000021000000}">
          <x14:formula1>
            <xm:f>'E:\Moje dokumenty\Mury oporowe_2022\DANE Z REJONÓW_12_2022\[mury związane_Wołów.xlsx]listy'!#REF!</xm:f>
          </x14:formula1>
          <xm:sqref>V43 N43:O43 S43:S46</xm:sqref>
        </x14:dataValidation>
        <x14:dataValidation type="list" allowBlank="1" showInputMessage="1" showErrorMessage="1" promptTitle="dostępne opcje" prompt="wybierz z listy rozwijanej " xr:uid="{00000000-0002-0000-0100-000022000000}">
          <x14:formula1>
            <xm:f>'E:\Moje dokumenty\Mury oporowe_2022\DANE Z REJONÓW_12_2022\[mury związane_Wołów.xlsx]listy'!#REF!</xm:f>
          </x14:formula1>
          <xm:sqref>J43 I43:I46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7:W139"/>
  <sheetViews>
    <sheetView topLeftCell="A46" workbookViewId="0">
      <selection activeCell="N77" sqref="N77"/>
    </sheetView>
  </sheetViews>
  <sheetFormatPr defaultRowHeight="15" x14ac:dyDescent="0.25"/>
  <cols>
    <col min="8" max="8" width="12.85546875" customWidth="1"/>
  </cols>
  <sheetData>
    <row r="7" spans="2:12" ht="15.75" thickBot="1" x14ac:dyDescent="0.3"/>
    <row r="8" spans="2:12" ht="45" customHeight="1" thickBot="1" x14ac:dyDescent="0.3">
      <c r="B8" s="322" t="s">
        <v>1</v>
      </c>
      <c r="C8" s="323"/>
      <c r="D8" s="323"/>
      <c r="E8" s="323"/>
      <c r="F8" s="228"/>
      <c r="H8" t="s">
        <v>12</v>
      </c>
    </row>
    <row r="9" spans="2:12" ht="15" customHeight="1" thickBot="1" x14ac:dyDescent="0.3">
      <c r="B9" s="2" t="s">
        <v>2</v>
      </c>
      <c r="C9" s="3"/>
      <c r="D9" s="3"/>
      <c r="E9" s="3"/>
      <c r="F9" s="4"/>
      <c r="H9" s="11"/>
      <c r="I9" s="11"/>
      <c r="J9" s="11"/>
      <c r="K9" s="11"/>
      <c r="L9" s="11"/>
    </row>
    <row r="10" spans="2:12" x14ac:dyDescent="0.25">
      <c r="B10" s="5" t="s">
        <v>3</v>
      </c>
      <c r="F10" s="6"/>
      <c r="H10" s="13"/>
      <c r="I10" s="11"/>
      <c r="J10" s="11"/>
      <c r="K10" s="11"/>
      <c r="L10" s="11"/>
    </row>
    <row r="11" spans="2:12" x14ac:dyDescent="0.25">
      <c r="B11" s="5" t="s">
        <v>4</v>
      </c>
      <c r="F11" s="6"/>
      <c r="H11" s="14" t="s">
        <v>27</v>
      </c>
      <c r="I11" s="11"/>
      <c r="J11" s="11"/>
      <c r="K11" s="11"/>
      <c r="L11" s="11"/>
    </row>
    <row r="12" spans="2:12" x14ac:dyDescent="0.25">
      <c r="B12" s="5" t="s">
        <v>5</v>
      </c>
      <c r="F12" s="6"/>
      <c r="H12" s="14" t="s">
        <v>28</v>
      </c>
      <c r="I12" s="11"/>
      <c r="J12" s="11"/>
      <c r="K12" s="11"/>
      <c r="L12" s="11"/>
    </row>
    <row r="13" spans="2:12" ht="18" customHeight="1" x14ac:dyDescent="0.25">
      <c r="B13" s="5" t="s">
        <v>6</v>
      </c>
      <c r="F13" s="6"/>
      <c r="H13" s="14" t="s">
        <v>29</v>
      </c>
      <c r="I13" s="11"/>
      <c r="J13" s="11"/>
      <c r="K13" s="11"/>
      <c r="L13" s="11"/>
    </row>
    <row r="14" spans="2:12" ht="15.75" thickBot="1" x14ac:dyDescent="0.3">
      <c r="B14" s="5" t="s">
        <v>7</v>
      </c>
      <c r="F14" s="6"/>
      <c r="H14" s="15" t="s">
        <v>30</v>
      </c>
      <c r="I14" s="11"/>
      <c r="J14" s="11"/>
      <c r="K14" s="11"/>
      <c r="L14" s="11"/>
    </row>
    <row r="15" spans="2:12" x14ac:dyDescent="0.25">
      <c r="B15" s="5" t="s">
        <v>8</v>
      </c>
      <c r="F15" s="6"/>
      <c r="H15" s="11"/>
      <c r="I15" s="11"/>
      <c r="J15" s="11"/>
      <c r="K15" s="11"/>
      <c r="L15" s="11"/>
    </row>
    <row r="16" spans="2:12" x14ac:dyDescent="0.25">
      <c r="B16" s="5" t="s">
        <v>9</v>
      </c>
      <c r="F16" s="6"/>
      <c r="H16" s="11"/>
      <c r="I16" s="11"/>
      <c r="J16" s="11"/>
      <c r="K16" s="11"/>
      <c r="L16" s="11"/>
    </row>
    <row r="17" spans="2:12" x14ac:dyDescent="0.25">
      <c r="B17" s="5" t="s">
        <v>10</v>
      </c>
      <c r="F17" s="6"/>
      <c r="H17" s="11"/>
      <c r="I17" s="11"/>
      <c r="J17" s="11"/>
      <c r="K17" s="11"/>
      <c r="L17" s="11"/>
    </row>
    <row r="18" spans="2:12" ht="15.75" thickBot="1" x14ac:dyDescent="0.3">
      <c r="B18" s="7" t="s">
        <v>11</v>
      </c>
      <c r="C18" s="8"/>
      <c r="D18" s="8"/>
      <c r="E18" s="8"/>
      <c r="F18" s="9"/>
      <c r="H18" s="11" t="s">
        <v>17</v>
      </c>
      <c r="I18" s="11"/>
      <c r="J18" s="11"/>
      <c r="K18" s="11"/>
      <c r="L18" s="11"/>
    </row>
    <row r="19" spans="2:12" ht="25.5" x14ac:dyDescent="0.25">
      <c r="H19" s="11" t="s">
        <v>31</v>
      </c>
    </row>
    <row r="20" spans="2:12" ht="51" x14ac:dyDescent="0.25">
      <c r="H20" s="11" t="s">
        <v>18</v>
      </c>
    </row>
    <row r="21" spans="2:12" ht="25.5" x14ac:dyDescent="0.25">
      <c r="H21" s="11" t="s">
        <v>19</v>
      </c>
    </row>
    <row r="22" spans="2:12" ht="25.5" x14ac:dyDescent="0.25">
      <c r="H22" s="11" t="s">
        <v>20</v>
      </c>
    </row>
    <row r="23" spans="2:12" ht="25.5" x14ac:dyDescent="0.25">
      <c r="H23" s="11" t="s">
        <v>21</v>
      </c>
    </row>
    <row r="24" spans="2:12" ht="25.5" x14ac:dyDescent="0.25">
      <c r="H24" s="11" t="s">
        <v>22</v>
      </c>
    </row>
    <row r="27" spans="2:12" x14ac:dyDescent="0.25">
      <c r="B27" t="s">
        <v>33</v>
      </c>
    </row>
    <row r="28" spans="2:12" x14ac:dyDescent="0.25">
      <c r="B28" t="s">
        <v>34</v>
      </c>
    </row>
    <row r="29" spans="2:12" x14ac:dyDescent="0.25">
      <c r="B29" t="s">
        <v>35</v>
      </c>
    </row>
    <row r="30" spans="2:12" x14ac:dyDescent="0.25">
      <c r="B30" t="s">
        <v>36</v>
      </c>
    </row>
    <row r="31" spans="2:12" x14ac:dyDescent="0.25">
      <c r="B31" t="s">
        <v>37</v>
      </c>
    </row>
    <row r="32" spans="2:12" x14ac:dyDescent="0.25">
      <c r="B32" t="s">
        <v>38</v>
      </c>
    </row>
    <row r="33" spans="2:21" x14ac:dyDescent="0.25">
      <c r="B33" t="s">
        <v>289</v>
      </c>
    </row>
    <row r="34" spans="2:21" x14ac:dyDescent="0.25">
      <c r="P34" s="16"/>
      <c r="Q34" s="17"/>
      <c r="R34" s="17"/>
      <c r="S34" s="17"/>
      <c r="T34" s="17"/>
      <c r="U34" s="18"/>
    </row>
    <row r="35" spans="2:21" x14ac:dyDescent="0.25">
      <c r="B35" t="s">
        <v>42</v>
      </c>
      <c r="E35" t="s">
        <v>55</v>
      </c>
      <c r="L35" s="16"/>
      <c r="M35" s="17"/>
      <c r="N35" s="18"/>
      <c r="P35" s="19" t="s">
        <v>2</v>
      </c>
      <c r="U35" s="20"/>
    </row>
    <row r="36" spans="2:21" x14ac:dyDescent="0.25">
      <c r="B36" t="s">
        <v>43</v>
      </c>
      <c r="E36" t="s">
        <v>56</v>
      </c>
      <c r="L36" s="19" t="s">
        <v>89</v>
      </c>
      <c r="N36" s="20"/>
      <c r="P36" s="19" t="s">
        <v>3</v>
      </c>
      <c r="U36" s="20"/>
    </row>
    <row r="37" spans="2:21" x14ac:dyDescent="0.25">
      <c r="B37" t="s">
        <v>44</v>
      </c>
      <c r="E37" t="s">
        <v>57</v>
      </c>
      <c r="L37" s="19" t="s">
        <v>90</v>
      </c>
      <c r="N37" s="20"/>
      <c r="P37" s="19" t="s">
        <v>4</v>
      </c>
      <c r="U37" s="20"/>
    </row>
    <row r="38" spans="2:21" x14ac:dyDescent="0.25">
      <c r="B38" t="s">
        <v>45</v>
      </c>
      <c r="E38" t="s">
        <v>58</v>
      </c>
      <c r="L38" s="21" t="s">
        <v>91</v>
      </c>
      <c r="M38" s="22"/>
      <c r="N38" s="23"/>
      <c r="P38" s="19" t="s">
        <v>5</v>
      </c>
      <c r="U38" s="20"/>
    </row>
    <row r="39" spans="2:21" x14ac:dyDescent="0.25">
      <c r="B39" t="s">
        <v>46</v>
      </c>
      <c r="E39" t="s">
        <v>59</v>
      </c>
      <c r="P39" s="19" t="s">
        <v>6</v>
      </c>
      <c r="U39" s="20"/>
    </row>
    <row r="40" spans="2:21" x14ac:dyDescent="0.25">
      <c r="B40" t="s">
        <v>47</v>
      </c>
      <c r="E40" t="s">
        <v>60</v>
      </c>
      <c r="P40" s="19" t="s">
        <v>7</v>
      </c>
      <c r="U40" s="20"/>
    </row>
    <row r="41" spans="2:21" x14ac:dyDescent="0.25">
      <c r="E41" t="s">
        <v>61</v>
      </c>
      <c r="P41" s="19" t="s">
        <v>8</v>
      </c>
      <c r="U41" s="20"/>
    </row>
    <row r="42" spans="2:21" x14ac:dyDescent="0.25">
      <c r="E42" t="s">
        <v>62</v>
      </c>
      <c r="P42" s="19" t="s">
        <v>9</v>
      </c>
      <c r="U42" s="20"/>
    </row>
    <row r="43" spans="2:21" x14ac:dyDescent="0.25">
      <c r="E43" t="s">
        <v>63</v>
      </c>
      <c r="P43" s="19" t="s">
        <v>10</v>
      </c>
      <c r="U43" s="20"/>
    </row>
    <row r="44" spans="2:21" x14ac:dyDescent="0.25">
      <c r="E44" t="s">
        <v>64</v>
      </c>
      <c r="P44" s="21" t="s">
        <v>11</v>
      </c>
      <c r="Q44" s="22"/>
      <c r="R44" s="22"/>
      <c r="S44" s="22"/>
      <c r="T44" s="22"/>
      <c r="U44" s="23"/>
    </row>
    <row r="45" spans="2:21" x14ac:dyDescent="0.25">
      <c r="E45" t="s">
        <v>65</v>
      </c>
    </row>
    <row r="46" spans="2:21" x14ac:dyDescent="0.25">
      <c r="E46" t="s">
        <v>66</v>
      </c>
    </row>
    <row r="47" spans="2:21" x14ac:dyDescent="0.25">
      <c r="E47" t="s">
        <v>67</v>
      </c>
    </row>
    <row r="48" spans="2:21" x14ac:dyDescent="0.25">
      <c r="E48" t="s">
        <v>68</v>
      </c>
    </row>
    <row r="49" spans="5:17" x14ac:dyDescent="0.25">
      <c r="E49" t="s">
        <v>69</v>
      </c>
    </row>
    <row r="50" spans="5:17" x14ac:dyDescent="0.25">
      <c r="E50" t="s">
        <v>70</v>
      </c>
    </row>
    <row r="51" spans="5:17" x14ac:dyDescent="0.25">
      <c r="E51" t="s">
        <v>71</v>
      </c>
    </row>
    <row r="52" spans="5:17" x14ac:dyDescent="0.25">
      <c r="E52" t="s">
        <v>72</v>
      </c>
    </row>
    <row r="53" spans="5:17" x14ac:dyDescent="0.25">
      <c r="E53" t="s">
        <v>73</v>
      </c>
    </row>
    <row r="54" spans="5:17" x14ac:dyDescent="0.25">
      <c r="E54" t="s">
        <v>74</v>
      </c>
    </row>
    <row r="55" spans="5:17" x14ac:dyDescent="0.25">
      <c r="E55" t="s">
        <v>75</v>
      </c>
    </row>
    <row r="58" spans="5:17" x14ac:dyDescent="0.25">
      <c r="E58" s="16"/>
      <c r="F58" s="17"/>
      <c r="G58" s="17"/>
      <c r="H58" s="17"/>
      <c r="I58" s="17"/>
      <c r="J58" s="18"/>
      <c r="L58" s="16"/>
      <c r="M58" s="17"/>
      <c r="N58" s="17"/>
      <c r="O58" s="17"/>
      <c r="P58" s="17"/>
      <c r="Q58" s="18"/>
    </row>
    <row r="59" spans="5:17" x14ac:dyDescent="0.25">
      <c r="E59" s="19" t="s">
        <v>100</v>
      </c>
      <c r="J59" s="20"/>
      <c r="L59" s="19" t="s">
        <v>118</v>
      </c>
      <c r="Q59" s="20"/>
    </row>
    <row r="60" spans="5:17" x14ac:dyDescent="0.25">
      <c r="E60" s="19" t="s">
        <v>101</v>
      </c>
      <c r="J60" s="20"/>
      <c r="L60" s="19" t="s">
        <v>119</v>
      </c>
      <c r="Q60" s="20"/>
    </row>
    <row r="61" spans="5:17" x14ac:dyDescent="0.25">
      <c r="E61" s="19" t="s">
        <v>102</v>
      </c>
      <c r="J61" s="20"/>
      <c r="L61" s="19" t="s">
        <v>120</v>
      </c>
      <c r="Q61" s="20"/>
    </row>
    <row r="62" spans="5:17" x14ac:dyDescent="0.25">
      <c r="E62" s="19" t="s">
        <v>103</v>
      </c>
      <c r="J62" s="20"/>
      <c r="L62" s="19" t="s">
        <v>121</v>
      </c>
      <c r="Q62" s="20"/>
    </row>
    <row r="63" spans="5:17" x14ac:dyDescent="0.25">
      <c r="E63" s="19" t="s">
        <v>104</v>
      </c>
      <c r="J63" s="20"/>
      <c r="L63" s="19" t="s">
        <v>122</v>
      </c>
      <c r="Q63" s="20"/>
    </row>
    <row r="64" spans="5:17" x14ac:dyDescent="0.25">
      <c r="E64" s="19" t="s">
        <v>105</v>
      </c>
      <c r="J64" s="20"/>
      <c r="L64" s="21" t="s">
        <v>123</v>
      </c>
      <c r="M64" s="22"/>
      <c r="N64" s="22"/>
      <c r="O64" s="22"/>
      <c r="P64" s="22"/>
      <c r="Q64" s="23"/>
    </row>
    <row r="65" spans="5:23" x14ac:dyDescent="0.25">
      <c r="E65" s="19" t="s">
        <v>106</v>
      </c>
      <c r="J65" s="20"/>
    </row>
    <row r="66" spans="5:23" x14ac:dyDescent="0.25">
      <c r="E66" s="19" t="s">
        <v>107</v>
      </c>
      <c r="J66" s="20"/>
      <c r="L66" s="16"/>
      <c r="M66" s="17"/>
      <c r="N66" s="18"/>
      <c r="P66" s="16"/>
      <c r="Q66" s="18"/>
      <c r="S66" s="16"/>
      <c r="T66" s="17"/>
      <c r="U66" s="17"/>
      <c r="V66" s="17"/>
      <c r="W66" s="18"/>
    </row>
    <row r="67" spans="5:23" x14ac:dyDescent="0.25">
      <c r="E67" s="19" t="s">
        <v>108</v>
      </c>
      <c r="J67" s="20"/>
      <c r="L67" s="19" t="s">
        <v>105</v>
      </c>
      <c r="N67" s="20"/>
      <c r="P67" s="19" t="s">
        <v>132</v>
      </c>
      <c r="Q67" s="20"/>
      <c r="S67" s="19" t="s">
        <v>139</v>
      </c>
      <c r="W67" s="20"/>
    </row>
    <row r="68" spans="5:23" x14ac:dyDescent="0.25">
      <c r="E68" s="19" t="s">
        <v>109</v>
      </c>
      <c r="J68" s="20"/>
      <c r="L68" s="19" t="s">
        <v>125</v>
      </c>
      <c r="N68" s="20"/>
      <c r="P68" s="19" t="s">
        <v>133</v>
      </c>
      <c r="Q68" s="20"/>
      <c r="S68" s="19" t="s">
        <v>140</v>
      </c>
      <c r="W68" s="20"/>
    </row>
    <row r="69" spans="5:23" x14ac:dyDescent="0.25">
      <c r="E69" s="19" t="s">
        <v>110</v>
      </c>
      <c r="J69" s="20"/>
      <c r="L69" s="19" t="s">
        <v>101</v>
      </c>
      <c r="N69" s="20"/>
      <c r="P69" s="19" t="s">
        <v>134</v>
      </c>
      <c r="Q69" s="20"/>
      <c r="S69" s="19" t="s">
        <v>141</v>
      </c>
      <c r="W69" s="20"/>
    </row>
    <row r="70" spans="5:23" x14ac:dyDescent="0.25">
      <c r="E70" s="19" t="s">
        <v>111</v>
      </c>
      <c r="J70" s="20"/>
      <c r="L70" s="19" t="s">
        <v>126</v>
      </c>
      <c r="N70" s="20"/>
      <c r="P70" s="19" t="s">
        <v>135</v>
      </c>
      <c r="Q70" s="20"/>
      <c r="S70" s="19" t="s">
        <v>142</v>
      </c>
      <c r="W70" s="20"/>
    </row>
    <row r="71" spans="5:23" x14ac:dyDescent="0.25">
      <c r="E71" s="21" t="s">
        <v>112</v>
      </c>
      <c r="F71" s="22"/>
      <c r="G71" s="22"/>
      <c r="H71" s="22"/>
      <c r="I71" s="22"/>
      <c r="J71" s="23"/>
      <c r="L71" s="19" t="s">
        <v>127</v>
      </c>
      <c r="N71" s="20"/>
      <c r="P71" s="19" t="s">
        <v>136</v>
      </c>
      <c r="Q71" s="20"/>
      <c r="S71" s="19" t="s">
        <v>143</v>
      </c>
      <c r="W71" s="20"/>
    </row>
    <row r="72" spans="5:23" x14ac:dyDescent="0.25">
      <c r="L72" s="19" t="s">
        <v>104</v>
      </c>
      <c r="N72" s="20"/>
      <c r="P72" s="19" t="s">
        <v>123</v>
      </c>
      <c r="Q72" s="20"/>
      <c r="S72" s="19" t="s">
        <v>144</v>
      </c>
      <c r="W72" s="20"/>
    </row>
    <row r="73" spans="5:23" x14ac:dyDescent="0.25">
      <c r="L73" s="19" t="s">
        <v>128</v>
      </c>
      <c r="N73" s="20"/>
      <c r="P73" s="21" t="s">
        <v>137</v>
      </c>
      <c r="Q73" s="23"/>
      <c r="S73" s="19" t="s">
        <v>145</v>
      </c>
      <c r="W73" s="20"/>
    </row>
    <row r="74" spans="5:23" x14ac:dyDescent="0.25">
      <c r="L74" s="19" t="s">
        <v>129</v>
      </c>
      <c r="N74" s="20"/>
      <c r="S74" s="19" t="s">
        <v>146</v>
      </c>
      <c r="W74" s="20"/>
    </row>
    <row r="75" spans="5:23" x14ac:dyDescent="0.25">
      <c r="L75" s="19" t="s">
        <v>130</v>
      </c>
      <c r="N75" s="20"/>
      <c r="S75" s="19" t="s">
        <v>147</v>
      </c>
      <c r="W75" s="20"/>
    </row>
    <row r="76" spans="5:23" x14ac:dyDescent="0.25">
      <c r="E76" s="16"/>
      <c r="F76" s="17"/>
      <c r="G76" s="18"/>
      <c r="L76" s="21" t="s">
        <v>112</v>
      </c>
      <c r="M76" s="22"/>
      <c r="N76" s="23"/>
      <c r="S76" s="21" t="s">
        <v>123</v>
      </c>
      <c r="T76" s="22"/>
      <c r="U76" s="22"/>
      <c r="V76" s="22"/>
      <c r="W76" s="23"/>
    </row>
    <row r="77" spans="5:23" x14ac:dyDescent="0.25">
      <c r="E77" s="19" t="s">
        <v>152</v>
      </c>
      <c r="G77" s="20"/>
      <c r="L77" s="19" t="s">
        <v>168</v>
      </c>
    </row>
    <row r="78" spans="5:23" x14ac:dyDescent="0.25">
      <c r="E78" s="19" t="s">
        <v>153</v>
      </c>
      <c r="G78" s="20"/>
      <c r="I78" s="16"/>
      <c r="J78" s="17"/>
      <c r="K78" s="17"/>
      <c r="L78" s="17"/>
      <c r="M78" s="17"/>
      <c r="N78" s="17"/>
      <c r="O78" s="18"/>
    </row>
    <row r="79" spans="5:23" x14ac:dyDescent="0.25">
      <c r="E79" s="19" t="s">
        <v>154</v>
      </c>
      <c r="G79" s="20"/>
      <c r="I79" s="19" t="s">
        <v>164</v>
      </c>
      <c r="O79" s="20"/>
    </row>
    <row r="80" spans="5:23" x14ac:dyDescent="0.25">
      <c r="E80" s="19" t="s">
        <v>155</v>
      </c>
      <c r="G80" s="20"/>
      <c r="I80" s="19" t="s">
        <v>165</v>
      </c>
      <c r="O80" s="20"/>
    </row>
    <row r="81" spans="5:17" x14ac:dyDescent="0.25">
      <c r="E81" s="19" t="s">
        <v>156</v>
      </c>
      <c r="G81" s="20"/>
      <c r="I81" s="19" t="s">
        <v>166</v>
      </c>
      <c r="O81" s="20"/>
    </row>
    <row r="82" spans="5:17" x14ac:dyDescent="0.25">
      <c r="E82" s="19" t="s">
        <v>157</v>
      </c>
      <c r="G82" s="20"/>
      <c r="I82" s="19" t="s">
        <v>167</v>
      </c>
      <c r="O82" s="20"/>
    </row>
    <row r="83" spans="5:17" x14ac:dyDescent="0.25">
      <c r="E83" s="19" t="s">
        <v>158</v>
      </c>
      <c r="G83" s="20"/>
      <c r="I83" s="19" t="s">
        <v>168</v>
      </c>
      <c r="O83" s="20"/>
    </row>
    <row r="84" spans="5:17" x14ac:dyDescent="0.25">
      <c r="E84" s="19" t="s">
        <v>11</v>
      </c>
      <c r="G84" s="20"/>
      <c r="I84" s="21" t="s">
        <v>169</v>
      </c>
      <c r="J84" s="22"/>
      <c r="K84" s="22"/>
      <c r="L84" s="22"/>
      <c r="M84" s="22"/>
      <c r="N84" s="22"/>
      <c r="O84" s="23"/>
    </row>
    <row r="85" spans="5:17" x14ac:dyDescent="0.25">
      <c r="E85" s="21" t="s">
        <v>159</v>
      </c>
      <c r="F85" s="22"/>
      <c r="G85" s="23"/>
    </row>
    <row r="87" spans="5:17" ht="15" customHeight="1" x14ac:dyDescent="0.25">
      <c r="I87" t="e">
        <f>#REF!</f>
        <v>#REF!</v>
      </c>
      <c r="O87" t="s">
        <v>175</v>
      </c>
    </row>
    <row r="88" spans="5:17" x14ac:dyDescent="0.25">
      <c r="I88" s="16"/>
      <c r="J88" s="17"/>
      <c r="K88" s="17"/>
      <c r="L88" s="17"/>
      <c r="M88" s="18"/>
      <c r="O88" s="16"/>
      <c r="P88" s="17"/>
      <c r="Q88" s="18"/>
    </row>
    <row r="89" spans="5:17" x14ac:dyDescent="0.25">
      <c r="I89" s="19" t="s">
        <v>170</v>
      </c>
      <c r="M89" s="20"/>
      <c r="O89" s="19" t="s">
        <v>176</v>
      </c>
      <c r="Q89" s="20"/>
    </row>
    <row r="90" spans="5:17" x14ac:dyDescent="0.25">
      <c r="I90" s="19" t="s">
        <v>171</v>
      </c>
      <c r="M90" s="20"/>
      <c r="O90" s="19" t="s">
        <v>177</v>
      </c>
      <c r="Q90" s="20"/>
    </row>
    <row r="91" spans="5:17" x14ac:dyDescent="0.25">
      <c r="I91" s="19" t="s">
        <v>174</v>
      </c>
      <c r="M91" s="20"/>
      <c r="O91" s="19" t="s">
        <v>178</v>
      </c>
      <c r="Q91" s="20"/>
    </row>
    <row r="92" spans="5:17" x14ac:dyDescent="0.25">
      <c r="I92" s="19" t="s">
        <v>172</v>
      </c>
      <c r="M92" s="20"/>
      <c r="O92" s="19" t="s">
        <v>179</v>
      </c>
      <c r="Q92" s="20"/>
    </row>
    <row r="93" spans="5:17" x14ac:dyDescent="0.25">
      <c r="I93" s="19" t="s">
        <v>123</v>
      </c>
      <c r="M93" s="20"/>
      <c r="O93" s="21" t="s">
        <v>123</v>
      </c>
      <c r="P93" s="22"/>
      <c r="Q93" s="23"/>
    </row>
    <row r="94" spans="5:17" x14ac:dyDescent="0.25">
      <c r="I94" s="21" t="s">
        <v>173</v>
      </c>
      <c r="J94" s="22"/>
      <c r="K94" s="22"/>
      <c r="L94" s="22"/>
      <c r="M94" s="23"/>
    </row>
    <row r="97" spans="9:21" x14ac:dyDescent="0.25">
      <c r="I97" t="s">
        <v>180</v>
      </c>
      <c r="N97" t="s">
        <v>188</v>
      </c>
      <c r="Q97" t="s">
        <v>205</v>
      </c>
    </row>
    <row r="98" spans="9:21" x14ac:dyDescent="0.25">
      <c r="I98" s="16"/>
      <c r="J98" s="17"/>
      <c r="K98" s="17"/>
      <c r="L98" s="18"/>
      <c r="N98" s="16"/>
      <c r="O98" s="18"/>
      <c r="Q98" s="16"/>
      <c r="R98" s="17"/>
      <c r="S98" s="17"/>
      <c r="T98" s="17"/>
      <c r="U98" s="18"/>
    </row>
    <row r="99" spans="9:21" x14ac:dyDescent="0.25">
      <c r="I99" s="19" t="s">
        <v>181</v>
      </c>
      <c r="L99" s="20"/>
      <c r="N99" s="19" t="s">
        <v>191</v>
      </c>
      <c r="O99" s="20"/>
      <c r="Q99" s="19" t="s">
        <v>207</v>
      </c>
      <c r="U99" s="20"/>
    </row>
    <row r="100" spans="9:21" x14ac:dyDescent="0.25">
      <c r="I100" s="19" t="s">
        <v>182</v>
      </c>
      <c r="L100" s="20"/>
      <c r="N100" s="19" t="s">
        <v>192</v>
      </c>
      <c r="O100" s="20"/>
      <c r="Q100" s="19" t="s">
        <v>208</v>
      </c>
      <c r="U100" s="20"/>
    </row>
    <row r="101" spans="9:21" x14ac:dyDescent="0.25">
      <c r="I101" s="19" t="s">
        <v>183</v>
      </c>
      <c r="L101" s="20"/>
      <c r="N101" s="19" t="s">
        <v>193</v>
      </c>
      <c r="O101" s="20"/>
      <c r="Q101" s="19" t="s">
        <v>209</v>
      </c>
      <c r="U101" s="20"/>
    </row>
    <row r="102" spans="9:21" x14ac:dyDescent="0.25">
      <c r="I102" s="19" t="s">
        <v>184</v>
      </c>
      <c r="L102" s="20"/>
      <c r="N102" s="19" t="s">
        <v>194</v>
      </c>
      <c r="O102" s="20"/>
      <c r="Q102" s="19" t="s">
        <v>210</v>
      </c>
      <c r="U102" s="20"/>
    </row>
    <row r="103" spans="9:21" x14ac:dyDescent="0.25">
      <c r="I103" s="19" t="s">
        <v>185</v>
      </c>
      <c r="L103" s="20"/>
      <c r="N103" s="19" t="s">
        <v>195</v>
      </c>
      <c r="O103" s="20"/>
      <c r="Q103" s="19" t="s">
        <v>211</v>
      </c>
      <c r="U103" s="20"/>
    </row>
    <row r="104" spans="9:21" x14ac:dyDescent="0.25">
      <c r="I104" s="19" t="s">
        <v>186</v>
      </c>
      <c r="L104" s="20"/>
      <c r="N104" s="19" t="s">
        <v>196</v>
      </c>
      <c r="O104" s="20"/>
      <c r="Q104" s="21" t="s">
        <v>112</v>
      </c>
      <c r="R104" s="22"/>
      <c r="S104" s="22"/>
      <c r="T104" s="22"/>
      <c r="U104" s="23"/>
    </row>
    <row r="105" spans="9:21" x14ac:dyDescent="0.25">
      <c r="I105" s="19" t="s">
        <v>123</v>
      </c>
      <c r="L105" s="20"/>
      <c r="N105" s="21" t="s">
        <v>123</v>
      </c>
      <c r="O105" s="23"/>
    </row>
    <row r="106" spans="9:21" x14ac:dyDescent="0.25">
      <c r="I106" s="21" t="s">
        <v>173</v>
      </c>
      <c r="J106" s="22"/>
      <c r="K106" s="22"/>
      <c r="L106" s="23"/>
    </row>
    <row r="109" spans="9:21" x14ac:dyDescent="0.25">
      <c r="I109" t="s">
        <v>212</v>
      </c>
      <c r="O109" t="s">
        <v>218</v>
      </c>
      <c r="S109" t="s">
        <v>219</v>
      </c>
    </row>
    <row r="110" spans="9:21" x14ac:dyDescent="0.25">
      <c r="I110" s="16"/>
      <c r="J110" s="17"/>
      <c r="K110" s="17"/>
      <c r="L110" s="17"/>
      <c r="M110" s="18"/>
      <c r="O110" s="16"/>
      <c r="P110" s="18"/>
      <c r="S110" s="16"/>
      <c r="T110" s="18"/>
    </row>
    <row r="111" spans="9:21" x14ac:dyDescent="0.25">
      <c r="I111" s="19" t="s">
        <v>213</v>
      </c>
      <c r="M111" s="20"/>
      <c r="O111" s="19" t="s">
        <v>100</v>
      </c>
      <c r="P111" s="20"/>
      <c r="S111" s="19" t="s">
        <v>220</v>
      </c>
      <c r="T111" s="20"/>
    </row>
    <row r="112" spans="9:21" x14ac:dyDescent="0.25">
      <c r="I112" s="19" t="s">
        <v>214</v>
      </c>
      <c r="M112" s="20"/>
      <c r="O112" s="19" t="s">
        <v>101</v>
      </c>
      <c r="P112" s="20"/>
      <c r="S112" s="19" t="s">
        <v>221</v>
      </c>
      <c r="T112" s="20"/>
    </row>
    <row r="113" spans="9:20" x14ac:dyDescent="0.25">
      <c r="I113" s="19" t="s">
        <v>215</v>
      </c>
      <c r="M113" s="20"/>
      <c r="O113" s="19" t="s">
        <v>105</v>
      </c>
      <c r="P113" s="20"/>
      <c r="S113" s="19" t="s">
        <v>222</v>
      </c>
      <c r="T113" s="20"/>
    </row>
    <row r="114" spans="9:20" x14ac:dyDescent="0.25">
      <c r="I114" s="19" t="s">
        <v>216</v>
      </c>
      <c r="M114" s="20"/>
      <c r="O114" s="19" t="s">
        <v>106</v>
      </c>
      <c r="P114" s="20"/>
      <c r="S114" s="21" t="s">
        <v>123</v>
      </c>
      <c r="T114" s="23"/>
    </row>
    <row r="115" spans="9:20" x14ac:dyDescent="0.25">
      <c r="I115" s="19" t="s">
        <v>217</v>
      </c>
      <c r="M115" s="20"/>
      <c r="O115" s="21" t="s">
        <v>112</v>
      </c>
      <c r="P115" s="23"/>
    </row>
    <row r="116" spans="9:20" x14ac:dyDescent="0.25">
      <c r="I116" s="21" t="s">
        <v>123</v>
      </c>
      <c r="J116" s="22"/>
      <c r="K116" s="22"/>
      <c r="L116" s="22"/>
      <c r="M116" s="23"/>
    </row>
    <row r="117" spans="9:20" x14ac:dyDescent="0.25">
      <c r="I117" s="26"/>
    </row>
    <row r="118" spans="9:20" x14ac:dyDescent="0.25">
      <c r="I118" s="26" t="s">
        <v>225</v>
      </c>
    </row>
    <row r="119" spans="9:20" x14ac:dyDescent="0.25">
      <c r="I119" s="27" t="s">
        <v>226</v>
      </c>
    </row>
    <row r="122" spans="9:20" x14ac:dyDescent="0.25">
      <c r="I122" t="s">
        <v>235</v>
      </c>
      <c r="P122" t="s">
        <v>238</v>
      </c>
    </row>
    <row r="123" spans="9:20" x14ac:dyDescent="0.25">
      <c r="I123" s="16"/>
      <c r="J123" s="17"/>
      <c r="K123" s="17"/>
      <c r="L123" s="17"/>
      <c r="M123" s="17"/>
      <c r="N123" s="18"/>
      <c r="P123" s="16"/>
      <c r="Q123" s="17"/>
      <c r="R123" s="17"/>
      <c r="S123" s="18"/>
    </row>
    <row r="124" spans="9:20" x14ac:dyDescent="0.25">
      <c r="I124" s="19" t="s">
        <v>207</v>
      </c>
      <c r="N124" s="20"/>
      <c r="P124" s="19" t="s">
        <v>100</v>
      </c>
      <c r="S124" s="20"/>
    </row>
    <row r="125" spans="9:20" x14ac:dyDescent="0.25">
      <c r="I125" s="19" t="s">
        <v>208</v>
      </c>
      <c r="N125" s="20"/>
      <c r="P125" s="19" t="s">
        <v>101</v>
      </c>
      <c r="S125" s="20"/>
    </row>
    <row r="126" spans="9:20" x14ac:dyDescent="0.25">
      <c r="I126" s="19" t="s">
        <v>209</v>
      </c>
      <c r="N126" s="20"/>
      <c r="P126" s="19" t="s">
        <v>105</v>
      </c>
      <c r="S126" s="20"/>
    </row>
    <row r="127" spans="9:20" x14ac:dyDescent="0.25">
      <c r="I127" s="19" t="s">
        <v>210</v>
      </c>
      <c r="N127" s="20"/>
      <c r="P127" s="19" t="s">
        <v>106</v>
      </c>
      <c r="S127" s="20"/>
    </row>
    <row r="128" spans="9:20" x14ac:dyDescent="0.25">
      <c r="I128" s="19" t="s">
        <v>236</v>
      </c>
      <c r="N128" s="20"/>
      <c r="P128" s="19" t="s">
        <v>239</v>
      </c>
      <c r="S128" s="20"/>
    </row>
    <row r="129" spans="6:19" x14ac:dyDescent="0.25">
      <c r="I129" s="21" t="s">
        <v>112</v>
      </c>
      <c r="J129" s="22"/>
      <c r="K129" s="22"/>
      <c r="L129" s="22"/>
      <c r="M129" s="22"/>
      <c r="N129" s="23"/>
      <c r="P129" s="21" t="s">
        <v>112</v>
      </c>
      <c r="Q129" s="22"/>
      <c r="R129" s="22"/>
      <c r="S129" s="23"/>
    </row>
    <row r="133" spans="6:19" x14ac:dyDescent="0.25">
      <c r="F133" t="s">
        <v>293</v>
      </c>
    </row>
    <row r="134" spans="6:19" x14ac:dyDescent="0.25">
      <c r="F134" t="s">
        <v>294</v>
      </c>
    </row>
    <row r="135" spans="6:19" x14ac:dyDescent="0.25">
      <c r="F135" t="s">
        <v>295</v>
      </c>
    </row>
    <row r="136" spans="6:19" x14ac:dyDescent="0.25">
      <c r="F136" t="s">
        <v>296</v>
      </c>
    </row>
    <row r="137" spans="6:19" x14ac:dyDescent="0.25">
      <c r="F137" t="s">
        <v>297</v>
      </c>
    </row>
    <row r="138" spans="6:19" x14ac:dyDescent="0.25">
      <c r="F138" t="s">
        <v>298</v>
      </c>
    </row>
    <row r="139" spans="6:19" x14ac:dyDescent="0.25">
      <c r="F139" t="s">
        <v>123</v>
      </c>
    </row>
  </sheetData>
  <mergeCells count="1"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K.O. "związane"</vt:lpstr>
      <vt:lpstr>listy</vt:lpstr>
      <vt:lpstr>Nr_ewidencyjny__NE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2024-05-09T12:39:05Z</dcterms:modified>
</cp:coreProperties>
</file>