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rtur.wieckowski\Desktop\"/>
    </mc:Choice>
  </mc:AlternateContent>
  <xr:revisionPtr revIDLastSave="0" documentId="13_ncr:1_{01E682A3-C20F-4636-9CFE-7CEE6B4F8AB3}" xr6:coauthVersionLast="36" xr6:coauthVersionMax="36" xr10:uidLastSave="{00000000-0000-0000-0000-000000000000}"/>
  <bookViews>
    <workbookView xWindow="0" yWindow="0" windowWidth="28800" windowHeight="11832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188" i="1" l="1"/>
  <c r="H188" i="1"/>
  <c r="G244" i="1" l="1"/>
  <c r="K175" i="1" l="1"/>
  <c r="T124" i="1" l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24" i="1"/>
  <c r="T125" i="1" l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U124" i="1" l="1"/>
  <c r="V124" i="1" s="1"/>
  <c r="U116" i="1"/>
  <c r="V116" i="1" s="1"/>
  <c r="U112" i="1"/>
  <c r="V112" i="1" s="1"/>
  <c r="U120" i="1"/>
  <c r="V120" i="1" s="1"/>
  <c r="U123" i="1"/>
  <c r="V123" i="1" s="1"/>
  <c r="U119" i="1"/>
  <c r="V119" i="1" s="1"/>
  <c r="U115" i="1"/>
  <c r="V115" i="1" s="1"/>
  <c r="U111" i="1"/>
  <c r="V111" i="1" s="1"/>
  <c r="U114" i="1"/>
  <c r="V114" i="1" s="1"/>
  <c r="U122" i="1"/>
  <c r="V122" i="1" s="1"/>
  <c r="U118" i="1"/>
  <c r="V118" i="1" s="1"/>
  <c r="U110" i="1"/>
  <c r="U121" i="1"/>
  <c r="V121" i="1" s="1"/>
  <c r="U117" i="1"/>
  <c r="V117" i="1" s="1"/>
  <c r="U113" i="1"/>
  <c r="V113" i="1" s="1"/>
  <c r="J392" i="1"/>
  <c r="V393" i="1" l="1"/>
  <c r="S393" i="1"/>
  <c r="P393" i="1"/>
  <c r="M393" i="1"/>
  <c r="J393" i="1"/>
  <c r="O250" i="1" l="1"/>
  <c r="S250" i="1" s="1"/>
  <c r="I248" i="1" l="1"/>
  <c r="M248" i="1" s="1"/>
  <c r="O247" i="1"/>
  <c r="S247" i="1" s="1"/>
  <c r="T337" i="1" l="1"/>
  <c r="T338" i="1"/>
  <c r="T339" i="1"/>
  <c r="T340" i="1"/>
  <c r="T341" i="1"/>
  <c r="T336" i="1"/>
  <c r="R337" i="1"/>
  <c r="R338" i="1"/>
  <c r="R339" i="1"/>
  <c r="R340" i="1"/>
  <c r="R341" i="1"/>
  <c r="R336" i="1"/>
  <c r="P337" i="1"/>
  <c r="P338" i="1"/>
  <c r="P339" i="1"/>
  <c r="P340" i="1"/>
  <c r="P341" i="1"/>
  <c r="P336" i="1"/>
  <c r="M337" i="1"/>
  <c r="M338" i="1"/>
  <c r="M339" i="1"/>
  <c r="M340" i="1"/>
  <c r="M341" i="1"/>
  <c r="M336" i="1"/>
  <c r="H337" i="1"/>
  <c r="H338" i="1"/>
  <c r="H339" i="1"/>
  <c r="H340" i="1"/>
  <c r="H341" i="1"/>
  <c r="F337" i="1"/>
  <c r="F338" i="1"/>
  <c r="F339" i="1"/>
  <c r="F340" i="1"/>
  <c r="F341" i="1"/>
  <c r="D337" i="1"/>
  <c r="D338" i="1"/>
  <c r="D339" i="1"/>
  <c r="D340" i="1"/>
  <c r="D341" i="1"/>
  <c r="A337" i="1"/>
  <c r="A338" i="1"/>
  <c r="A339" i="1"/>
  <c r="A340" i="1"/>
  <c r="A341" i="1"/>
  <c r="R342" i="1" l="1"/>
  <c r="P342" i="1"/>
  <c r="G225" i="1"/>
  <c r="G216" i="1"/>
  <c r="M56" i="1"/>
  <c r="L108" i="1"/>
  <c r="M22" i="1"/>
  <c r="G354" i="1"/>
  <c r="G366" i="1"/>
  <c r="M333" i="1"/>
  <c r="A333" i="1"/>
  <c r="G276" i="1"/>
  <c r="E9" i="1"/>
  <c r="P229" i="1"/>
  <c r="M229" i="1"/>
  <c r="J229" i="1"/>
  <c r="G229" i="1"/>
  <c r="P228" i="1"/>
  <c r="M228" i="1"/>
  <c r="J228" i="1"/>
  <c r="G228" i="1"/>
  <c r="P227" i="1"/>
  <c r="M227" i="1"/>
  <c r="J227" i="1"/>
  <c r="G227" i="1"/>
  <c r="P220" i="1"/>
  <c r="M220" i="1"/>
  <c r="J220" i="1"/>
  <c r="G220" i="1"/>
  <c r="J219" i="1"/>
  <c r="M219" i="1"/>
  <c r="P219" i="1"/>
  <c r="G219" i="1"/>
  <c r="P218" i="1"/>
  <c r="M218" i="1"/>
  <c r="J218" i="1"/>
  <c r="G218" i="1"/>
  <c r="Q152" i="1"/>
  <c r="N152" i="1"/>
  <c r="L152" i="1"/>
  <c r="L110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92" i="1"/>
  <c r="S392" i="1"/>
  <c r="P392" i="1"/>
  <c r="M392" i="1"/>
  <c r="V391" i="1"/>
  <c r="S391" i="1"/>
  <c r="P391" i="1"/>
  <c r="M391" i="1"/>
  <c r="J391" i="1"/>
  <c r="V390" i="1"/>
  <c r="S390" i="1"/>
  <c r="P390" i="1"/>
  <c r="M390" i="1"/>
  <c r="J390" i="1"/>
  <c r="V389" i="1"/>
  <c r="S389" i="1"/>
  <c r="P389" i="1"/>
  <c r="M389" i="1"/>
  <c r="J389" i="1"/>
  <c r="V388" i="1"/>
  <c r="S388" i="1"/>
  <c r="P388" i="1"/>
  <c r="M388" i="1"/>
  <c r="J388" i="1"/>
  <c r="S369" i="1"/>
  <c r="S370" i="1"/>
  <c r="S371" i="1"/>
  <c r="S372" i="1"/>
  <c r="S373" i="1"/>
  <c r="S368" i="1"/>
  <c r="P369" i="1"/>
  <c r="P370" i="1"/>
  <c r="P371" i="1"/>
  <c r="P372" i="1"/>
  <c r="P373" i="1"/>
  <c r="P368" i="1"/>
  <c r="M369" i="1"/>
  <c r="M370" i="1"/>
  <c r="M371" i="1"/>
  <c r="M372" i="1"/>
  <c r="M373" i="1"/>
  <c r="M368" i="1"/>
  <c r="J369" i="1"/>
  <c r="J370" i="1"/>
  <c r="J371" i="1"/>
  <c r="J372" i="1"/>
  <c r="J373" i="1"/>
  <c r="J368" i="1"/>
  <c r="G369" i="1"/>
  <c r="G370" i="1"/>
  <c r="G371" i="1"/>
  <c r="G372" i="1"/>
  <c r="G373" i="1"/>
  <c r="G368" i="1"/>
  <c r="C369" i="1"/>
  <c r="C370" i="1"/>
  <c r="C371" i="1"/>
  <c r="C372" i="1"/>
  <c r="C373" i="1"/>
  <c r="C368" i="1"/>
  <c r="S357" i="1"/>
  <c r="S358" i="1"/>
  <c r="S359" i="1"/>
  <c r="S360" i="1"/>
  <c r="S361" i="1"/>
  <c r="S356" i="1"/>
  <c r="P357" i="1"/>
  <c r="P358" i="1"/>
  <c r="P359" i="1"/>
  <c r="P360" i="1"/>
  <c r="P361" i="1"/>
  <c r="P356" i="1"/>
  <c r="M357" i="1"/>
  <c r="M358" i="1"/>
  <c r="M359" i="1"/>
  <c r="M360" i="1"/>
  <c r="M361" i="1"/>
  <c r="M356" i="1"/>
  <c r="J357" i="1"/>
  <c r="J358" i="1"/>
  <c r="J359" i="1"/>
  <c r="J360" i="1"/>
  <c r="J361" i="1"/>
  <c r="J356" i="1"/>
  <c r="G357" i="1"/>
  <c r="G358" i="1"/>
  <c r="G359" i="1"/>
  <c r="G360" i="1"/>
  <c r="G361" i="1"/>
  <c r="G356" i="1"/>
  <c r="C357" i="1"/>
  <c r="C358" i="1"/>
  <c r="C359" i="1"/>
  <c r="C360" i="1"/>
  <c r="C361" i="1"/>
  <c r="C356" i="1"/>
  <c r="H336" i="1"/>
  <c r="F336" i="1"/>
  <c r="D336" i="1"/>
  <c r="A336" i="1"/>
  <c r="Q280" i="1"/>
  <c r="U280" i="1" s="1"/>
  <c r="Q281" i="1"/>
  <c r="U281" i="1" s="1"/>
  <c r="Q282" i="1"/>
  <c r="U282" i="1" s="1"/>
  <c r="Q283" i="1"/>
  <c r="U283" i="1" s="1"/>
  <c r="Q284" i="1"/>
  <c r="U284" i="1" s="1"/>
  <c r="Q279" i="1"/>
  <c r="U279" i="1" s="1"/>
  <c r="O280" i="1"/>
  <c r="S280" i="1" s="1"/>
  <c r="O281" i="1"/>
  <c r="S281" i="1" s="1"/>
  <c r="O282" i="1"/>
  <c r="S282" i="1" s="1"/>
  <c r="O283" i="1"/>
  <c r="S283" i="1" s="1"/>
  <c r="O284" i="1"/>
  <c r="S284" i="1" s="1"/>
  <c r="O279" i="1"/>
  <c r="S279" i="1" s="1"/>
  <c r="I280" i="1"/>
  <c r="M280" i="1" s="1"/>
  <c r="I281" i="1"/>
  <c r="M281" i="1" s="1"/>
  <c r="I282" i="1"/>
  <c r="M282" i="1" s="1"/>
  <c r="I283" i="1"/>
  <c r="M283" i="1" s="1"/>
  <c r="I284" i="1"/>
  <c r="M284" i="1" s="1"/>
  <c r="I279" i="1"/>
  <c r="M279" i="1" s="1"/>
  <c r="G279" i="1"/>
  <c r="K279" i="1" s="1"/>
  <c r="G280" i="1"/>
  <c r="K280" i="1" s="1"/>
  <c r="G281" i="1"/>
  <c r="K281" i="1" s="1"/>
  <c r="G282" i="1"/>
  <c r="K282" i="1" s="1"/>
  <c r="G283" i="1"/>
  <c r="K283" i="1" s="1"/>
  <c r="G284" i="1"/>
  <c r="K284" i="1" s="1"/>
  <c r="C280" i="1"/>
  <c r="C281" i="1"/>
  <c r="C282" i="1"/>
  <c r="C283" i="1"/>
  <c r="C284" i="1"/>
  <c r="C279" i="1"/>
  <c r="Q248" i="1"/>
  <c r="U248" i="1" s="1"/>
  <c r="Q249" i="1"/>
  <c r="U249" i="1" s="1"/>
  <c r="Q250" i="1"/>
  <c r="U250" i="1" s="1"/>
  <c r="Q251" i="1"/>
  <c r="U251" i="1" s="1"/>
  <c r="Q252" i="1"/>
  <c r="U252" i="1" s="1"/>
  <c r="Q247" i="1"/>
  <c r="U247" i="1" s="1"/>
  <c r="O248" i="1"/>
  <c r="S248" i="1" s="1"/>
  <c r="O249" i="1"/>
  <c r="S249" i="1" s="1"/>
  <c r="O251" i="1"/>
  <c r="S251" i="1" s="1"/>
  <c r="O252" i="1"/>
  <c r="S252" i="1" s="1"/>
  <c r="C248" i="1"/>
  <c r="C249" i="1"/>
  <c r="C250" i="1"/>
  <c r="C251" i="1"/>
  <c r="C252" i="1"/>
  <c r="I249" i="1"/>
  <c r="M249" i="1" s="1"/>
  <c r="I250" i="1"/>
  <c r="M250" i="1" s="1"/>
  <c r="I251" i="1"/>
  <c r="M251" i="1" s="1"/>
  <c r="I252" i="1"/>
  <c r="M252" i="1" s="1"/>
  <c r="I247" i="1"/>
  <c r="M247" i="1" s="1"/>
  <c r="G248" i="1"/>
  <c r="K248" i="1" s="1"/>
  <c r="G249" i="1"/>
  <c r="K249" i="1" s="1"/>
  <c r="G250" i="1"/>
  <c r="K250" i="1" s="1"/>
  <c r="G251" i="1"/>
  <c r="K251" i="1" s="1"/>
  <c r="G252" i="1"/>
  <c r="K252" i="1" s="1"/>
  <c r="G247" i="1"/>
  <c r="K247" i="1" s="1"/>
  <c r="C247" i="1"/>
  <c r="M221" i="1" l="1"/>
  <c r="M61" i="1"/>
  <c r="Q61" i="1"/>
  <c r="G230" i="1"/>
  <c r="J230" i="1"/>
  <c r="M230" i="1"/>
  <c r="P230" i="1"/>
  <c r="M253" i="1"/>
  <c r="K61" i="1"/>
  <c r="J394" i="1"/>
  <c r="V394" i="1"/>
  <c r="S394" i="1"/>
  <c r="V110" i="1"/>
  <c r="P394" i="1"/>
  <c r="M394" i="1"/>
  <c r="O61" i="1"/>
  <c r="G221" i="1"/>
  <c r="J221" i="1"/>
  <c r="Q88" i="1"/>
  <c r="P221" i="1"/>
  <c r="G362" i="1"/>
  <c r="M362" i="1"/>
  <c r="F342" i="1"/>
  <c r="O88" i="1"/>
  <c r="P374" i="1"/>
  <c r="G374" i="1"/>
  <c r="M374" i="1"/>
  <c r="P362" i="1"/>
  <c r="J362" i="1"/>
  <c r="J374" i="1" s="1"/>
  <c r="D342" i="1"/>
  <c r="H342" i="1"/>
  <c r="S125" i="1"/>
  <c r="R125" i="1"/>
  <c r="Q125" i="1"/>
  <c r="P125" i="1"/>
  <c r="O125" i="1"/>
  <c r="N125" i="1"/>
  <c r="L125" i="1"/>
  <c r="Q52" i="1"/>
  <c r="O52" i="1"/>
  <c r="Q27" i="1"/>
  <c r="O27" i="1"/>
  <c r="M27" i="1"/>
  <c r="K27" i="1"/>
  <c r="Q285" i="1"/>
  <c r="O285" i="1"/>
  <c r="M285" i="1"/>
  <c r="K285" i="1"/>
  <c r="I285" i="1"/>
  <c r="G285" i="1"/>
  <c r="Q253" i="1"/>
  <c r="O253" i="1"/>
  <c r="I253" i="1"/>
  <c r="G253" i="1"/>
  <c r="U125" i="1" l="1"/>
  <c r="V125" i="1"/>
  <c r="S253" i="1"/>
  <c r="U253" i="1"/>
  <c r="S285" i="1"/>
  <c r="U285" i="1"/>
  <c r="K253" i="1"/>
  <c r="T342" i="1"/>
  <c r="S374" i="1"/>
  <c r="S36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5" savePassword="1" deleted="1" background="1" saveData="1" credentials="none">
    <dbPr connection="" command=""/>
  </connection>
  <connection id="2" xr16:uid="{00000000-0015-0000-FFFF-FFFF01000000}" keepAlive="1" name="SP_Meldunek_sekcja_I_tab_1" type="5" refreshedVersion="5" savePassword="1" deleted="1" background="1" saveData="1" credentials="none">
    <dbPr connection="" command=""/>
  </connection>
  <connection id="3" xr16:uid="{00000000-0015-0000-FFFF-FFFF02000000}" keepAlive="1" name="SP_Meldunek_sekcja_I_tab_2" type="5" refreshedVersion="5" savePassword="1" deleted="1" background="1" saveData="1" credentials="none">
    <dbPr connection="" command=""/>
  </connection>
  <connection id="4" xr16:uid="{00000000-0015-0000-FFFF-FFFF03000000}" keepAlive="1" name="SP_Meldunek_sekcja_II_tab_1" type="5" refreshedVersion="5" savePassword="1" deleted="1" background="1" saveData="1" credentials="none">
    <dbPr connection="" command=""/>
  </connection>
  <connection id="5" xr16:uid="{00000000-0015-0000-FFFF-FFFF04000000}" keepAlive="1" name="SP_Meldunek_sekcja_II_tab_2" type="5" refreshedVersion="5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5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5" savePassword="1" deleted="1" background="1" saveData="1" credentials="none">
    <dbPr connection="" command=""/>
  </connection>
  <connection id="8" xr16:uid="{00000000-0015-0000-FFFF-FFFF07000000}" keepAlive="1" name="SP_Meldunek_sekcja_IV" type="5" refreshedVersion="5" savePassword="1" deleted="1" background="1" saveData="1" credentials="none">
    <dbPr connection="" command=""/>
  </connection>
  <connection id="9" xr16:uid="{00000000-0015-0000-FFFF-FFFF08000000}" keepAlive="1" name="SP_Meldunek_sekcja_IX_tab_1" type="5" refreshedVersion="5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5" savePassword="1" deleted="1" background="1" saveData="1" credentials="none">
    <dbPr connection="" command=""/>
  </connection>
  <connection id="11" xr16:uid="{00000000-0015-0000-FFFF-FFFF0A000000}" keepAlive="1" name="SP_Meldunek_sekcja_V_tab_1" type="5" refreshedVersion="5" savePassword="1" deleted="1" background="1" saveData="1" credentials="none">
    <dbPr connection="" command=""/>
  </connection>
  <connection id="12" xr16:uid="{00000000-0015-0000-FFFF-FFFF0B000000}" keepAlive="1" name="SP_Meldunek_sekcja_V_tab_2" type="5" refreshedVersion="5" savePassword="1" deleted="1" background="1" saveData="1" credentials="none">
    <dbPr connection="" command=""/>
  </connection>
  <connection id="13" xr16:uid="{00000000-0015-0000-FFFF-FFFF0C000000}" keepAlive="1" name="SP_Meldunek_sekcja_V_tab_3" type="5" refreshedVersion="5" savePassword="1" deleted="1" background="1" saveData="1" credentials="none">
    <dbPr connection="" command=""/>
  </connection>
  <connection id="14" xr16:uid="{00000000-0015-0000-FFFF-FFFF0D000000}" keepAlive="1" name="SP_Meldunek_sekcja_V_tab_4" type="5" refreshedVersion="5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5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5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<sst xmlns="http://schemas.openxmlformats.org/spreadsheetml/2006/main" count="991" uniqueCount="169">
  <si>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</si>
  <si>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</si>
  <si>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</si>
  <si>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</si>
  <si>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</si>
  <si>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</si>
  <si>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</si>
  <si>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</si>
  <si>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</si>
  <si>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</si>
  <si>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</si>
  <si>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</si>
  <si>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</si>
  <si>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</si>
  <si>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</si>
  <si>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</si>
  <si>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</si>
  <si>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</si>
  <si>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</si>
  <si>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</si>
  <si>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</si>
  <si>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</si>
  <si>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</si>
  <si>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</si>
  <si>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</si>
  <si>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</si>
  <si>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</si>
  <si>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</si>
  <si>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</si>
  <si>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</si>
  <si>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</si>
  <si>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</si>
  <si>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</si>
  <si>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</si>
  <si>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</si>
  <si>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</si>
  <si>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</si>
  <si>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</si>
  <si>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</si>
  <si>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</si>
  <si>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</si>
  <si>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</si>
  <si>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</si>
  <si>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</si>
  <si>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</si>
  <si>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</si>
  <si>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</si>
  <si>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</si>
  <si>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</si>
  <si>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</si>
  <si>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</si>
  <si>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</si>
  <si>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</si>
  <si>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</si>
  <si>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</si>
  <si>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</si>
  <si>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</si>
  <si>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</si>
  <si>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</si>
  <si>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</si>
  <si>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</si>
  <si>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</si>
  <si>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</si>
  <si>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</si>
  <si>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</si>
  <si>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</si>
  <si>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</si>
  <si>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</si>
  <si>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</si>
  <si>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</si>
  <si>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</si>
  <si>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</si>
  <si>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</si>
  <si>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</si>
  <si>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</si>
  <si>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</si>
  <si>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</si>
  <si>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</si>
  <si>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</si>
  <si>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</si>
  <si>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</si>
  <si>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</si>
  <si>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</si>
  <si>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</si>
  <si>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</si>
  <si>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</si>
  <si>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</si>
  <si>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</si>
  <si>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</si>
  <si>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</si>
  <si>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</si>
  <si>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</si>
  <si>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</si>
  <si>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</si>
  <si>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</si>
  <si>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</si>
  <si>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</si>
  <si>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</si>
  <si>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</si>
  <si>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</si>
  <si>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</si>
  <si>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</si>
  <si>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</si>
  <si>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</si>
  <si>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</si>
  <si>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</si>
  <si>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</si>
  <si>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</si>
  <si>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</si>
  <si>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</si>
  <si>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</si>
  <si>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</si>
  <si>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</si>
  <si>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</si>
  <si>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</si>
  <si>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</si>
  <si>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</si>
  <si>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</si>
  <si>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</si>
  <si>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</si>
  <si>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</si>
  <si>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</si>
  <si>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</si>
  <si>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</si>
  <si>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</si>
  <si>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</si>
  <si>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</si>
  <si>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</si>
  <si>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</si>
  <si>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</si>
  <si>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</si>
  <si>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</si>
  <si>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</si>
  <si>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</si>
  <si>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</si>
  <si>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</si>
  <si>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</si>
  <si>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</si>
  <si>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</si>
  <si>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</si>
  <si>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</si>
  <si>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</si>
  <si>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</si>
  <si>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</si>
  <si>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</si>
  <si>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</si>
  <si>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</si>
  <si>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</si>
  <si>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</si>
  <si>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01.02.2022</t>
  </si>
  <si>
    <t>28.02.2022</t>
  </si>
  <si>
    <t>01.01.2022</t>
  </si>
  <si>
    <t>BIAŁORUŚ</t>
  </si>
  <si>
    <t>IRAK</t>
  </si>
  <si>
    <t>AFGANISTAN</t>
  </si>
  <si>
    <t>NIDERLANDY</t>
  </si>
  <si>
    <t>RUMUNIA</t>
  </si>
  <si>
    <t>BUŁGARIA</t>
  </si>
  <si>
    <t>ŁOTWA</t>
  </si>
  <si>
    <t>SYRIA</t>
  </si>
  <si>
    <t>22.02.2022 - 28.02.2022</t>
  </si>
  <si>
    <t>15.02.2022 - 21.02.2022</t>
  </si>
  <si>
    <t>08.02.2022 - 14.02.2022</t>
  </si>
  <si>
    <t>01.02.2022 - 07.02.2022</t>
  </si>
  <si>
    <t>25.01.2022 - 31.01.2022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</si>
  <si>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</si>
  <si>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</si>
  <si>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</si>
  <si>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Warszawa, 31.03.2022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</si>
</sst>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49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3" fontId="28" fillId="36" borderId="45" xfId="10" applyNumberFormat="1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35" borderId="10" xfId="43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9" fillId="35" borderId="42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3" fontId="29" fillId="34" borderId="17" xfId="0" applyNumberFormat="1" applyFont="1" applyFill="1" applyBorder="1" applyAlignment="1" applyProtection="1">
      <alignment horizontal="right" vertical="center"/>
    </xf>
    <xf numFmtId="3" fontId="29" fillId="34" borderId="18" xfId="0" applyNumberFormat="1" applyFont="1" applyFill="1" applyBorder="1" applyAlignment="1" applyProtection="1">
      <alignment horizontal="right" vertical="center"/>
    </xf>
    <xf numFmtId="3" fontId="29" fillId="34" borderId="19" xfId="0" applyNumberFormat="1" applyFont="1" applyFill="1" applyBorder="1" applyAlignment="1" applyProtection="1">
      <alignment horizontal="right" vertical="center"/>
    </xf>
    <xf numFmtId="3" fontId="29" fillId="35" borderId="17" xfId="0" applyNumberFormat="1" applyFont="1" applyFill="1" applyBorder="1" applyAlignment="1" applyProtection="1">
      <alignment horizontal="right" vertical="center"/>
    </xf>
    <xf numFmtId="3" fontId="29" fillId="35" borderId="18" xfId="0" applyNumberFormat="1" applyFont="1" applyFill="1" applyBorder="1" applyAlignment="1" applyProtection="1">
      <alignment horizontal="right" vertical="center"/>
    </xf>
    <xf numFmtId="3" fontId="29" fillId="35" borderId="19" xfId="0" applyNumberFormat="1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29" xfId="0" applyFont="1" applyFill="1" applyBorder="1" applyAlignment="1" applyProtection="1">
      <alignment horizontal="right" vertical="center"/>
    </xf>
    <xf numFmtId="0" fontId="29" fillId="35" borderId="30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center" vertical="center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3" fontId="28" fillId="36" borderId="47" xfId="10" applyNumberFormat="1" applyFont="1" applyFill="1" applyBorder="1" applyAlignment="1" applyProtection="1">
      <alignment horizontal="center" vertical="center"/>
    </xf>
    <xf numFmtId="3" fontId="28" fillId="36" borderId="52" xfId="10" applyNumberFormat="1" applyFont="1" applyFill="1" applyBorder="1" applyAlignment="1" applyProtection="1">
      <alignment horizontal="center" vertical="center"/>
    </xf>
    <xf numFmtId="3" fontId="28" fillId="36" borderId="48" xfId="10" applyNumberFormat="1" applyFont="1" applyFill="1" applyBorder="1" applyAlignment="1" applyProtection="1">
      <alignment horizontal="center" vertical="center"/>
    </xf>
    <xf numFmtId="3" fontId="29" fillId="35" borderId="29" xfId="0" applyNumberFormat="1" applyFont="1" applyFill="1" applyBorder="1" applyAlignment="1" applyProtection="1">
      <alignment horizontal="right" vertical="center"/>
    </xf>
    <xf numFmtId="3" fontId="29" fillId="35" borderId="37" xfId="0" applyNumberFormat="1" applyFont="1" applyFill="1" applyBorder="1" applyAlignment="1" applyProtection="1">
      <alignment horizontal="right" vertical="center"/>
    </xf>
    <xf numFmtId="3" fontId="29" fillId="35" borderId="51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17" xfId="0" applyFont="1" applyFill="1" applyBorder="1" applyAlignment="1" applyProtection="1">
      <alignment horizontal="right" vertical="center"/>
    </xf>
    <xf numFmtId="0" fontId="29" fillId="34" borderId="26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17" xfId="0" applyFont="1" applyFill="1" applyBorder="1" applyAlignment="1" applyProtection="1">
      <alignment horizontal="right" vertical="center"/>
    </xf>
    <xf numFmtId="0" fontId="29" fillId="35" borderId="26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Border="1" applyAlignment="1" applyProtection="1">
      <alignment horizontal="right" vertical="center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0" borderId="32" xfId="0" applyNumberFormat="1" applyFont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3" fontId="29" fillId="0" borderId="17" xfId="0" applyNumberFormat="1" applyFont="1" applyFill="1" applyBorder="1" applyAlignment="1" applyProtection="1">
      <alignment horizontal="right" vertical="center"/>
    </xf>
    <xf numFmtId="3" fontId="29" fillId="0" borderId="18" xfId="0" applyNumberFormat="1" applyFont="1" applyFill="1" applyBorder="1" applyAlignment="1" applyProtection="1">
      <alignment horizontal="right" vertical="center"/>
    </xf>
    <xf numFmtId="3" fontId="29" fillId="0" borderId="19" xfId="0" applyNumberFormat="1" applyFont="1" applyFill="1" applyBorder="1" applyAlignment="1" applyProtection="1">
      <alignment horizontal="right" vertical="center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54" xfId="0" applyFont="1" applyFill="1" applyBorder="1" applyAlignment="1" applyProtection="1">
      <alignment horizontal="center"/>
    </xf>
    <xf numFmtId="0" fontId="28" fillId="35" borderId="23" xfId="0" applyFont="1" applyFill="1" applyBorder="1" applyAlignment="1" applyProtection="1">
      <alignment horizontal="center"/>
    </xf>
    <xf numFmtId="0" fontId="28" fillId="35" borderId="24" xfId="0" applyFont="1" applyFill="1" applyBorder="1" applyAlignment="1" applyProtection="1">
      <alignment horizont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6" xfId="10" applyFont="1" applyFill="1" applyBorder="1" applyAlignment="1" applyProtection="1">
      <alignment horizontal="center" vertical="center"/>
    </xf>
    <xf numFmtId="0" fontId="29" fillId="35" borderId="32" xfId="43" applyFont="1" applyFill="1" applyBorder="1" applyAlignment="1" applyProtection="1">
      <alignment horizontal="right" vertical="center"/>
    </xf>
    <xf numFmtId="3" fontId="28" fillId="36" borderId="49" xfId="10" applyNumberFormat="1" applyFont="1" applyFill="1" applyBorder="1" applyAlignment="1" applyProtection="1">
      <alignment horizontal="center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0" fontId="34" fillId="35" borderId="22" xfId="0" applyFont="1" applyFill="1" applyBorder="1" applyAlignment="1" applyProtection="1">
      <alignment horizontal="center" vertical="center" wrapText="1"/>
    </xf>
    <xf numFmtId="0" fontId="34" fillId="35" borderId="23" xfId="0" applyFont="1" applyFill="1" applyBorder="1" applyAlignment="1" applyProtection="1">
      <alignment horizontal="center" vertical="center" wrapText="1"/>
    </xf>
    <xf numFmtId="0" fontId="34" fillId="35" borderId="53" xfId="0" applyFont="1" applyFill="1" applyBorder="1" applyAlignment="1" applyProtection="1">
      <alignment horizontal="center" vertical="center" wrapText="1"/>
    </xf>
    <xf numFmtId="3" fontId="28" fillId="34" borderId="47" xfId="0" applyNumberFormat="1" applyFont="1" applyFill="1" applyBorder="1" applyAlignment="1" applyProtection="1">
      <alignment horizontal="center" vertical="center"/>
    </xf>
    <xf numFmtId="3" fontId="28" fillId="34" borderId="52" xfId="0" applyNumberFormat="1" applyFont="1" applyFill="1" applyBorder="1" applyAlignment="1" applyProtection="1">
      <alignment horizontal="center" vertical="center"/>
    </xf>
    <xf numFmtId="3" fontId="28" fillId="34" borderId="48" xfId="0" applyNumberFormat="1" applyFont="1" applyFill="1" applyBorder="1" applyAlignment="1" applyProtection="1">
      <alignment horizontal="center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9" fillId="0" borderId="29" xfId="0" applyNumberFormat="1" applyFont="1" applyFill="1" applyBorder="1" applyAlignment="1" applyProtection="1">
      <alignment horizontal="right" vertical="center"/>
    </xf>
    <xf numFmtId="3" fontId="29" fillId="0" borderId="37" xfId="0" applyNumberFormat="1" applyFont="1" applyFill="1" applyBorder="1" applyAlignment="1" applyProtection="1">
      <alignment horizontal="right" vertical="center"/>
    </xf>
    <xf numFmtId="3" fontId="29" fillId="0" borderId="51" xfId="0" applyNumberFormat="1" applyFont="1" applyFill="1" applyBorder="1" applyAlignment="1" applyProtection="1">
      <alignment horizontal="righ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1" fillId="33" borderId="0" xfId="0" applyFont="1" applyFill="1" applyAlignment="1" applyProtection="1">
      <alignment horizontal="left" vertical="top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horizontal="left" vertical="center"/>
    </xf>
    <xf numFmtId="0" fontId="28" fillId="36" borderId="45" xfId="10" applyFont="1" applyFill="1" applyBorder="1" applyAlignment="1" applyProtection="1">
      <alignment horizontal="left" vertical="center"/>
    </xf>
    <xf numFmtId="3" fontId="28" fillId="35" borderId="0" xfId="10" applyNumberFormat="1" applyFont="1" applyFill="1" applyBorder="1" applyAlignment="1" applyProtection="1">
      <alignment horizontal="center" vertical="center"/>
    </xf>
    <xf numFmtId="0" fontId="21" fillId="35" borderId="0" xfId="0" applyFont="1" applyFill="1" applyAlignment="1" applyProtection="1">
      <alignment horizontal="left" vertical="top"/>
      <protection locked="0"/>
    </xf>
    <xf numFmtId="0" fontId="26" fillId="33" borderId="0" xfId="0" applyFont="1" applyFill="1" applyProtection="1">
      <protection locked="0"/>
    </xf>
    <xf numFmtId="165" fontId="26" fillId="33" borderId="0" xfId="0" applyNumberFormat="1" applyFont="1" applyFill="1" applyProtection="1">
      <protection locked="0"/>
    </xf>
    <xf numFmtId="0" fontId="26" fillId="35" borderId="0" xfId="0" applyFont="1" applyFill="1" applyProtection="1">
      <protection locked="0"/>
    </xf>
    <xf numFmtId="165" fontId="26" fillId="35" borderId="0" xfId="0" applyNumberFormat="1" applyFont="1" applyFill="1" applyProtection="1">
      <protection locked="0"/>
    </xf>
    <xf numFmtId="0" fontId="21" fillId="35" borderId="0" xfId="0" applyFont="1" applyFill="1" applyProtection="1">
      <protection locked="0"/>
    </xf>
    <xf numFmtId="165" fontId="21" fillId="35" borderId="0" xfId="0" applyNumberFormat="1" applyFont="1" applyFill="1" applyProtection="1">
      <protection locked="0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F9F9F9"/>
      <color rgb="FFE8E8E8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tygodniowy'!$C$279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tygodniowy'!$G$277:$J$278,'Meldunek tygodniowy'!$K$277:$N$278,'Meldunek tygodniowy'!$O$277:$R$278)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tygodniowy'!$G$279:$R$279</c:f>
              <c:numCache>
                <c:formatCode>General</c:formatCode>
                <c:ptCount val="12"/>
                <c:pt idx="0">
                  <c:v>305</c:v>
                </c:pt>
                <c:pt idx="2">
                  <c:v>403</c:v>
                </c:pt>
                <c:pt idx="4">
                  <c:v>5</c:v>
                </c:pt>
                <c:pt idx="6">
                  <c:v>10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tygodniowy'!$C$280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tygodniowy'!$G$277:$J$278,'Meldunek tygodniowy'!$K$277:$N$278,'Meldunek tygodniowy'!$O$277:$R$278)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tygodniowy'!$G$280:$R$280</c:f>
              <c:numCache>
                <c:formatCode>General</c:formatCode>
                <c:ptCount val="12"/>
                <c:pt idx="0">
                  <c:v>131</c:v>
                </c:pt>
                <c:pt idx="2">
                  <c:v>168</c:v>
                </c:pt>
                <c:pt idx="4">
                  <c:v>34</c:v>
                </c:pt>
                <c:pt idx="6">
                  <c:v>48</c:v>
                </c:pt>
                <c:pt idx="8">
                  <c:v>1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tygodniowy'!$C$281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tygodniowy'!$G$277:$J$278,'Meldunek tygodniowy'!$K$277:$N$278,'Meldunek tygodniowy'!$O$277:$R$278)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tygodniowy'!$G$281:$R$281</c:f>
              <c:numCache>
                <c:formatCode>General</c:formatCode>
                <c:ptCount val="12"/>
                <c:pt idx="0">
                  <c:v>90</c:v>
                </c:pt>
                <c:pt idx="2">
                  <c:v>165</c:v>
                </c:pt>
                <c:pt idx="4">
                  <c:v>17</c:v>
                </c:pt>
                <c:pt idx="6">
                  <c:v>24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tygodniowy'!$G$277:$J$278,'Meldunek tygodniowy'!$K$277:$N$278,'Meldunek tygodniowy'!$O$277:$R$278)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tygodniowy'!$G$282:$R$282</c:f>
              <c:numCache>
                <c:formatCode>General</c:formatCode>
                <c:ptCount val="12"/>
                <c:pt idx="0">
                  <c:v>30</c:v>
                </c:pt>
                <c:pt idx="2">
                  <c:v>60</c:v>
                </c:pt>
                <c:pt idx="4">
                  <c:v>48</c:v>
                </c:pt>
                <c:pt idx="6">
                  <c:v>117</c:v>
                </c:pt>
                <c:pt idx="8">
                  <c:v>4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tygodniowy'!$C$283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tygodniowy'!$G$283:$R$283</c:f>
              <c:numCache>
                <c:formatCode>General</c:formatCode>
                <c:ptCount val="12"/>
                <c:pt idx="0">
                  <c:v>21</c:v>
                </c:pt>
                <c:pt idx="2">
                  <c:v>39</c:v>
                </c:pt>
                <c:pt idx="4">
                  <c:v>0</c:v>
                </c:pt>
                <c:pt idx="6">
                  <c:v>2</c:v>
                </c:pt>
                <c:pt idx="8">
                  <c:v>17</c:v>
                </c:pt>
                <c:pt idx="1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tygodniowy'!$C$284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tygodniowy'!$G$277:$J$278,'Meldunek tygodniowy'!$K$277:$N$278,'Meldunek tygodniowy'!$O$277:$R$278)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tygodniowy'!$G$284:$R$284</c:f>
              <c:numCache>
                <c:formatCode>General</c:formatCode>
                <c:ptCount val="12"/>
                <c:pt idx="0">
                  <c:v>106</c:v>
                </c:pt>
                <c:pt idx="2">
                  <c:v>141</c:v>
                </c:pt>
                <c:pt idx="4">
                  <c:v>26</c:v>
                </c:pt>
                <c:pt idx="6">
                  <c:v>40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07008152"/>
        <c:axId val="407008544"/>
        <c:axId val="0"/>
      </c:bar3DChart>
      <c:catAx>
        <c:axId val="40700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407008544"/>
        <c:crosses val="autoZero"/>
        <c:auto val="1"/>
        <c:lblAlgn val="ctr"/>
        <c:lblOffset val="100"/>
        <c:noMultiLvlLbl val="0"/>
      </c:catAx>
      <c:valAx>
        <c:axId val="407008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07008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tygodniowy'!$B$389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tygodniowy'!$J$388,'Meldunek tygodniowy'!$M$388,'Meldunek tygodniowy'!$P$388,'Meldunek tygodniowy'!$S$388,'Meldunek tygodniowy'!$V$388)</c:f>
              <c:strCache>
                <c:ptCount val="5"/>
                <c:pt idx="0">
                  <c:v>25.01.2022 - 31.01.2022</c:v>
                </c:pt>
                <c:pt idx="1">
                  <c:v>01.02.2022 - 07.02.2022</c:v>
                </c:pt>
                <c:pt idx="2">
                  <c:v>08.02.2022 - 14.02.2022</c:v>
                </c:pt>
                <c:pt idx="3">
                  <c:v>15.02.2022 - 21.02.2022</c:v>
                </c:pt>
                <c:pt idx="4">
                  <c:v>22.02.2022 - 28.02.2022</c:v>
                </c:pt>
              </c:strCache>
            </c:strRef>
          </c:cat>
          <c:val>
            <c:numRef>
              <c:f>('Meldunek tygodniowy'!$J$389,'Meldunek tygodniowy'!$M$389,'Meldunek tygodniowy'!$P$389,'Meldunek tygodniowy'!$S$389,'Meldunek tygodniowy'!$V$389)</c:f>
              <c:numCache>
                <c:formatCode>#,##0</c:formatCode>
                <c:ptCount val="5"/>
                <c:pt idx="0">
                  <c:v>1075</c:v>
                </c:pt>
                <c:pt idx="1">
                  <c:v>1025</c:v>
                </c:pt>
                <c:pt idx="2">
                  <c:v>1009</c:v>
                </c:pt>
                <c:pt idx="3">
                  <c:v>1035</c:v>
                </c:pt>
                <c:pt idx="4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tygodniowy'!$B$390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tygodniowy'!$J$388,'Meldunek tygodniowy'!$M$388,'Meldunek tygodniowy'!$P$388,'Meldunek tygodniowy'!$S$388,'Meldunek tygodniowy'!$V$388)</c:f>
              <c:strCache>
                <c:ptCount val="5"/>
                <c:pt idx="0">
                  <c:v>25.01.2022 - 31.01.2022</c:v>
                </c:pt>
                <c:pt idx="1">
                  <c:v>01.02.2022 - 07.02.2022</c:v>
                </c:pt>
                <c:pt idx="2">
                  <c:v>08.02.2022 - 14.02.2022</c:v>
                </c:pt>
                <c:pt idx="3">
                  <c:v>15.02.2022 - 21.02.2022</c:v>
                </c:pt>
                <c:pt idx="4">
                  <c:v>22.02.2022 - 28.02.2022</c:v>
                </c:pt>
              </c:strCache>
            </c:strRef>
          </c:cat>
          <c:val>
            <c:numRef>
              <c:f>('Meldunek tygodniowy'!$J$390,'Meldunek tygodniowy'!$M$390,'Meldunek tygodniowy'!$P$390,'Meldunek tygodniowy'!$S$390,'Meldunek tygodniowy'!$V$390)</c:f>
              <c:numCache>
                <c:formatCode>#,##0</c:formatCode>
                <c:ptCount val="5"/>
                <c:pt idx="0">
                  <c:v>5125</c:v>
                </c:pt>
                <c:pt idx="1">
                  <c:v>5215</c:v>
                </c:pt>
                <c:pt idx="2">
                  <c:v>5297</c:v>
                </c:pt>
                <c:pt idx="3">
                  <c:v>5376</c:v>
                </c:pt>
                <c:pt idx="4">
                  <c:v>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tygodniowy'!$B$393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tygodniowy'!$J$388,'Meldunek tygodniowy'!$M$388,'Meldunek tygodniowy'!$P$388,'Meldunek tygodniowy'!$S$388,'Meldunek tygodniowy'!$V$388)</c:f>
              <c:strCache>
                <c:ptCount val="5"/>
                <c:pt idx="0">
                  <c:v>25.01.2022 - 31.01.2022</c:v>
                </c:pt>
                <c:pt idx="1">
                  <c:v>01.02.2022 - 07.02.2022</c:v>
                </c:pt>
                <c:pt idx="2">
                  <c:v>08.02.2022 - 14.02.2022</c:v>
                </c:pt>
                <c:pt idx="3">
                  <c:v>15.02.2022 - 21.02.2022</c:v>
                </c:pt>
                <c:pt idx="4">
                  <c:v>22.02.2022 - 28.02.2022</c:v>
                </c:pt>
              </c:strCache>
            </c:strRef>
          </c:cat>
          <c:val>
            <c:numRef>
              <c:f>('Meldunek tygodniowy'!$J$393,'Meldunek tygodniowy'!$M$393,'Meldunek tygodniowy'!$P$393,'Meldunek tygodniowy'!$S$393,'Meldunek tygodniowy'!$V$393)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75619376"/>
        <c:axId val="375619768"/>
        <c:axId val="0"/>
      </c:bar3DChart>
      <c:catAx>
        <c:axId val="3756193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75619768"/>
        <c:crosses val="autoZero"/>
        <c:auto val="1"/>
        <c:lblAlgn val="ctr"/>
        <c:lblOffset val="100"/>
        <c:noMultiLvlLbl val="0"/>
      </c:catAx>
      <c:valAx>
        <c:axId val="37561976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375619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tygodniowy'!$C$110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3033</c:v>
                </c:pt>
                <c:pt idx="2">
                  <c:v>1080</c:v>
                </c:pt>
                <c:pt idx="3">
                  <c:v>3551</c:v>
                </c:pt>
                <c:pt idx="4">
                  <c:v>102</c:v>
                </c:pt>
                <c:pt idx="5">
                  <c:v>70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tygodniowy'!$C$111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114</c:v>
                </c:pt>
                <c:pt idx="2">
                  <c:v>23</c:v>
                </c:pt>
                <c:pt idx="3">
                  <c:v>12</c:v>
                </c:pt>
                <c:pt idx="4">
                  <c:v>9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tygodniowy'!$C$112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56</c:v>
                </c:pt>
                <c:pt idx="2">
                  <c:v>20</c:v>
                </c:pt>
                <c:pt idx="3">
                  <c:v>18</c:v>
                </c:pt>
                <c:pt idx="4">
                  <c:v>11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tygodniowy'!$C$113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tygodniowy'!$C$114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tygodniowy'!$C$115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tygodniowy'!$C$116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tygodniowy'!$C$117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tygodniowy'!$C$118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tygodniowy'!$C$119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tygodniowy'!$C$120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263</c:v>
                </c:pt>
                <c:pt idx="2">
                  <c:v>64</c:v>
                </c:pt>
                <c:pt idx="3">
                  <c:v>0</c:v>
                </c:pt>
                <c:pt idx="4">
                  <c:v>5</c:v>
                </c:pt>
                <c:pt idx="5">
                  <c:v>86</c:v>
                </c:pt>
                <c:pt idx="6">
                  <c:v>25</c:v>
                </c:pt>
                <c:pt idx="7">
                  <c:v>0</c:v>
                </c:pt>
                <c:pt idx="8">
                  <c:v>24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tygodniowy'!$C$121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tygodniowy'!$C$122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tygodniowy'!$C$123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tygodniowy'!$L$123:$U$123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tygodniowy'!$C$124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tygodniowy'!$L$109:$U$109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tygodniowy'!$L$124:$U$124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08103056"/>
        <c:axId val="505110936"/>
        <c:axId val="0"/>
      </c:bar3DChart>
      <c:catAx>
        <c:axId val="40810305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5110936"/>
        <c:crosses val="autoZero"/>
        <c:auto val="1"/>
        <c:lblAlgn val="ctr"/>
        <c:lblOffset val="100"/>
        <c:noMultiLvlLbl val="0"/>
      </c:catAx>
      <c:valAx>
        <c:axId val="505110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810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tygodniowy'!$C$247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tygodniowy'!$G$247:$R$247</c:f>
              <c:numCache>
                <c:formatCode>General</c:formatCode>
                <c:ptCount val="12"/>
                <c:pt idx="0">
                  <c:v>160</c:v>
                </c:pt>
                <c:pt idx="2">
                  <c:v>214</c:v>
                </c:pt>
                <c:pt idx="4">
                  <c:v>3</c:v>
                </c:pt>
                <c:pt idx="6">
                  <c:v>6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tygodniowy'!$C$248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tygodniowy'!$G$248:$R$248</c:f>
              <c:numCache>
                <c:formatCode>General</c:formatCode>
                <c:ptCount val="12"/>
                <c:pt idx="0">
                  <c:v>83</c:v>
                </c:pt>
                <c:pt idx="2">
                  <c:v>151</c:v>
                </c:pt>
                <c:pt idx="4">
                  <c:v>9</c:v>
                </c:pt>
                <c:pt idx="6">
                  <c:v>12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tygodniowy'!$C$249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tygodniowy'!$G$249:$R$249</c:f>
              <c:numCache>
                <c:formatCode>General</c:formatCode>
                <c:ptCount val="12"/>
                <c:pt idx="0">
                  <c:v>19</c:v>
                </c:pt>
                <c:pt idx="2">
                  <c:v>37</c:v>
                </c:pt>
                <c:pt idx="4">
                  <c:v>29</c:v>
                </c:pt>
                <c:pt idx="6">
                  <c:v>82</c:v>
                </c:pt>
                <c:pt idx="8">
                  <c:v>3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tygodniowy'!$C$250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tygodniowy'!$G$250:$R$250</c:f>
              <c:numCache>
                <c:formatCode>General</c:formatCode>
                <c:ptCount val="12"/>
                <c:pt idx="0">
                  <c:v>61</c:v>
                </c:pt>
                <c:pt idx="2">
                  <c:v>78</c:v>
                </c:pt>
                <c:pt idx="4">
                  <c:v>24</c:v>
                </c:pt>
                <c:pt idx="6">
                  <c:v>38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tygodniowy'!$C$251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tygodniowy'!$G$251:$R$251</c:f>
              <c:numCache>
                <c:formatCode>General</c:formatCode>
                <c:ptCount val="12"/>
                <c:pt idx="0">
                  <c:v>9</c:v>
                </c:pt>
                <c:pt idx="2">
                  <c:v>15</c:v>
                </c:pt>
                <c:pt idx="4">
                  <c:v>0</c:v>
                </c:pt>
                <c:pt idx="6">
                  <c:v>0</c:v>
                </c:pt>
                <c:pt idx="8">
                  <c:v>17</c:v>
                </c:pt>
                <c:pt idx="1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tygodniowy'!$C$252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tygodniowy'!$G$245:$J$246,'Meldunek tygodniowy'!$K$245:$N$246,'Meldunek tygodniowy'!$O$245:$R$246)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tygodniowy'!$G$252:$R$252</c:f>
              <c:numCache>
                <c:formatCode>General</c:formatCode>
                <c:ptCount val="12"/>
                <c:pt idx="0">
                  <c:v>55</c:v>
                </c:pt>
                <c:pt idx="2">
                  <c:v>69</c:v>
                </c:pt>
                <c:pt idx="4">
                  <c:v>11</c:v>
                </c:pt>
                <c:pt idx="6">
                  <c:v>13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10317520"/>
        <c:axId val="510316736"/>
        <c:axId val="0"/>
      </c:bar3DChart>
      <c:catAx>
        <c:axId val="510317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10316736"/>
        <c:crosses val="autoZero"/>
        <c:auto val="1"/>
        <c:lblAlgn val="ctr"/>
        <c:lblOffset val="100"/>
        <c:noMultiLvlLbl val="0"/>
      </c:catAx>
      <c:valAx>
        <c:axId val="51031673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10317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01.02.2022 - 28.02.2022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31838</c:v>
                </c:pt>
                <c:pt idx="1">
                  <c:v>27302</c:v>
                </c:pt>
                <c:pt idx="2">
                  <c:v>2481</c:v>
                </c:pt>
                <c:pt idx="3">
                  <c:v>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01.02.2022 - 28.02.2022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2282</c:v>
                </c:pt>
                <c:pt idx="1">
                  <c:v>1903</c:v>
                </c:pt>
                <c:pt idx="2">
                  <c:v>115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01.02.2022 - 28.02.2022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884</c:v>
                </c:pt>
                <c:pt idx="1">
                  <c:v>607</c:v>
                </c:pt>
                <c:pt idx="2">
                  <c:v>61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0324184"/>
        <c:axId val="510321048"/>
        <c:axId val="0"/>
      </c:bar3DChart>
      <c:catAx>
        <c:axId val="510324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0321048"/>
        <c:crosses val="autoZero"/>
        <c:auto val="1"/>
        <c:lblAlgn val="ctr"/>
        <c:lblOffset val="100"/>
        <c:noMultiLvlLbl val="0"/>
      </c:catAx>
      <c:valAx>
        <c:axId val="510321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10324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tygodniowy'!$D$185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tygodniowy'!$H$184:$K$184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tygodniowy'!$H$185:$K$185</c:f>
              <c:numCache>
                <c:formatCode>#,##0</c:formatCode>
                <c:ptCount val="4"/>
                <c:pt idx="0">
                  <c:v>35581</c:v>
                </c:pt>
                <c:pt idx="3">
                  <c:v>33022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tygodniowy'!$D$186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tygodniowy'!$H$184:$K$184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tygodniowy'!$H$186:$K$186</c:f>
              <c:numCache>
                <c:formatCode>#,##0</c:formatCode>
                <c:ptCount val="4"/>
                <c:pt idx="0">
                  <c:v>1652</c:v>
                </c:pt>
                <c:pt idx="3">
                  <c:v>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tygodniowy'!$D$187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tygodniowy'!$H$184:$K$184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tygodniowy'!$H$187:$K$187</c:f>
              <c:numCache>
                <c:formatCode>#,##0</c:formatCode>
                <c:ptCount val="4"/>
                <c:pt idx="0">
                  <c:v>8833</c:v>
                </c:pt>
                <c:pt idx="3">
                  <c:v>9159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0317128"/>
        <c:axId val="510317912"/>
        <c:axId val="510706120"/>
      </c:bar3DChart>
      <c:catAx>
        <c:axId val="51031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0317912"/>
        <c:crosses val="autoZero"/>
        <c:auto val="1"/>
        <c:lblAlgn val="ctr"/>
        <c:lblOffset val="100"/>
        <c:noMultiLvlLbl val="0"/>
      </c:catAx>
      <c:valAx>
        <c:axId val="51031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0317128"/>
        <c:crosses val="autoZero"/>
        <c:crossBetween val="between"/>
      </c:valAx>
      <c:serAx>
        <c:axId val="510706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031791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01.01.2022 - 28.02.2022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60804</c:v>
                </c:pt>
                <c:pt idx="1">
                  <c:v>44020</c:v>
                </c:pt>
                <c:pt idx="2">
                  <c:v>6042</c:v>
                </c:pt>
                <c:pt idx="3">
                  <c:v>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01.01.2022 - 28.02.2022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4483</c:v>
                </c:pt>
                <c:pt idx="1">
                  <c:v>3277</c:v>
                </c:pt>
                <c:pt idx="2">
                  <c:v>260</c:v>
                </c:pt>
                <c:pt idx="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01.01.2022 - 28.02.2022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1840</c:v>
                </c:pt>
                <c:pt idx="1">
                  <c:v>1196</c:v>
                </c:pt>
                <c:pt idx="2">
                  <c:v>156</c:v>
                </c:pt>
                <c:pt idx="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0322616"/>
        <c:axId val="510318304"/>
        <c:axId val="0"/>
      </c:bar3DChart>
      <c:catAx>
        <c:axId val="510322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0318304"/>
        <c:crosses val="autoZero"/>
        <c:auto val="1"/>
        <c:lblAlgn val="ctr"/>
        <c:lblOffset val="100"/>
        <c:noMultiLvlLbl val="0"/>
      </c:catAx>
      <c:valAx>
        <c:axId val="510318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103226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288</xdr:row>
      <xdr:rowOff>52389</xdr:rowOff>
    </xdr:from>
    <xdr:to>
      <xdr:col>24</xdr:col>
      <xdr:colOff>19051</xdr:colOff>
      <xdr:row>309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400</xdr:row>
      <xdr:rowOff>65086</xdr:rowOff>
    </xdr:from>
    <xdr:to>
      <xdr:col>23</xdr:col>
      <xdr:colOff>9525</xdr:colOff>
      <xdr:row>414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126</xdr:row>
      <xdr:rowOff>69397</xdr:rowOff>
    </xdr:from>
    <xdr:to>
      <xdr:col>23</xdr:col>
      <xdr:colOff>1</xdr:colOff>
      <xdr:row>148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253</xdr:row>
      <xdr:rowOff>142193</xdr:rowOff>
    </xdr:from>
    <xdr:to>
      <xdr:col>23</xdr:col>
      <xdr:colOff>238126</xdr:colOff>
      <xdr:row>272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189</xdr:row>
      <xdr:rowOff>1</xdr:rowOff>
    </xdr:from>
    <xdr:to>
      <xdr:col>21</xdr:col>
      <xdr:colOff>238125</xdr:colOff>
      <xdr:row>204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347</xdr:row>
      <xdr:rowOff>0</xdr:rowOff>
    </xdr:from>
    <xdr:to>
      <xdr:col>20</xdr:col>
      <xdr:colOff>234084</xdr:colOff>
      <xdr:row>347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281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315</xdr:row>
      <xdr:rowOff>41276</xdr:rowOff>
    </xdr:from>
    <xdr:to>
      <xdr:col>25</xdr:col>
      <xdr:colOff>10584</xdr:colOff>
      <xdr:row>324</xdr:row>
      <xdr:rowOff>30692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64973201"/>
          <a:ext cx="8592609" cy="179916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Od 1 stycznia do</a:t>
          </a:r>
          <a:r>
            <a:rPr lang="pl-PL" sz="1100" baseline="0">
              <a:solidFill>
                <a:sysClr val="windowText" lastClr="000000"/>
              </a:solidFill>
            </a:rPr>
            <a:t> 28 lutego 2022 r. cudzoziemcy złożyli 839 wniosków o udzielenie ochrony międzynarodowej na terytorium RP, które objęły 1 277 osób, z czego w lutym złożono 484 wnioski, które objęły 766 osób. Najliczniej o ochronę ubiegali się: obywatele Białorusi (312), Iraku (166), Ukrainy (109), Rosji (82) i Afganistanu (38). Na przestrzeni bierzącego roku, dominowały wnioski pierwsze - 683, wnioski kolejne - 130, z czego w lutym wnioski pierwsze - 387, a kolejne - 76.</a:t>
          </a:r>
        </a:p>
        <a:p>
          <a:pPr algn="l"/>
          <a:endParaRPr lang="pl-PL" sz="1100" baseline="0">
            <a:solidFill>
              <a:sysClr val="windowText" lastClr="000000"/>
            </a:solidFill>
          </a:endParaRPr>
        </a:p>
        <a:p>
          <a:pPr algn="l"/>
          <a:r>
            <a:rPr lang="pl-PL" sz="1100" baseline="0">
              <a:solidFill>
                <a:sysClr val="windowText" lastClr="000000"/>
              </a:solidFill>
            </a:rPr>
            <a:t>Od początku bieżącego roku do 28 lutego więcej wniosków złożyli mężczyzni (799), z czego najwięcej w przedziale wiekowym 18-34 lata. Natomiast kobiety stanowią mniej liczną grupę (476) - 37%, ale również tutaj dominował ten sam przedział wiekowy. Liczba dzieci (27% wszystkich osób objętych wnioskami) obydwu płci w wieku do lat 13 wynosiła - 288, a w wieku 14-17 lat wyniosiła 64.</a:t>
          </a:r>
          <a:br>
            <a:rPr lang="pl-PL" sz="1100" baseline="0">
              <a:solidFill>
                <a:sysClr val="windowText" lastClr="000000"/>
              </a:solidFill>
            </a:rPr>
          </a:b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343</xdr:row>
      <xdr:rowOff>0</xdr:rowOff>
    </xdr:from>
    <xdr:to>
      <xdr:col>25</xdr:col>
      <xdr:colOff>10584</xdr:colOff>
      <xdr:row>347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W ramach procedur dublińskich wnioskami IN objętych było 1 566 cudzoziemców. Z kolei Polska wystąpiła z takim wnioskiem do innych</a:t>
          </a:r>
          <a:r>
            <a:rPr lang="pl-PL" sz="1100" baseline="0">
              <a:solidFill>
                <a:sysClr val="windowText" lastClr="000000"/>
              </a:solidFill>
            </a:rPr>
            <a:t> krajów europejskich (OUT) w przypadku 61 osób, z czego 566 wniosków IN i 44 wniosków OUT zostało rozpatrzonych pozytywnie. 1375 wniosków IN dotyczyło współpracy z Niemcami, a 70 z Francją. Procedury OUT były kierowanie głównie do Niemiec (15) i Rumunii (10).</a:t>
          </a:r>
          <a:r>
            <a:rPr lang="pl-PL" sz="1100">
              <a:solidFill>
                <a:sysClr val="windowText" lastClr="000000"/>
              </a:solidFill>
            </a:rPr>
            <a:t>		</a:t>
          </a:r>
        </a:p>
      </xdr:txBody>
    </xdr:sp>
    <xdr:clientData/>
  </xdr:twoCellAnchor>
  <xdr:twoCellAnchor>
    <xdr:from>
      <xdr:col>0</xdr:col>
      <xdr:colOff>0</xdr:colOff>
      <xdr:row>418</xdr:row>
      <xdr:rowOff>0</xdr:rowOff>
    </xdr:from>
    <xdr:to>
      <xdr:col>25</xdr:col>
      <xdr:colOff>10584</xdr:colOff>
      <xdr:row>422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Według stanu na 28 lutego</a:t>
          </a:r>
          <a:r>
            <a:rPr lang="pl-PL" sz="1100" baseline="0">
              <a:solidFill>
                <a:sysClr val="windowText" lastClr="000000"/>
              </a:solidFill>
            </a:rPr>
            <a:t> br. </a:t>
          </a:r>
          <a:r>
            <a:rPr lang="pl-PL" sz="1100">
              <a:solidFill>
                <a:sysClr val="windowText" lastClr="000000"/>
              </a:solidFill>
            </a:rPr>
            <a:t>pod opieką Szefa Urzędu</a:t>
          </a:r>
          <a:r>
            <a:rPr lang="pl-PL" sz="1100" baseline="0">
              <a:solidFill>
                <a:sysClr val="windowText" lastClr="000000"/>
              </a:solidFill>
            </a:rPr>
            <a:t> znajdowało się 6 558 osób, z czego 1071 zamieszkiwało w jednym z ośrodków dla cudzoziemców, a pozostałe 5 487 osób pobierało świadczenie pieniężne na samodzielne funkcjonowanie poza ośrodkiem. 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49531</xdr:colOff>
      <xdr:row>89</xdr:row>
      <xdr:rowOff>41908</xdr:rowOff>
    </xdr:from>
    <xdr:to>
      <xdr:col>25</xdr:col>
      <xdr:colOff>20955</xdr:colOff>
      <xdr:row>100</xdr:row>
      <xdr:rowOff>97155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9531" y="19234783"/>
          <a:ext cx="9170669" cy="205359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2022 r. do 28 lutego cudzoziemcy złożyli 67 tys. wniosków w sprawach legalizacji pobytu, w tym ponad połowę </a:t>
          </a:r>
          <a:r>
            <a:rPr lang="pl-PL" sz="1000" baseline="0">
              <a:solidFill>
                <a:srgbClr val="0070C0"/>
              </a:solidFill>
              <a:latin typeface="Roboto" panose="02000000000000000000" pitchFamily="2" charset="0"/>
              <a:ea typeface="Roboto" panose="02000000000000000000" pitchFamily="2" charset="0"/>
            </a:rPr>
            <a:t>- </a:t>
          </a: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35 tys. - w lutym.</a:t>
          </a:r>
          <a:b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Najwięcej osób zainteresowanych było zezwoleniem na pobyt czasowy (60,8 tys.), zezwoleniem na pobyt stały (4,5 tys.) oraz 1,8 tys. zezwoleniem na pobyt rezydenta długoterminowego UE.</a:t>
          </a:r>
          <a:b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Lista głównych państw pochodzenia osób ubiegających się o legalizację poytu w Polsce pozostała bez zmian. Najwięcej wniosków złożyli obywatele Ukrainy (43 tys.), a kolejne liczne grupy cudzoziemców przybyły z Białorusi (6 tys.), Gruzji (4,8 tys.), Indii (1,5 tys.), Rosji (1,4 tys.) i Mołdawii (1,3 tys.)</a:t>
          </a:r>
        </a:p>
        <a:p>
          <a:pPr algn="l"/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Połowa wnioskodawców to osoby w wieku 18-34 lata, a kolejne 38% to 35-64-latkowie.Wśród osób małotenich bardzo liczną grupę  stanowią dzieci z przedziału wiekowego 0-13 (prawie 9 tys.). Ze względu na płeć dominują mężczyźni (59%).</a:t>
          </a:r>
          <a:b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Zwyczajowo wnioskodawcy koncentrowali się w województwach z dużymi ośrodkami miejskimi. Najwięcej cudzoziemców złożyło swoje wnioski w Mazowieckim Urządzeie Wojewódzkim (14,9 tys..), Dolnośląskim UW (8,2 tys.), Wielkopolskim UW (7,6 tys,), Łódzkim UW (6,7 tys.) i Małopolskim (5,9 tys.).</a:t>
          </a:r>
        </a:p>
        <a:p>
          <a:pPr algn="l"/>
          <a:r>
            <a:rPr lang="pl-PL" sz="10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W tym samym czasie urzędy wojewódzkie wydały blisko 57 tys. decyzji, z czego 86% stanowiły zgody na pobyt, dalsze 11% - odmowy, a 3% - umorzenia postępowania.</a:t>
          </a:r>
          <a:r>
            <a:rPr lang="pl-PL" sz="1100" baseline="0">
              <a:solidFill>
                <a:sysClr val="windowText" lastClr="000000"/>
              </a:solidFill>
            </a:rPr>
            <a:t> </a:t>
          </a:r>
        </a:p>
        <a:p>
          <a:pPr algn="l"/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153</xdr:row>
      <xdr:rowOff>0</xdr:rowOff>
    </xdr:from>
    <xdr:to>
      <xdr:col>24</xdr:col>
      <xdr:colOff>219075</xdr:colOff>
      <xdr:row>157</xdr:row>
      <xdr:rowOff>142875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34880550"/>
          <a:ext cx="8439150" cy="90487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Najwięcej</a:t>
          </a:r>
          <a:r>
            <a:rPr lang="pl-PL" sz="1100" baseline="0">
              <a:solidFill>
                <a:sysClr val="windowText" lastClr="000000"/>
              </a:solidFill>
            </a:rPr>
            <a:t> odwołań od decyzji wydanych w I instancji odnosiło się do decyzji dotyczących pobytu czasowego (3 033), zobowiązania do powrotu (263) oraz pobytu stałego (114). W sumie złożono 3 478 odwołań. 1 188 spraw zakończyło się utrzymaniem decyzji, 3 581 pozytywną decyzją, 127 uchyleniem decyzji i umorzeniem postępowania oraz 163 uchyleniem decyzji i przekazaniem sprawy do ponownego rozpoznania. W przypadku odwołań dotyczących postępowań o udzielenie zezwolenia na pobyt czasowy w 3 551 zapadła decyzja pozytywna, w 1 080 sprawach utrzymano decyzje, a w 102 sprawach zdecydowano o uchyleniu decyzji i przekazaniu sprawy do ponownego rozpoznania.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176</xdr:row>
      <xdr:rowOff>11430</xdr:rowOff>
    </xdr:from>
    <xdr:to>
      <xdr:col>25</xdr:col>
      <xdr:colOff>19050</xdr:colOff>
      <xdr:row>179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37730430"/>
          <a:ext cx="9210675" cy="531495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Według danych za luty 2022 r. do wykazu cudzoziemców</a:t>
          </a:r>
          <a:r>
            <a:rPr lang="pl-PL" sz="1100" baseline="0">
              <a:solidFill>
                <a:sysClr val="windowText" lastClr="000000"/>
              </a:solidFill>
            </a:rPr>
            <a:t>, których pobyt na terytorium RP jest niepożądany wpisano 1 370 osób, a 1 957 osób do wykazu SIS. Liczba alertów pobytowych wyniosła 1 911.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206</xdr:row>
      <xdr:rowOff>0</xdr:rowOff>
    </xdr:from>
    <xdr:to>
      <xdr:col>25</xdr:col>
      <xdr:colOff>10584</xdr:colOff>
      <xdr:row>211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chemeClr val="tx1"/>
              </a:solidFill>
            </a:rPr>
            <a:t>W lutym br. wpłynęło do urzędu 46 tys. wniosków w ramach konsultacji wizowych - 35 tys. pochodziło od innych państw członkowskich, a 10 tys. od konsulów.</a:t>
          </a:r>
          <a:r>
            <a:rPr lang="pl-PL" sz="1100" baseline="0">
              <a:solidFill>
                <a:schemeClr val="tx1"/>
              </a:solidFill>
            </a:rPr>
            <a:t> Nieznacznie mniej zostało wydanych decyzji. Ogółem wydano 43 tys., 33 tys. dotyczyły wniosków w sprawach od innych państw, a 10 tys. w sprawach dotyczących wniosków od konsulów.</a:t>
          </a:r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232</xdr:row>
      <xdr:rowOff>0</xdr:rowOff>
    </xdr:from>
    <xdr:to>
      <xdr:col>25</xdr:col>
      <xdr:colOff>10584</xdr:colOff>
      <xdr:row>236</xdr:row>
      <xdr:rowOff>10584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W</a:t>
          </a:r>
          <a:r>
            <a:rPr lang="pl-PL" sz="1100" baseline="0">
              <a:solidFill>
                <a:sysClr val="windowText" lastClr="000000"/>
              </a:solidFill>
            </a:rPr>
            <a:t> lutym 2022 r. wydano 440 zezwoleń dotyczących Małego Ruchu Granicznego. Zdecydowaną większość zezwoleń wydała placówka we Lwowie - 314. 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Natomiast w od początku roku do końca lutego, wydano łącznie 979 zezwoleń i zdecydowana większość zezwoleń wydałą placówka we Lwowie - 786.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426</xdr:row>
      <xdr:rowOff>190499</xdr:rowOff>
    </xdr:from>
    <xdr:to>
      <xdr:col>25</xdr:col>
      <xdr:colOff>10584</xdr:colOff>
      <xdr:row>441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Od</a:t>
          </a:r>
          <a:r>
            <a:rPr lang="pl-PL" sz="1100" baseline="0">
              <a:solidFill>
                <a:sysClr val="windowText" lastClr="000000"/>
              </a:solidFill>
            </a:rPr>
            <a:t> kilku lat odnotowuje się narastający napływ cudzoziemców spoza UE (głównie z Ukrainy) do Polski, skutkujący znacznym wzrostem liczby spraw o udzielenie zezwoleń pobytowych i wydłużeniem czasu trwania postępowań prowadzonych przez wojewodów w tych sprawach, w szczególności dotyczących zezwoleń na pobyt czasowy. Zjawisko dotyczy wszystkich województw i jest obecnie największym wyzwaniem dla organów administracji państwowej.</a:t>
          </a:r>
          <a:br>
            <a:rPr lang="pl-PL" sz="1100" baseline="0">
              <a:solidFill>
                <a:sysClr val="windowText" lastClr="000000"/>
              </a:solidFill>
            </a:rPr>
          </a:br>
          <a:r>
            <a:rPr lang="pl-PL" sz="1100" baseline="0">
              <a:solidFill>
                <a:sysClr val="windowText" lastClr="000000"/>
              </a:solidFill>
            </a:rPr>
            <a:t>Najpopularniejszym typem zezwolenia jest pobyt czasowy. W 2014 r. zostało złożonych około 54 tys. wniosków o udzielenie zezwolenia na pobyt czasowy, w 2015 r. było to ponad 92 tys., a w kolejnych latach liczba ta sukcesywnie rosła przekraczając 260 tys. wniosków w 2020 r. Rok 2021 był pod tym względem rekordowy, poniewaz złożono już ponad 360 tys. wniosków. Organem przyjmującym najwięcej wniosków od lat jest Wojewoda Mazowiecki.</a:t>
          </a:r>
        </a:p>
        <a:p>
          <a:pPr algn="l"/>
          <a:r>
            <a:rPr lang="pl-PL" sz="1100" baseline="0">
              <a:solidFill>
                <a:sysClr val="windowText" lastClr="000000"/>
              </a:solidFill>
            </a:rPr>
            <a:t>W 2021 r. liczba osób ubiegających się o ochronę międzynarodową wyniosła 7,7 tys. osób. Głównymi czynnikami odpowiadającymi za trend wzrostowy były: emigracja polityczna ob. Białorusi, ewakuacja ob. Afganistanu współpracujących z Polską z Kabulu oraz zwrot nielegalnej migracji z terytorium Białorusi (głównie ob. Iraku) w II połowie roku.</a:t>
          </a:r>
        </a:p>
        <a:p>
          <a:pPr algn="l"/>
          <a:r>
            <a:rPr lang="pl-PL" sz="1100" baseline="0">
              <a:solidFill>
                <a:sysClr val="windowText" lastClr="000000"/>
              </a:solidFill>
            </a:rPr>
            <a:t>Na podstawie wyłącznie danych za styczeń i luty 2022 r. trudno prognozować rozwój zjawisk migracyjnych. Jednakże w konsekwencji agresji Rosji na Ukrainę należy spodziewać się masowego napływu obywateli ukraińskich do Polski i skokowego wzrostu postępowań tak w zakresie legalizacji pobytu, jak również w sprawach o udzielenie ochrony międzynarodowej w kolejnych miesiącach, co może wymagać podjęcia nadzwyczajnych działań organizacyjnych i legislacyjnych.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91440</xdr:colOff>
      <xdr:row>3</xdr:row>
      <xdr:rowOff>16339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375</xdr:row>
      <xdr:rowOff>142875</xdr:rowOff>
    </xdr:from>
    <xdr:to>
      <xdr:col>25</xdr:col>
      <xdr:colOff>54399</xdr:colOff>
      <xdr:row>381</xdr:row>
      <xdr:rowOff>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39F75BA6-E78A-42BB-A6E7-38622683C418}"/>
            </a:ext>
          </a:extLst>
        </xdr:cNvPr>
        <xdr:cNvSpPr/>
      </xdr:nvSpPr>
      <xdr:spPr>
        <a:xfrm>
          <a:off x="0" y="77438250"/>
          <a:ext cx="9246024" cy="195479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>
              <a:solidFill>
                <a:sysClr val="windowText" lastClr="000000"/>
              </a:solidFill>
            </a:rPr>
            <a:t>Od 1 stycznia</a:t>
          </a:r>
          <a:r>
            <a:rPr lang="pl-PL" sz="1100" baseline="0">
              <a:solidFill>
                <a:sysClr val="windowText" lastClr="000000"/>
              </a:solidFill>
            </a:rPr>
            <a:t> do 28 lutego br. Szef Urzędu wydał 1 343 decyzje w sprawach o udzielenie ochrony międzynarodowej, z czego 421 decyzji przyznawało jedną z form ochrony: status uchodźcy nadano 61 cudzoziemcom, a ochronę uzupełniającą udzielono 360 osobom. Status uchodźcy został nadany głównie obywatelom Białorusi (31 os.) i Afganistanu (15 os.). Ochronę uzupełniającą przyznano głównie obywatelom Białorusi (337 os.). Decyzję negatywną otrzymało 245 cudzoziemców - głównie osoby z Rosji (90 os.) i Iraku (84 os.). Postępowania 677 osób (w tym 284 ob. Iraku i 246 ob. Afganistanu) zostały umorzone.</a:t>
          </a:r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451"/>
  <sheetViews>
    <sheetView showGridLines="0" tabSelected="1" topLeftCell="A421" zoomScaleNormal="100" zoomScalePageLayoutView="70" workbookViewId="0">
      <selection activeCell="AB12" sqref="AB12"/>
    </sheetView>
  </sheetViews>
  <sheetFormatPr defaultColWidth="4.109375" defaultRowHeight="14.4" x14ac:dyDescent="0.3"/>
  <cols>
    <col min="1" max="7" width="5" style="3" customWidth="1"/>
    <col min="8" max="8" width="11.88671875" style="3" customWidth="1"/>
    <col min="9" max="13" width="5" style="3" customWidth="1"/>
    <col min="14" max="15" width="5.44140625" style="3" bestFit="1" customWidth="1"/>
    <col min="16" max="18" width="5" style="3" customWidth="1"/>
    <col min="19" max="19" width="7" style="3" customWidth="1"/>
    <col min="20" max="20" width="5" style="3" customWidth="1"/>
    <col min="21" max="21" width="5.44140625" style="3" bestFit="1" customWidth="1"/>
    <col min="22" max="24" width="5" style="3" customWidth="1"/>
    <col min="25" max="25" width="3.88671875" style="6" customWidth="1"/>
    <col min="26" max="26" width="4.109375" style="3"/>
    <col min="27" max="29" width="4.109375" style="3" customWidth="1"/>
    <col min="30" max="16384" width="4.109375" style="3"/>
  </cols>
  <sheetData>
    <row r="1" spans="1:29" x14ac:dyDescent="0.3"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x14ac:dyDescent="0.3">
      <c r="Q2" s="5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3"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3"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ht="22.2" customHeight="1" x14ac:dyDescent="0.3">
      <c r="E5" s="324" t="s">
        <v>66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3"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x14ac:dyDescent="0.3"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3"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9.2" x14ac:dyDescent="0.35">
      <c r="E9" s="325" t="str">
        <f>CONCATENATE("w okresie ",Arkusz18!A2," - ",Arkusz18!B2," r.")</f>
        <v>w okresie 01.02.2022 - 28.02.2022 r.</v>
      </c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3"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3"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3"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x14ac:dyDescent="0.3"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x14ac:dyDescent="0.3"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18" x14ac:dyDescent="0.3">
      <c r="A15" s="8" t="s">
        <v>70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18" x14ac:dyDescent="0.3">
      <c r="A16" s="8"/>
    </row>
    <row r="18" spans="1:26" x14ac:dyDescent="0.3">
      <c r="A18" s="147" t="s">
        <v>140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</row>
    <row r="19" spans="1:26" x14ac:dyDescent="0.3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</row>
    <row r="20" spans="1:26" x14ac:dyDescent="0.3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</row>
    <row r="21" spans="1:26" ht="15" thickBot="1" x14ac:dyDescent="0.3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">
      <c r="G22" s="58" t="s">
        <v>2</v>
      </c>
      <c r="H22" s="59"/>
      <c r="I22" s="59"/>
      <c r="J22" s="59"/>
      <c r="K22" s="59" t="s">
        <v>3</v>
      </c>
      <c r="L22" s="59"/>
      <c r="M22" s="62" t="str">
        <f>CONCATENATE("decyzje ",Arkusz18!A2," - ",Arkusz18!B2," r.")</f>
        <v>decyzje 01.02.2022 - 28.02.2022 r.</v>
      </c>
      <c r="N22" s="62"/>
      <c r="O22" s="62"/>
      <c r="P22" s="62"/>
      <c r="Q22" s="62"/>
      <c r="R22" s="63"/>
    </row>
    <row r="23" spans="1:26" ht="60" customHeight="1" x14ac:dyDescent="0.3">
      <c r="G23" s="60"/>
      <c r="H23" s="61"/>
      <c r="I23" s="61"/>
      <c r="J23" s="61"/>
      <c r="K23" s="61"/>
      <c r="L23" s="61"/>
      <c r="M23" s="64" t="s">
        <v>25</v>
      </c>
      <c r="N23" s="64"/>
      <c r="O23" s="64" t="s">
        <v>26</v>
      </c>
      <c r="P23" s="64"/>
      <c r="Q23" s="64" t="s">
        <v>27</v>
      </c>
      <c r="R23" s="66"/>
    </row>
    <row r="24" spans="1:26" x14ac:dyDescent="0.3">
      <c r="G24" s="216" t="s">
        <v>34</v>
      </c>
      <c r="H24" s="217"/>
      <c r="I24" s="217"/>
      <c r="J24" s="217"/>
      <c r="K24" s="218">
        <f>Arkusz9!B5</f>
        <v>31838</v>
      </c>
      <c r="L24" s="218"/>
      <c r="M24" s="57">
        <f>Arkusz9!B3</f>
        <v>27302</v>
      </c>
      <c r="N24" s="57"/>
      <c r="O24" s="57">
        <f>Arkusz9!B2</f>
        <v>2481</v>
      </c>
      <c r="P24" s="57"/>
      <c r="Q24" s="57">
        <f>Arkusz9!B4</f>
        <v>869</v>
      </c>
      <c r="R24" s="104"/>
    </row>
    <row r="25" spans="1:26" x14ac:dyDescent="0.3">
      <c r="G25" s="278" t="s">
        <v>35</v>
      </c>
      <c r="H25" s="279"/>
      <c r="I25" s="279"/>
      <c r="J25" s="279"/>
      <c r="K25" s="277">
        <f>Arkusz9!B13</f>
        <v>2282</v>
      </c>
      <c r="L25" s="277"/>
      <c r="M25" s="282">
        <f>Arkusz9!B11</f>
        <v>1903</v>
      </c>
      <c r="N25" s="282"/>
      <c r="O25" s="282">
        <f>Arkusz9!B10</f>
        <v>115</v>
      </c>
      <c r="P25" s="282"/>
      <c r="Q25" s="282">
        <f>Arkusz9!B12</f>
        <v>53</v>
      </c>
      <c r="R25" s="283"/>
    </row>
    <row r="26" spans="1:26" ht="15" thickBot="1" x14ac:dyDescent="0.35">
      <c r="G26" s="230" t="s">
        <v>24</v>
      </c>
      <c r="H26" s="231"/>
      <c r="I26" s="231"/>
      <c r="J26" s="231"/>
      <c r="K26" s="215">
        <f>Arkusz9!B9</f>
        <v>884</v>
      </c>
      <c r="L26" s="215"/>
      <c r="M26" s="284">
        <f>Arkusz9!B7</f>
        <v>607</v>
      </c>
      <c r="N26" s="284"/>
      <c r="O26" s="284">
        <f>Arkusz9!B6</f>
        <v>61</v>
      </c>
      <c r="P26" s="284"/>
      <c r="Q26" s="284">
        <f>Arkusz9!B8</f>
        <v>46</v>
      </c>
      <c r="R26" s="285"/>
    </row>
    <row r="27" spans="1:26" ht="15" thickBot="1" x14ac:dyDescent="0.35">
      <c r="G27" s="321" t="s">
        <v>72</v>
      </c>
      <c r="H27" s="322"/>
      <c r="I27" s="322"/>
      <c r="J27" s="322"/>
      <c r="K27" s="280">
        <f>SUM(K24:K26)</f>
        <v>35004</v>
      </c>
      <c r="L27" s="280"/>
      <c r="M27" s="280">
        <f>SUM(M24:M26)</f>
        <v>29812</v>
      </c>
      <c r="N27" s="280"/>
      <c r="O27" s="280">
        <f>SUM(O24:O26)</f>
        <v>2657</v>
      </c>
      <c r="P27" s="280"/>
      <c r="Q27" s="280">
        <f>SUM(Q24:Q26)</f>
        <v>968</v>
      </c>
      <c r="R27" s="281"/>
    </row>
    <row r="31" spans="1:26" x14ac:dyDescent="0.3">
      <c r="V31" s="11"/>
      <c r="W31" s="11"/>
      <c r="Z31" s="11"/>
    </row>
    <row r="37" spans="7:26" x14ac:dyDescent="0.3">
      <c r="V37" s="24"/>
      <c r="W37" s="24"/>
      <c r="X37" s="24"/>
      <c r="Y37" s="26"/>
      <c r="Z37" s="24"/>
    </row>
    <row r="38" spans="7:26" x14ac:dyDescent="0.3">
      <c r="V38" s="24"/>
      <c r="W38" s="24"/>
      <c r="X38" s="24"/>
      <c r="Y38" s="26"/>
      <c r="Z38" s="24"/>
    </row>
    <row r="39" spans="7:26" x14ac:dyDescent="0.3">
      <c r="V39" s="24"/>
      <c r="W39" s="24"/>
      <c r="X39" s="24"/>
      <c r="Y39" s="26"/>
      <c r="Z39" s="24"/>
    </row>
    <row r="40" spans="7:26" x14ac:dyDescent="0.3">
      <c r="V40" s="24"/>
      <c r="W40" s="24"/>
      <c r="X40" s="24"/>
      <c r="Y40" s="26"/>
      <c r="Z40" s="24"/>
    </row>
    <row r="41" spans="7:26" x14ac:dyDescent="0.3">
      <c r="V41" s="24"/>
      <c r="W41" s="24"/>
      <c r="X41" s="24"/>
      <c r="Y41" s="26"/>
      <c r="Z41" s="24"/>
    </row>
    <row r="42" spans="7:26" x14ac:dyDescent="0.3">
      <c r="V42" s="24"/>
      <c r="W42" s="24"/>
      <c r="X42" s="24"/>
      <c r="Y42" s="26"/>
      <c r="Z42" s="24"/>
    </row>
    <row r="43" spans="7:26" x14ac:dyDescent="0.3">
      <c r="V43" s="24"/>
      <c r="W43" s="24"/>
      <c r="X43" s="24"/>
      <c r="Y43" s="26"/>
      <c r="Z43" s="24"/>
    </row>
    <row r="44" spans="7:26" x14ac:dyDescent="0.3">
      <c r="V44" s="24"/>
      <c r="W44" s="24"/>
      <c r="X44" s="24"/>
      <c r="Y44" s="26"/>
      <c r="Z44" s="24"/>
    </row>
    <row r="45" spans="7:26" ht="15" thickBot="1" x14ac:dyDescent="0.35">
      <c r="V45" s="24"/>
      <c r="W45" s="24"/>
      <c r="X45" s="24"/>
      <c r="Y45" s="26"/>
      <c r="Z45" s="24"/>
    </row>
    <row r="46" spans="7:26" ht="63.75" customHeight="1" x14ac:dyDescent="0.3">
      <c r="G46" s="83" t="s">
        <v>2</v>
      </c>
      <c r="H46" s="84"/>
      <c r="I46" s="84"/>
      <c r="J46" s="84"/>
      <c r="K46" s="84"/>
      <c r="L46" s="84"/>
      <c r="M46" s="84"/>
      <c r="N46" s="84"/>
      <c r="O46" s="87" t="s">
        <v>3</v>
      </c>
      <c r="P46" s="87"/>
      <c r="Q46" s="96" t="s">
        <v>77</v>
      </c>
      <c r="R46" s="97"/>
      <c r="U46" s="24"/>
      <c r="V46" s="24"/>
      <c r="W46" s="24"/>
      <c r="X46" s="24"/>
      <c r="Y46" s="26"/>
    </row>
    <row r="47" spans="7:26" x14ac:dyDescent="0.3">
      <c r="G47" s="85"/>
      <c r="H47" s="86"/>
      <c r="I47" s="86"/>
      <c r="J47" s="86"/>
      <c r="K47" s="86"/>
      <c r="L47" s="86"/>
      <c r="M47" s="86"/>
      <c r="N47" s="86"/>
      <c r="O47" s="88"/>
      <c r="P47" s="88"/>
      <c r="Q47" s="98"/>
      <c r="R47" s="99"/>
      <c r="U47" s="24"/>
      <c r="V47" s="24"/>
      <c r="W47" s="24"/>
      <c r="X47" s="24"/>
      <c r="Y47" s="26"/>
    </row>
    <row r="48" spans="7:26" x14ac:dyDescent="0.3">
      <c r="G48" s="94" t="s">
        <v>73</v>
      </c>
      <c r="H48" s="95"/>
      <c r="I48" s="95"/>
      <c r="J48" s="95"/>
      <c r="K48" s="95"/>
      <c r="L48" s="95"/>
      <c r="M48" s="95"/>
      <c r="N48" s="95"/>
      <c r="O48" s="92">
        <f>Arkusz10!A2</f>
        <v>342</v>
      </c>
      <c r="P48" s="92"/>
      <c r="Q48" s="100">
        <f>Arkusz10!A3</f>
        <v>296</v>
      </c>
      <c r="R48" s="101"/>
      <c r="U48" s="24"/>
      <c r="V48" s="24"/>
      <c r="W48" s="24"/>
      <c r="X48" s="24"/>
      <c r="Y48" s="26"/>
    </row>
    <row r="49" spans="7:26" x14ac:dyDescent="0.3">
      <c r="G49" s="90" t="s">
        <v>74</v>
      </c>
      <c r="H49" s="91"/>
      <c r="I49" s="91"/>
      <c r="J49" s="91"/>
      <c r="K49" s="91"/>
      <c r="L49" s="91"/>
      <c r="M49" s="91"/>
      <c r="N49" s="91"/>
      <c r="O49" s="93">
        <f>Arkusz10!A4</f>
        <v>35</v>
      </c>
      <c r="P49" s="93"/>
      <c r="Q49" s="102">
        <f>Arkusz10!A5</f>
        <v>34</v>
      </c>
      <c r="R49" s="103"/>
      <c r="U49" s="24"/>
      <c r="V49" s="24"/>
      <c r="W49" s="24"/>
      <c r="X49" s="24"/>
      <c r="Y49" s="26"/>
    </row>
    <row r="50" spans="7:26" x14ac:dyDescent="0.3">
      <c r="G50" s="94" t="s">
        <v>75</v>
      </c>
      <c r="H50" s="95"/>
      <c r="I50" s="95"/>
      <c r="J50" s="95"/>
      <c r="K50" s="95"/>
      <c r="L50" s="95"/>
      <c r="M50" s="95"/>
      <c r="N50" s="95"/>
      <c r="O50" s="92">
        <f>Arkusz10!A6</f>
        <v>0</v>
      </c>
      <c r="P50" s="92"/>
      <c r="Q50" s="100">
        <f>Arkusz10!A7</f>
        <v>5</v>
      </c>
      <c r="R50" s="101"/>
      <c r="U50" s="24"/>
      <c r="V50" s="24"/>
      <c r="W50" s="24"/>
      <c r="X50" s="24"/>
      <c r="Y50" s="26"/>
    </row>
    <row r="51" spans="7:26" ht="15" thickBot="1" x14ac:dyDescent="0.35">
      <c r="G51" s="222" t="s">
        <v>76</v>
      </c>
      <c r="H51" s="223"/>
      <c r="I51" s="223"/>
      <c r="J51" s="223"/>
      <c r="K51" s="223"/>
      <c r="L51" s="223"/>
      <c r="M51" s="223"/>
      <c r="N51" s="223"/>
      <c r="O51" s="224">
        <f>Arkusz10!A8</f>
        <v>6</v>
      </c>
      <c r="P51" s="224"/>
      <c r="Q51" s="119">
        <f>Arkusz10!A9</f>
        <v>2</v>
      </c>
      <c r="R51" s="120"/>
      <c r="U51" s="24"/>
      <c r="V51" s="24"/>
      <c r="W51" s="24"/>
      <c r="X51" s="24"/>
      <c r="Y51" s="26"/>
    </row>
    <row r="52" spans="7:26" ht="15" thickBot="1" x14ac:dyDescent="0.35">
      <c r="G52" s="126" t="s">
        <v>72</v>
      </c>
      <c r="H52" s="127"/>
      <c r="I52" s="127"/>
      <c r="J52" s="127"/>
      <c r="K52" s="127"/>
      <c r="L52" s="127"/>
      <c r="M52" s="127"/>
      <c r="N52" s="127"/>
      <c r="O52" s="123">
        <f>SUM(O48:O51)</f>
        <v>383</v>
      </c>
      <c r="P52" s="123"/>
      <c r="Q52" s="121">
        <f>SUM(Q48:Q51)</f>
        <v>337</v>
      </c>
      <c r="R52" s="122"/>
      <c r="U52" s="24"/>
      <c r="V52" s="24"/>
      <c r="W52" s="24"/>
      <c r="X52" s="24"/>
      <c r="Y52" s="26"/>
    </row>
    <row r="53" spans="7:26" x14ac:dyDescent="0.3">
      <c r="V53" s="24"/>
      <c r="W53" s="24"/>
      <c r="X53" s="24"/>
      <c r="Y53" s="26"/>
      <c r="Z53" s="24"/>
    </row>
    <row r="54" spans="7:26" x14ac:dyDescent="0.3">
      <c r="V54" s="24"/>
      <c r="W54" s="24"/>
      <c r="X54" s="24"/>
      <c r="Y54" s="26"/>
      <c r="Z54" s="24"/>
    </row>
    <row r="55" spans="7:26" ht="15" thickBot="1" x14ac:dyDescent="0.35">
      <c r="V55" s="24"/>
      <c r="W55" s="24"/>
      <c r="X55" s="24"/>
      <c r="Y55" s="26"/>
      <c r="Z55" s="24"/>
    </row>
    <row r="56" spans="7:26" ht="33" customHeight="1" x14ac:dyDescent="0.3">
      <c r="G56" s="58" t="s">
        <v>2</v>
      </c>
      <c r="H56" s="59"/>
      <c r="I56" s="59"/>
      <c r="J56" s="59"/>
      <c r="K56" s="59" t="s">
        <v>3</v>
      </c>
      <c r="L56" s="59"/>
      <c r="M56" s="62" t="str">
        <f>CONCATENATE("decyzje ",Arkusz18!C2," - ",Arkusz18!B2," r.")</f>
        <v>decyzje 01.01.2022 - 28.02.2022 r.</v>
      </c>
      <c r="N56" s="62"/>
      <c r="O56" s="62"/>
      <c r="P56" s="62"/>
      <c r="Q56" s="62"/>
      <c r="R56" s="63"/>
      <c r="V56" s="24"/>
      <c r="W56" s="24"/>
      <c r="X56" s="24"/>
      <c r="Y56" s="26"/>
      <c r="Z56" s="24"/>
    </row>
    <row r="57" spans="7:26" ht="63.75" customHeight="1" x14ac:dyDescent="0.3">
      <c r="G57" s="60"/>
      <c r="H57" s="61"/>
      <c r="I57" s="61"/>
      <c r="J57" s="61"/>
      <c r="K57" s="61"/>
      <c r="L57" s="61"/>
      <c r="M57" s="64" t="s">
        <v>25</v>
      </c>
      <c r="N57" s="64"/>
      <c r="O57" s="64" t="s">
        <v>26</v>
      </c>
      <c r="P57" s="64"/>
      <c r="Q57" s="64" t="s">
        <v>27</v>
      </c>
      <c r="R57" s="66"/>
      <c r="V57" s="24"/>
      <c r="W57" s="24"/>
      <c r="X57" s="24"/>
      <c r="Y57" s="26"/>
      <c r="Z57" s="24"/>
    </row>
    <row r="58" spans="7:26" x14ac:dyDescent="0.3">
      <c r="G58" s="216" t="s">
        <v>34</v>
      </c>
      <c r="H58" s="217"/>
      <c r="I58" s="217"/>
      <c r="J58" s="217"/>
      <c r="K58" s="218">
        <f>Arkusz11!B5</f>
        <v>60804</v>
      </c>
      <c r="L58" s="218"/>
      <c r="M58" s="57">
        <f>Arkusz11!B3</f>
        <v>44020</v>
      </c>
      <c r="N58" s="57"/>
      <c r="O58" s="57">
        <f>Arkusz11!B2</f>
        <v>6042</v>
      </c>
      <c r="P58" s="57"/>
      <c r="Q58" s="57">
        <f>Arkusz11!B4</f>
        <v>1696</v>
      </c>
      <c r="R58" s="104"/>
      <c r="V58" s="24"/>
      <c r="W58" s="24"/>
      <c r="X58" s="24"/>
      <c r="Y58" s="26"/>
      <c r="Z58" s="24"/>
    </row>
    <row r="59" spans="7:26" x14ac:dyDescent="0.3">
      <c r="G59" s="278" t="s">
        <v>35</v>
      </c>
      <c r="H59" s="279"/>
      <c r="I59" s="279"/>
      <c r="J59" s="279"/>
      <c r="K59" s="277">
        <f>Arkusz11!B13</f>
        <v>4483</v>
      </c>
      <c r="L59" s="277"/>
      <c r="M59" s="282">
        <f>Arkusz11!B11</f>
        <v>3277</v>
      </c>
      <c r="N59" s="282"/>
      <c r="O59" s="282">
        <f>Arkusz11!B10</f>
        <v>260</v>
      </c>
      <c r="P59" s="282"/>
      <c r="Q59" s="282">
        <f>Arkusz11!B12</f>
        <v>145</v>
      </c>
      <c r="R59" s="283"/>
      <c r="V59" s="24"/>
      <c r="W59" s="24"/>
      <c r="X59" s="24"/>
      <c r="Y59" s="26"/>
      <c r="Z59" s="24"/>
    </row>
    <row r="60" spans="7:26" ht="15" thickBot="1" x14ac:dyDescent="0.35">
      <c r="G60" s="230" t="s">
        <v>24</v>
      </c>
      <c r="H60" s="231"/>
      <c r="I60" s="231"/>
      <c r="J60" s="231"/>
      <c r="K60" s="215">
        <f>Arkusz11!B9</f>
        <v>1840</v>
      </c>
      <c r="L60" s="215"/>
      <c r="M60" s="284">
        <f>Arkusz11!B7</f>
        <v>1196</v>
      </c>
      <c r="N60" s="284"/>
      <c r="O60" s="284">
        <f>Arkusz11!B6</f>
        <v>156</v>
      </c>
      <c r="P60" s="284"/>
      <c r="Q60" s="284">
        <f>Arkusz11!B8</f>
        <v>109</v>
      </c>
      <c r="R60" s="285"/>
      <c r="V60" s="24"/>
      <c r="W60" s="24"/>
      <c r="X60" s="24"/>
      <c r="Y60" s="26"/>
      <c r="Z60" s="24"/>
    </row>
    <row r="61" spans="7:26" ht="15" thickBot="1" x14ac:dyDescent="0.35">
      <c r="G61" s="321" t="s">
        <v>72</v>
      </c>
      <c r="H61" s="322"/>
      <c r="I61" s="322"/>
      <c r="J61" s="322"/>
      <c r="K61" s="280">
        <f>SUM(K58:L60)</f>
        <v>67127</v>
      </c>
      <c r="L61" s="280"/>
      <c r="M61" s="280">
        <f>SUM(M58:N60)</f>
        <v>48493</v>
      </c>
      <c r="N61" s="280"/>
      <c r="O61" s="280">
        <f t="shared" ref="O61" si="0">SUM(O58:P60)</f>
        <v>6458</v>
      </c>
      <c r="P61" s="280"/>
      <c r="Q61" s="280">
        <f t="shared" ref="Q61" si="1">SUM(Q58:R60)</f>
        <v>1950</v>
      </c>
      <c r="R61" s="281"/>
      <c r="S61" s="54"/>
      <c r="V61" s="24"/>
      <c r="W61" s="24"/>
      <c r="X61" s="24"/>
      <c r="Y61" s="26"/>
      <c r="Z61" s="24"/>
    </row>
    <row r="62" spans="7:26" x14ac:dyDescent="0.3">
      <c r="V62" s="24"/>
      <c r="W62" s="24"/>
      <c r="X62" s="24"/>
      <c r="Y62" s="26"/>
      <c r="Z62" s="24"/>
    </row>
    <row r="63" spans="7:26" x14ac:dyDescent="0.3">
      <c r="V63" s="24"/>
      <c r="W63" s="24"/>
      <c r="X63" s="24"/>
      <c r="Y63" s="26"/>
      <c r="Z63" s="24"/>
    </row>
    <row r="64" spans="7:26" x14ac:dyDescent="0.3">
      <c r="V64" s="24"/>
      <c r="W64" s="24"/>
      <c r="X64" s="24"/>
      <c r="Y64" s="26"/>
      <c r="Z64" s="24"/>
    </row>
    <row r="66" spans="14:26" x14ac:dyDescent="0.3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9" ht="15" thickBot="1" x14ac:dyDescent="0.35"/>
    <row r="82" spans="1:29" ht="57.75" customHeight="1" x14ac:dyDescent="0.3">
      <c r="G82" s="83" t="s">
        <v>2</v>
      </c>
      <c r="H82" s="84"/>
      <c r="I82" s="84"/>
      <c r="J82" s="84"/>
      <c r="K82" s="84"/>
      <c r="L82" s="84"/>
      <c r="M82" s="84"/>
      <c r="N82" s="84"/>
      <c r="O82" s="87" t="s">
        <v>3</v>
      </c>
      <c r="P82" s="87"/>
      <c r="Q82" s="96" t="s">
        <v>77</v>
      </c>
      <c r="R82" s="97"/>
    </row>
    <row r="83" spans="1:29" x14ac:dyDescent="0.3">
      <c r="G83" s="85"/>
      <c r="H83" s="86"/>
      <c r="I83" s="86"/>
      <c r="J83" s="86"/>
      <c r="K83" s="86"/>
      <c r="L83" s="86"/>
      <c r="M83" s="86"/>
      <c r="N83" s="86"/>
      <c r="O83" s="88"/>
      <c r="P83" s="88"/>
      <c r="Q83" s="98"/>
      <c r="R83" s="99"/>
    </row>
    <row r="84" spans="1:29" x14ac:dyDescent="0.3">
      <c r="G84" s="94" t="s">
        <v>73</v>
      </c>
      <c r="H84" s="95"/>
      <c r="I84" s="95"/>
      <c r="J84" s="95"/>
      <c r="K84" s="95"/>
      <c r="L84" s="95"/>
      <c r="M84" s="95"/>
      <c r="N84" s="95"/>
      <c r="O84" s="92">
        <f>Arkusz12!A2</f>
        <v>724</v>
      </c>
      <c r="P84" s="92"/>
      <c r="Q84" s="100">
        <f>Arkusz12!A3</f>
        <v>687</v>
      </c>
      <c r="R84" s="101"/>
    </row>
    <row r="85" spans="1:29" x14ac:dyDescent="0.3">
      <c r="G85" s="90" t="s">
        <v>74</v>
      </c>
      <c r="H85" s="91"/>
      <c r="I85" s="91"/>
      <c r="J85" s="91"/>
      <c r="K85" s="91"/>
      <c r="L85" s="91"/>
      <c r="M85" s="91"/>
      <c r="N85" s="91"/>
      <c r="O85" s="93">
        <f>Arkusz12!A4</f>
        <v>81</v>
      </c>
      <c r="P85" s="93"/>
      <c r="Q85" s="102">
        <f>Arkusz12!A5</f>
        <v>70</v>
      </c>
      <c r="R85" s="103"/>
    </row>
    <row r="86" spans="1:29" x14ac:dyDescent="0.3">
      <c r="G86" s="94" t="s">
        <v>75</v>
      </c>
      <c r="H86" s="95"/>
      <c r="I86" s="95"/>
      <c r="J86" s="95"/>
      <c r="K86" s="95"/>
      <c r="L86" s="95"/>
      <c r="M86" s="95"/>
      <c r="N86" s="95"/>
      <c r="O86" s="92">
        <f>Arkusz12!A6</f>
        <v>0</v>
      </c>
      <c r="P86" s="92"/>
      <c r="Q86" s="100">
        <f>Arkusz12!A7</f>
        <v>6</v>
      </c>
      <c r="R86" s="101"/>
    </row>
    <row r="87" spans="1:29" ht="15" thickBot="1" x14ac:dyDescent="0.35">
      <c r="G87" s="222" t="s">
        <v>76</v>
      </c>
      <c r="H87" s="223"/>
      <c r="I87" s="223"/>
      <c r="J87" s="223"/>
      <c r="K87" s="223"/>
      <c r="L87" s="223"/>
      <c r="M87" s="223"/>
      <c r="N87" s="223"/>
      <c r="O87" s="224">
        <f>Arkusz12!A8</f>
        <v>10</v>
      </c>
      <c r="P87" s="224"/>
      <c r="Q87" s="119">
        <f>Arkusz12!A9</f>
        <v>6</v>
      </c>
      <c r="R87" s="120"/>
    </row>
    <row r="88" spans="1:29" ht="15" thickBot="1" x14ac:dyDescent="0.35">
      <c r="G88" s="126" t="s">
        <v>72</v>
      </c>
      <c r="H88" s="127"/>
      <c r="I88" s="127"/>
      <c r="J88" s="127"/>
      <c r="K88" s="127"/>
      <c r="L88" s="127"/>
      <c r="M88" s="127"/>
      <c r="N88" s="127"/>
      <c r="O88" s="123">
        <f>SUM(O84:P87)</f>
        <v>815</v>
      </c>
      <c r="P88" s="123"/>
      <c r="Q88" s="123">
        <f>SUM(Q84:R87)</f>
        <v>769</v>
      </c>
      <c r="R88" s="124"/>
    </row>
    <row r="91" spans="1:29" x14ac:dyDescent="0.3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</row>
    <row r="92" spans="1:29" x14ac:dyDescent="0.3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</row>
    <row r="93" spans="1:29" x14ac:dyDescent="0.3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</row>
    <row r="94" spans="1:29" x14ac:dyDescent="0.3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</row>
    <row r="95" spans="1:29" x14ac:dyDescent="0.3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</row>
    <row r="96" spans="1:29" x14ac:dyDescent="0.3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347"/>
      <c r="AA96" s="347"/>
      <c r="AB96" s="347"/>
      <c r="AC96" s="347"/>
    </row>
    <row r="97" spans="1:29" x14ac:dyDescent="0.3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347"/>
      <c r="AA97" s="347"/>
      <c r="AB97" s="347"/>
      <c r="AC97" s="347"/>
    </row>
    <row r="98" spans="1:29" x14ac:dyDescent="0.3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347"/>
      <c r="AA98" s="347"/>
      <c r="AB98" s="347"/>
      <c r="AC98" s="347"/>
    </row>
    <row r="99" spans="1:29" x14ac:dyDescent="0.3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347"/>
      <c r="AA99" s="347"/>
      <c r="AB99" s="347"/>
      <c r="AC99" s="347"/>
    </row>
    <row r="100" spans="1:29" x14ac:dyDescent="0.3">
      <c r="A100" s="343"/>
      <c r="B100" s="343"/>
      <c r="C100" s="343"/>
      <c r="D100" s="343"/>
      <c r="E100" s="343"/>
      <c r="F100" s="343"/>
      <c r="G100" s="343"/>
      <c r="H100" s="343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S100" s="343"/>
      <c r="T100" s="343"/>
      <c r="U100" s="343"/>
      <c r="V100" s="343"/>
      <c r="W100" s="343"/>
      <c r="X100" s="343"/>
      <c r="Y100" s="344"/>
      <c r="Z100" s="347"/>
      <c r="AA100" s="347"/>
      <c r="AB100" s="347"/>
      <c r="AC100" s="347"/>
    </row>
    <row r="101" spans="1:29" x14ac:dyDescent="0.3">
      <c r="A101" s="343"/>
      <c r="B101" s="343"/>
      <c r="C101" s="343"/>
      <c r="D101" s="343"/>
      <c r="E101" s="343"/>
      <c r="F101" s="343"/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3"/>
      <c r="X101" s="343"/>
      <c r="Y101" s="344"/>
      <c r="Z101" s="347"/>
      <c r="AA101" s="347"/>
      <c r="AB101" s="347"/>
      <c r="AC101" s="347"/>
    </row>
    <row r="102" spans="1:29" x14ac:dyDescent="0.3">
      <c r="A102" s="345"/>
      <c r="B102" s="345"/>
      <c r="C102" s="345"/>
      <c r="D102" s="345"/>
      <c r="E102" s="345"/>
      <c r="F102" s="345"/>
      <c r="G102" s="345"/>
      <c r="H102" s="345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5"/>
      <c r="X102" s="345"/>
      <c r="Y102" s="346"/>
      <c r="Z102" s="347"/>
      <c r="AA102" s="347"/>
      <c r="AB102" s="347"/>
      <c r="AC102" s="347"/>
    </row>
    <row r="103" spans="1:29" x14ac:dyDescent="0.3">
      <c r="A103" s="347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8"/>
      <c r="Z103" s="347"/>
      <c r="AA103" s="347"/>
      <c r="AB103" s="347"/>
      <c r="AC103" s="347"/>
    </row>
    <row r="104" spans="1:29" s="53" customFormat="1" ht="15" customHeight="1" x14ac:dyDescent="0.3">
      <c r="Y104" s="6"/>
      <c r="Z104" s="347"/>
      <c r="AA104" s="347"/>
      <c r="AB104" s="347"/>
      <c r="AC104" s="347"/>
    </row>
    <row r="105" spans="1:29" s="53" customFormat="1" x14ac:dyDescent="0.3">
      <c r="Y105" s="6"/>
    </row>
    <row r="106" spans="1:29" ht="36" customHeight="1" x14ac:dyDescent="0.3">
      <c r="A106" s="147" t="s">
        <v>141</v>
      </c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</row>
    <row r="107" spans="1:29" x14ac:dyDescent="0.3">
      <c r="A107" s="147"/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</row>
    <row r="108" spans="1:29" ht="15" thickBot="1" x14ac:dyDescent="0.3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125" t="str">
        <f>CONCATENATE(Arkusz18!C2," - ",Arkusz18!B2," r.")</f>
        <v>01.01.2022 - 28.02.2022 r.</v>
      </c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</row>
    <row r="109" spans="1:29" ht="187.8" x14ac:dyDescent="0.3">
      <c r="C109" s="225" t="s">
        <v>2</v>
      </c>
      <c r="D109" s="226"/>
      <c r="E109" s="226"/>
      <c r="F109" s="226"/>
      <c r="G109" s="226"/>
      <c r="H109" s="226"/>
      <c r="I109" s="226"/>
      <c r="J109" s="226"/>
      <c r="K109" s="226"/>
      <c r="L109" s="328" t="s">
        <v>79</v>
      </c>
      <c r="M109" s="328"/>
      <c r="N109" s="31" t="s">
        <v>12</v>
      </c>
      <c r="O109" s="31" t="s">
        <v>94</v>
      </c>
      <c r="P109" s="31" t="s">
        <v>84</v>
      </c>
      <c r="Q109" s="31" t="s">
        <v>53</v>
      </c>
      <c r="R109" s="31" t="s">
        <v>39</v>
      </c>
      <c r="S109" s="31" t="s">
        <v>4</v>
      </c>
      <c r="T109" s="31" t="s">
        <v>42</v>
      </c>
      <c r="U109" s="31" t="s">
        <v>83</v>
      </c>
      <c r="V109" s="328" t="s">
        <v>78</v>
      </c>
      <c r="W109" s="329"/>
      <c r="Y109" s="3"/>
      <c r="Z109" s="6"/>
    </row>
    <row r="110" spans="1:29" x14ac:dyDescent="0.3">
      <c r="C110" s="75" t="s">
        <v>34</v>
      </c>
      <c r="D110" s="76"/>
      <c r="E110" s="76"/>
      <c r="F110" s="76"/>
      <c r="G110" s="76"/>
      <c r="H110" s="76"/>
      <c r="I110" s="76"/>
      <c r="J110" s="76"/>
      <c r="K110" s="76"/>
      <c r="L110" s="57">
        <f>Arkusz13!C2</f>
        <v>3033</v>
      </c>
      <c r="M110" s="57"/>
      <c r="N110" s="32">
        <f>Arkusz13!C18</f>
        <v>1080</v>
      </c>
      <c r="O110" s="32">
        <f>Arkusz13!C34</f>
        <v>3551</v>
      </c>
      <c r="P110" s="32">
        <f>Arkusz13!C50</f>
        <v>102</v>
      </c>
      <c r="Q110" s="32">
        <f>Arkusz13!C66</f>
        <v>70</v>
      </c>
      <c r="R110" s="32">
        <f>Arkusz13!C82</f>
        <v>0</v>
      </c>
      <c r="S110" s="32">
        <f>Arkusz13!C98</f>
        <v>0</v>
      </c>
      <c r="T110" s="32">
        <f>Arkusz13!C114</f>
        <v>0</v>
      </c>
      <c r="U110" s="32">
        <f>Arkusz13!C130-SUM(N110:T110)</f>
        <v>3516</v>
      </c>
      <c r="V110" s="218">
        <f t="shared" ref="V110:V124" si="2">SUM(N110:U110)</f>
        <v>8319</v>
      </c>
      <c r="W110" s="323"/>
      <c r="Y110" s="3"/>
      <c r="Z110" s="6"/>
    </row>
    <row r="111" spans="1:29" x14ac:dyDescent="0.3">
      <c r="C111" s="73" t="s">
        <v>35</v>
      </c>
      <c r="D111" s="74"/>
      <c r="E111" s="74"/>
      <c r="F111" s="74"/>
      <c r="G111" s="74"/>
      <c r="H111" s="74"/>
      <c r="I111" s="74"/>
      <c r="J111" s="74"/>
      <c r="K111" s="74"/>
      <c r="L111" s="57">
        <f>Arkusz13!C3</f>
        <v>114</v>
      </c>
      <c r="M111" s="57"/>
      <c r="N111" s="32">
        <f>Arkusz13!C19</f>
        <v>23</v>
      </c>
      <c r="O111" s="32">
        <f>Arkusz13!C35</f>
        <v>12</v>
      </c>
      <c r="P111" s="32">
        <f>Arkusz13!C51</f>
        <v>9</v>
      </c>
      <c r="Q111" s="32">
        <f>Arkusz13!C67</f>
        <v>4</v>
      </c>
      <c r="R111" s="32">
        <f>Arkusz13!C83</f>
        <v>0</v>
      </c>
      <c r="S111" s="32">
        <f>Arkusz13!C99</f>
        <v>0</v>
      </c>
      <c r="T111" s="32">
        <f>Arkusz13!C115</f>
        <v>0</v>
      </c>
      <c r="U111" s="32">
        <f>Arkusz13!C131-SUM(N111:T111)</f>
        <v>83</v>
      </c>
      <c r="V111" s="218">
        <f t="shared" si="2"/>
        <v>131</v>
      </c>
      <c r="W111" s="323"/>
      <c r="Y111" s="3"/>
      <c r="Z111" s="6"/>
    </row>
    <row r="112" spans="1:29" x14ac:dyDescent="0.3">
      <c r="C112" s="75" t="s">
        <v>36</v>
      </c>
      <c r="D112" s="76"/>
      <c r="E112" s="76"/>
      <c r="F112" s="76"/>
      <c r="G112" s="76"/>
      <c r="H112" s="76"/>
      <c r="I112" s="76"/>
      <c r="J112" s="76"/>
      <c r="K112" s="76"/>
      <c r="L112" s="57">
        <f>Arkusz13!C4</f>
        <v>56</v>
      </c>
      <c r="M112" s="57"/>
      <c r="N112" s="32">
        <f>Arkusz13!C20</f>
        <v>20</v>
      </c>
      <c r="O112" s="32">
        <f>Arkusz13!C36</f>
        <v>18</v>
      </c>
      <c r="P112" s="32">
        <f>Arkusz13!C52</f>
        <v>11</v>
      </c>
      <c r="Q112" s="32">
        <f>Arkusz13!C68</f>
        <v>3</v>
      </c>
      <c r="R112" s="32">
        <f>Arkusz13!C84</f>
        <v>0</v>
      </c>
      <c r="S112" s="32">
        <f>Arkusz13!C100</f>
        <v>0</v>
      </c>
      <c r="T112" s="32">
        <f>Arkusz13!C116</f>
        <v>0</v>
      </c>
      <c r="U112" s="32">
        <f>Arkusz13!C132-SUM(N112:T112)</f>
        <v>66</v>
      </c>
      <c r="V112" s="218">
        <f t="shared" si="2"/>
        <v>118</v>
      </c>
      <c r="W112" s="323"/>
      <c r="Y112" s="3"/>
      <c r="Z112" s="6"/>
    </row>
    <row r="113" spans="1:26" x14ac:dyDescent="0.3">
      <c r="C113" s="73" t="s">
        <v>37</v>
      </c>
      <c r="D113" s="74"/>
      <c r="E113" s="74"/>
      <c r="F113" s="74"/>
      <c r="G113" s="74"/>
      <c r="H113" s="74"/>
      <c r="I113" s="74"/>
      <c r="J113" s="74"/>
      <c r="K113" s="74"/>
      <c r="L113" s="57">
        <f>Arkusz13!C5</f>
        <v>2</v>
      </c>
      <c r="M113" s="57"/>
      <c r="N113" s="32">
        <f>Arkusz13!C21</f>
        <v>0</v>
      </c>
      <c r="O113" s="32">
        <f>Arkusz13!C37</f>
        <v>0</v>
      </c>
      <c r="P113" s="32">
        <f>Arkusz13!C53</f>
        <v>0</v>
      </c>
      <c r="Q113" s="32">
        <f>Arkusz13!C69</f>
        <v>0</v>
      </c>
      <c r="R113" s="32">
        <f>Arkusz13!C85</f>
        <v>0</v>
      </c>
      <c r="S113" s="32">
        <f>Arkusz13!C101</f>
        <v>0</v>
      </c>
      <c r="T113" s="32">
        <f>Arkusz13!C117</f>
        <v>0</v>
      </c>
      <c r="U113" s="32">
        <f>Arkusz13!C133-SUM(N113:T113)</f>
        <v>1</v>
      </c>
      <c r="V113" s="218">
        <f t="shared" si="2"/>
        <v>1</v>
      </c>
      <c r="W113" s="323"/>
      <c r="Y113" s="3"/>
      <c r="Z113" s="6"/>
    </row>
    <row r="114" spans="1:26" x14ac:dyDescent="0.3">
      <c r="C114" s="75" t="s">
        <v>38</v>
      </c>
      <c r="D114" s="76"/>
      <c r="E114" s="76"/>
      <c r="F114" s="76"/>
      <c r="G114" s="76"/>
      <c r="H114" s="76"/>
      <c r="I114" s="76"/>
      <c r="J114" s="76"/>
      <c r="K114" s="76"/>
      <c r="L114" s="57">
        <f>Arkusz13!C6</f>
        <v>1</v>
      </c>
      <c r="M114" s="57"/>
      <c r="N114" s="32">
        <f>Arkusz13!C22</f>
        <v>0</v>
      </c>
      <c r="O114" s="32">
        <f>Arkusz13!C38</f>
        <v>0</v>
      </c>
      <c r="P114" s="32">
        <f>Arkusz13!C54</f>
        <v>0</v>
      </c>
      <c r="Q114" s="32">
        <f>Arkusz13!C70</f>
        <v>0</v>
      </c>
      <c r="R114" s="32">
        <f>Arkusz13!C86</f>
        <v>0</v>
      </c>
      <c r="S114" s="32">
        <f>Arkusz13!C102</f>
        <v>0</v>
      </c>
      <c r="T114" s="32">
        <f>Arkusz13!C118</f>
        <v>0</v>
      </c>
      <c r="U114" s="32">
        <f>Arkusz13!C134-SUM(N114:T114)</f>
        <v>0</v>
      </c>
      <c r="V114" s="218">
        <f t="shared" si="2"/>
        <v>0</v>
      </c>
      <c r="W114" s="323"/>
      <c r="Y114" s="3"/>
      <c r="Z114" s="6"/>
    </row>
    <row r="115" spans="1:26" x14ac:dyDescent="0.3">
      <c r="C115" s="73" t="s">
        <v>46</v>
      </c>
      <c r="D115" s="74"/>
      <c r="E115" s="74"/>
      <c r="F115" s="74"/>
      <c r="G115" s="74"/>
      <c r="H115" s="74"/>
      <c r="I115" s="74"/>
      <c r="J115" s="74"/>
      <c r="K115" s="74"/>
      <c r="L115" s="57">
        <f>Arkusz13!C7</f>
        <v>1</v>
      </c>
      <c r="M115" s="57"/>
      <c r="N115" s="32">
        <f>Arkusz13!C23</f>
        <v>0</v>
      </c>
      <c r="O115" s="32">
        <f>Arkusz13!C39</f>
        <v>0</v>
      </c>
      <c r="P115" s="32">
        <f>Arkusz13!C55</f>
        <v>0</v>
      </c>
      <c r="Q115" s="32">
        <f>Arkusz13!C71</f>
        <v>0</v>
      </c>
      <c r="R115" s="32">
        <f>Arkusz13!C87</f>
        <v>0</v>
      </c>
      <c r="S115" s="32">
        <f>Arkusz13!C103</f>
        <v>0</v>
      </c>
      <c r="T115" s="32">
        <f>Arkusz13!C119</f>
        <v>0</v>
      </c>
      <c r="U115" s="32">
        <f>Arkusz13!C135-SUM(N115:T115)</f>
        <v>1</v>
      </c>
      <c r="V115" s="218">
        <f t="shared" si="2"/>
        <v>1</v>
      </c>
      <c r="W115" s="323"/>
      <c r="Y115" s="3"/>
      <c r="Z115" s="6"/>
    </row>
    <row r="116" spans="1:26" x14ac:dyDescent="0.3">
      <c r="C116" s="75" t="s">
        <v>47</v>
      </c>
      <c r="D116" s="76"/>
      <c r="E116" s="76"/>
      <c r="F116" s="76"/>
      <c r="G116" s="76"/>
      <c r="H116" s="76"/>
      <c r="I116" s="76"/>
      <c r="J116" s="76"/>
      <c r="K116" s="76"/>
      <c r="L116" s="57">
        <f>Arkusz13!C8</f>
        <v>0</v>
      </c>
      <c r="M116" s="57"/>
      <c r="N116" s="32">
        <f>Arkusz13!C24</f>
        <v>0</v>
      </c>
      <c r="O116" s="32">
        <f>Arkusz13!C40</f>
        <v>0</v>
      </c>
      <c r="P116" s="32">
        <f>Arkusz13!C56</f>
        <v>0</v>
      </c>
      <c r="Q116" s="32">
        <f>Arkusz13!C72</f>
        <v>0</v>
      </c>
      <c r="R116" s="32">
        <f>Arkusz13!C88</f>
        <v>0</v>
      </c>
      <c r="S116" s="32">
        <f>Arkusz13!C104</f>
        <v>0</v>
      </c>
      <c r="T116" s="32">
        <f>Arkusz13!C120</f>
        <v>0</v>
      </c>
      <c r="U116" s="32">
        <f>Arkusz13!C136-SUM(N116:T116)</f>
        <v>0</v>
      </c>
      <c r="V116" s="218">
        <f t="shared" si="2"/>
        <v>0</v>
      </c>
      <c r="W116" s="323"/>
      <c r="Y116" s="3"/>
      <c r="Z116" s="6"/>
    </row>
    <row r="117" spans="1:26" x14ac:dyDescent="0.3">
      <c r="C117" s="73" t="s">
        <v>4</v>
      </c>
      <c r="D117" s="74"/>
      <c r="E117" s="74"/>
      <c r="F117" s="74"/>
      <c r="G117" s="74"/>
      <c r="H117" s="74"/>
      <c r="I117" s="74"/>
      <c r="J117" s="74"/>
      <c r="K117" s="74"/>
      <c r="L117" s="57">
        <f>Arkusz13!C9</f>
        <v>0</v>
      </c>
      <c r="M117" s="57"/>
      <c r="N117" s="32">
        <f>Arkusz13!C25</f>
        <v>0</v>
      </c>
      <c r="O117" s="32">
        <f>Arkusz13!C41</f>
        <v>0</v>
      </c>
      <c r="P117" s="32">
        <f>Arkusz13!C57</f>
        <v>0</v>
      </c>
      <c r="Q117" s="32">
        <f>Arkusz13!C73</f>
        <v>0</v>
      </c>
      <c r="R117" s="32">
        <f>Arkusz13!C89</f>
        <v>0</v>
      </c>
      <c r="S117" s="32">
        <f>Arkusz13!C105</f>
        <v>0</v>
      </c>
      <c r="T117" s="32">
        <f>Arkusz13!C121</f>
        <v>0</v>
      </c>
      <c r="U117" s="32">
        <f>Arkusz13!C137-SUM(N117:T117)</f>
        <v>0</v>
      </c>
      <c r="V117" s="218">
        <f t="shared" si="2"/>
        <v>0</v>
      </c>
      <c r="W117" s="323"/>
      <c r="Y117" s="3"/>
      <c r="Z117" s="6"/>
    </row>
    <row r="118" spans="1:26" x14ac:dyDescent="0.3">
      <c r="C118" s="75" t="s">
        <v>39</v>
      </c>
      <c r="D118" s="76"/>
      <c r="E118" s="76"/>
      <c r="F118" s="76"/>
      <c r="G118" s="76"/>
      <c r="H118" s="76"/>
      <c r="I118" s="76"/>
      <c r="J118" s="76"/>
      <c r="K118" s="76"/>
      <c r="L118" s="57">
        <f>Arkusz13!C10</f>
        <v>3</v>
      </c>
      <c r="M118" s="57"/>
      <c r="N118" s="32">
        <f>Arkusz13!C26</f>
        <v>0</v>
      </c>
      <c r="O118" s="32">
        <f>Arkusz13!C42</f>
        <v>0</v>
      </c>
      <c r="P118" s="32">
        <f>Arkusz13!C58</f>
        <v>0</v>
      </c>
      <c r="Q118" s="32">
        <f>Arkusz13!C74</f>
        <v>0</v>
      </c>
      <c r="R118" s="32">
        <f>Arkusz13!C90</f>
        <v>0</v>
      </c>
      <c r="S118" s="32">
        <f>Arkusz13!C106</f>
        <v>0</v>
      </c>
      <c r="T118" s="32">
        <f>Arkusz13!C122</f>
        <v>0</v>
      </c>
      <c r="U118" s="32">
        <f>Arkusz13!C138-SUM(N118:T118)</f>
        <v>0</v>
      </c>
      <c r="V118" s="218">
        <f t="shared" si="2"/>
        <v>0</v>
      </c>
      <c r="W118" s="323"/>
      <c r="Y118" s="3"/>
      <c r="Z118" s="6"/>
    </row>
    <row r="119" spans="1:26" x14ac:dyDescent="0.3">
      <c r="C119" s="73" t="s">
        <v>40</v>
      </c>
      <c r="D119" s="74"/>
      <c r="E119" s="74"/>
      <c r="F119" s="74"/>
      <c r="G119" s="74"/>
      <c r="H119" s="74"/>
      <c r="I119" s="74"/>
      <c r="J119" s="74"/>
      <c r="K119" s="74"/>
      <c r="L119" s="57">
        <f>Arkusz13!C11</f>
        <v>1</v>
      </c>
      <c r="M119" s="57"/>
      <c r="N119" s="32">
        <f>Arkusz13!C27</f>
        <v>0</v>
      </c>
      <c r="O119" s="32">
        <f>Arkusz13!C43</f>
        <v>0</v>
      </c>
      <c r="P119" s="32">
        <f>Arkusz13!C59</f>
        <v>0</v>
      </c>
      <c r="Q119" s="32">
        <f>Arkusz13!C75</f>
        <v>0</v>
      </c>
      <c r="R119" s="32">
        <f>Arkusz13!C91</f>
        <v>0</v>
      </c>
      <c r="S119" s="32">
        <f>Arkusz13!C107</f>
        <v>0</v>
      </c>
      <c r="T119" s="32">
        <f>Arkusz13!C123</f>
        <v>0</v>
      </c>
      <c r="U119" s="32">
        <f>Arkusz13!C139-SUM(N119:T119)</f>
        <v>0</v>
      </c>
      <c r="V119" s="218">
        <f t="shared" si="2"/>
        <v>0</v>
      </c>
      <c r="W119" s="323"/>
      <c r="Y119" s="3"/>
      <c r="Z119" s="6"/>
    </row>
    <row r="120" spans="1:26" x14ac:dyDescent="0.3">
      <c r="C120" s="75" t="s">
        <v>41</v>
      </c>
      <c r="D120" s="76"/>
      <c r="E120" s="76"/>
      <c r="F120" s="76"/>
      <c r="G120" s="76"/>
      <c r="H120" s="76"/>
      <c r="I120" s="76"/>
      <c r="J120" s="76"/>
      <c r="K120" s="76"/>
      <c r="L120" s="57">
        <f>Arkusz13!C12</f>
        <v>263</v>
      </c>
      <c r="M120" s="57"/>
      <c r="N120" s="32">
        <f>Arkusz13!C28</f>
        <v>64</v>
      </c>
      <c r="O120" s="32">
        <f>Arkusz13!C44</f>
        <v>0</v>
      </c>
      <c r="P120" s="32">
        <f>Arkusz13!C60</f>
        <v>5</v>
      </c>
      <c r="Q120" s="32">
        <f>Arkusz13!C76</f>
        <v>86</v>
      </c>
      <c r="R120" s="32">
        <f>Arkusz13!C92</f>
        <v>25</v>
      </c>
      <c r="S120" s="32">
        <f>Arkusz13!C108</f>
        <v>0</v>
      </c>
      <c r="T120" s="32">
        <f>Arkusz13!C124</f>
        <v>24</v>
      </c>
      <c r="U120" s="32">
        <f>Arkusz13!C140-SUM(N120:T120)</f>
        <v>96</v>
      </c>
      <c r="V120" s="218">
        <f t="shared" si="2"/>
        <v>300</v>
      </c>
      <c r="W120" s="323"/>
      <c r="Y120" s="3"/>
      <c r="Z120" s="6"/>
    </row>
    <row r="121" spans="1:26" x14ac:dyDescent="0.3">
      <c r="C121" s="75" t="s">
        <v>11</v>
      </c>
      <c r="D121" s="76"/>
      <c r="E121" s="76"/>
      <c r="F121" s="76"/>
      <c r="G121" s="76"/>
      <c r="H121" s="76"/>
      <c r="I121" s="76"/>
      <c r="J121" s="76"/>
      <c r="K121" s="76"/>
      <c r="L121" s="57">
        <f>Arkusz13!C14</f>
        <v>1</v>
      </c>
      <c r="M121" s="57"/>
      <c r="N121" s="32">
        <f>Arkusz13!C30</f>
        <v>0</v>
      </c>
      <c r="O121" s="32">
        <f>Arkusz13!C46</f>
        <v>0</v>
      </c>
      <c r="P121" s="32">
        <f>Arkusz13!C62</f>
        <v>0</v>
      </c>
      <c r="Q121" s="32">
        <f>Arkusz13!C78</f>
        <v>0</v>
      </c>
      <c r="R121" s="32">
        <f>Arkusz13!C94</f>
        <v>0</v>
      </c>
      <c r="S121" s="32">
        <f>Arkusz13!C110</f>
        <v>0</v>
      </c>
      <c r="T121" s="32">
        <f>Arkusz13!C126</f>
        <v>0</v>
      </c>
      <c r="U121" s="32">
        <f>Arkusz13!C142-SUM(N121:T121)</f>
        <v>22</v>
      </c>
      <c r="V121" s="218">
        <f t="shared" si="2"/>
        <v>22</v>
      </c>
      <c r="W121" s="323"/>
      <c r="Y121" s="3"/>
      <c r="Z121" s="6"/>
    </row>
    <row r="122" spans="1:26" x14ac:dyDescent="0.3">
      <c r="C122" s="73" t="s">
        <v>43</v>
      </c>
      <c r="D122" s="74"/>
      <c r="E122" s="74"/>
      <c r="F122" s="74"/>
      <c r="G122" s="74"/>
      <c r="H122" s="74"/>
      <c r="I122" s="74"/>
      <c r="J122" s="74"/>
      <c r="K122" s="74"/>
      <c r="L122" s="57">
        <f>Arkusz13!C15</f>
        <v>2</v>
      </c>
      <c r="M122" s="57"/>
      <c r="N122" s="32">
        <f>Arkusz13!C31</f>
        <v>1</v>
      </c>
      <c r="O122" s="32">
        <f>Arkusz13!C47</f>
        <v>0</v>
      </c>
      <c r="P122" s="32">
        <f>Arkusz13!C63</f>
        <v>0</v>
      </c>
      <c r="Q122" s="32">
        <f>Arkusz13!C79</f>
        <v>0</v>
      </c>
      <c r="R122" s="32">
        <f>Arkusz13!C95</f>
        <v>0</v>
      </c>
      <c r="S122" s="32">
        <f>Arkusz13!C111</f>
        <v>0</v>
      </c>
      <c r="T122" s="32">
        <f>Arkusz13!C127</f>
        <v>0</v>
      </c>
      <c r="U122" s="32">
        <f>Arkusz13!C143-SUM(N122:T122)</f>
        <v>1</v>
      </c>
      <c r="V122" s="218">
        <f t="shared" si="2"/>
        <v>2</v>
      </c>
      <c r="W122" s="323"/>
      <c r="Y122" s="3"/>
      <c r="Z122" s="6"/>
    </row>
    <row r="123" spans="1:26" x14ac:dyDescent="0.3">
      <c r="C123" s="75" t="s">
        <v>44</v>
      </c>
      <c r="D123" s="76"/>
      <c r="E123" s="76"/>
      <c r="F123" s="76"/>
      <c r="G123" s="76"/>
      <c r="H123" s="76"/>
      <c r="I123" s="76"/>
      <c r="J123" s="76"/>
      <c r="K123" s="76"/>
      <c r="L123" s="57">
        <f>Arkusz13!C16</f>
        <v>0</v>
      </c>
      <c r="M123" s="57"/>
      <c r="N123" s="32">
        <f>Arkusz13!C32</f>
        <v>0</v>
      </c>
      <c r="O123" s="32">
        <f>Arkusz13!C48</f>
        <v>0</v>
      </c>
      <c r="P123" s="32">
        <f>Arkusz13!C64</f>
        <v>0</v>
      </c>
      <c r="Q123" s="32">
        <f>Arkusz13!C80</f>
        <v>0</v>
      </c>
      <c r="R123" s="32">
        <f>Arkusz13!C96</f>
        <v>0</v>
      </c>
      <c r="S123" s="32">
        <f>Arkusz13!C112</f>
        <v>0</v>
      </c>
      <c r="T123" s="32">
        <f>Arkusz13!C128</f>
        <v>0</v>
      </c>
      <c r="U123" s="32">
        <f>Arkusz13!C144-SUM(N123:T123)</f>
        <v>0</v>
      </c>
      <c r="V123" s="218">
        <f t="shared" si="2"/>
        <v>0</v>
      </c>
      <c r="W123" s="323"/>
      <c r="Y123" s="3"/>
      <c r="Z123" s="6"/>
    </row>
    <row r="124" spans="1:26" ht="15" thickBot="1" x14ac:dyDescent="0.35">
      <c r="C124" s="326" t="s">
        <v>45</v>
      </c>
      <c r="D124" s="327"/>
      <c r="E124" s="327"/>
      <c r="F124" s="327"/>
      <c r="G124" s="327"/>
      <c r="H124" s="327"/>
      <c r="I124" s="327"/>
      <c r="J124" s="327"/>
      <c r="K124" s="327"/>
      <c r="L124" s="57">
        <f>Arkusz13!C17</f>
        <v>1</v>
      </c>
      <c r="M124" s="57"/>
      <c r="N124" s="32">
        <f>Arkusz13!C33</f>
        <v>0</v>
      </c>
      <c r="O124" s="32">
        <f>Arkusz13!C49</f>
        <v>0</v>
      </c>
      <c r="P124" s="32">
        <f>Arkusz13!C65</f>
        <v>0</v>
      </c>
      <c r="Q124" s="32">
        <f>Arkusz13!C81</f>
        <v>0</v>
      </c>
      <c r="R124" s="32">
        <f>Arkusz13!C97</f>
        <v>0</v>
      </c>
      <c r="S124" s="32">
        <f>Arkusz13!C113</f>
        <v>0</v>
      </c>
      <c r="T124" s="32">
        <f>Arkusz13!C129</f>
        <v>0</v>
      </c>
      <c r="U124" s="32">
        <f>Arkusz13!C145-SUM(N124:T124)</f>
        <v>0</v>
      </c>
      <c r="V124" s="218">
        <f t="shared" si="2"/>
        <v>0</v>
      </c>
      <c r="W124" s="323"/>
      <c r="Y124" s="3"/>
      <c r="Z124" s="6"/>
    </row>
    <row r="125" spans="1:26" ht="15" thickBot="1" x14ac:dyDescent="0.35">
      <c r="C125" s="298" t="s">
        <v>1</v>
      </c>
      <c r="D125" s="299"/>
      <c r="E125" s="299"/>
      <c r="F125" s="299"/>
      <c r="G125" s="299"/>
      <c r="H125" s="299"/>
      <c r="I125" s="299"/>
      <c r="J125" s="299"/>
      <c r="K125" s="299"/>
      <c r="L125" s="333">
        <f>SUM(L110:L124)</f>
        <v>3478</v>
      </c>
      <c r="M125" s="333"/>
      <c r="N125" s="33">
        <f t="shared" ref="N125:V125" si="3">SUM(N110:N124)</f>
        <v>1188</v>
      </c>
      <c r="O125" s="33">
        <f t="shared" si="3"/>
        <v>3581</v>
      </c>
      <c r="P125" s="33">
        <f t="shared" si="3"/>
        <v>127</v>
      </c>
      <c r="Q125" s="33">
        <f t="shared" si="3"/>
        <v>163</v>
      </c>
      <c r="R125" s="33">
        <f t="shared" si="3"/>
        <v>25</v>
      </c>
      <c r="S125" s="33">
        <f t="shared" si="3"/>
        <v>0</v>
      </c>
      <c r="T125" s="33">
        <f t="shared" si="3"/>
        <v>24</v>
      </c>
      <c r="U125" s="33">
        <f t="shared" si="3"/>
        <v>3786</v>
      </c>
      <c r="V125" s="333">
        <f t="shared" si="3"/>
        <v>8894</v>
      </c>
      <c r="W125" s="334"/>
      <c r="Y125" s="3"/>
      <c r="Z125" s="6"/>
    </row>
    <row r="126" spans="1:26" x14ac:dyDescent="0.3">
      <c r="A126" s="34"/>
      <c r="B126" s="34"/>
      <c r="C126" s="34"/>
      <c r="D126" s="34"/>
      <c r="E126" s="34"/>
      <c r="F126" s="34"/>
      <c r="G126" s="34"/>
      <c r="H126" s="34"/>
      <c r="I126" s="34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</row>
    <row r="150" spans="1:25" ht="15" thickBot="1" x14ac:dyDescent="0.35"/>
    <row r="151" spans="1:25" ht="31.5" customHeight="1" x14ac:dyDescent="0.3">
      <c r="D151" s="288" t="s">
        <v>2</v>
      </c>
      <c r="E151" s="289"/>
      <c r="F151" s="289"/>
      <c r="G151" s="289"/>
      <c r="H151" s="289"/>
      <c r="I151" s="289"/>
      <c r="J151" s="289"/>
      <c r="K151" s="289"/>
      <c r="L151" s="289" t="s">
        <v>3</v>
      </c>
      <c r="M151" s="289"/>
      <c r="N151" s="138" t="s">
        <v>86</v>
      </c>
      <c r="O151" s="138"/>
      <c r="P151" s="138"/>
      <c r="Q151" s="330" t="s">
        <v>87</v>
      </c>
      <c r="R151" s="331"/>
      <c r="S151" s="332"/>
    </row>
    <row r="152" spans="1:25" ht="15" thickBot="1" x14ac:dyDescent="0.35">
      <c r="D152" s="228" t="s">
        <v>85</v>
      </c>
      <c r="E152" s="229"/>
      <c r="F152" s="229"/>
      <c r="G152" s="229"/>
      <c r="H152" s="229"/>
      <c r="I152" s="229"/>
      <c r="J152" s="229"/>
      <c r="K152" s="229"/>
      <c r="L152" s="227">
        <f>Arkusz14!B2</f>
        <v>0</v>
      </c>
      <c r="M152" s="227"/>
      <c r="N152" s="227">
        <f>Arkusz14!B3</f>
        <v>1</v>
      </c>
      <c r="O152" s="227"/>
      <c r="P152" s="227"/>
      <c r="Q152" s="290">
        <f>Arkusz14!B4</f>
        <v>0</v>
      </c>
      <c r="R152" s="291"/>
      <c r="S152" s="292"/>
    </row>
    <row r="153" spans="1:25" x14ac:dyDescent="0.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</row>
    <row r="154" spans="1:25" x14ac:dyDescent="0.3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</row>
    <row r="155" spans="1:25" x14ac:dyDescent="0.3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</row>
    <row r="156" spans="1:25" x14ac:dyDescent="0.3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</row>
    <row r="157" spans="1:25" x14ac:dyDescent="0.3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</row>
    <row r="158" spans="1:25" x14ac:dyDescent="0.3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</row>
    <row r="159" spans="1:25" s="55" customFormat="1" x14ac:dyDescent="0.3">
      <c r="A159" s="342"/>
      <c r="B159" s="342"/>
      <c r="C159" s="342"/>
      <c r="D159" s="342"/>
      <c r="E159" s="342"/>
      <c r="F159" s="342"/>
      <c r="G159" s="342"/>
      <c r="H159" s="342"/>
      <c r="I159" s="342"/>
      <c r="J159" s="342"/>
      <c r="K159" s="342"/>
      <c r="L159" s="342"/>
      <c r="M159" s="342"/>
      <c r="N159" s="342"/>
      <c r="O159" s="342"/>
      <c r="P159" s="342"/>
      <c r="Q159" s="342"/>
      <c r="R159" s="342"/>
      <c r="S159" s="342"/>
      <c r="T159" s="342"/>
      <c r="U159" s="342"/>
      <c r="V159" s="342"/>
      <c r="W159" s="342"/>
      <c r="X159" s="342"/>
      <c r="Y159" s="342"/>
    </row>
    <row r="161" spans="1:21" x14ac:dyDescent="0.3">
      <c r="A161" s="147" t="s">
        <v>142</v>
      </c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</row>
    <row r="162" spans="1:21" ht="15" thickBot="1" x14ac:dyDescent="0.35"/>
    <row r="163" spans="1:21" x14ac:dyDescent="0.3">
      <c r="G163" s="225" t="s">
        <v>23</v>
      </c>
      <c r="H163" s="226"/>
      <c r="I163" s="226"/>
      <c r="J163" s="226"/>
      <c r="K163" s="59" t="s">
        <v>8</v>
      </c>
      <c r="L163" s="297"/>
    </row>
    <row r="164" spans="1:21" x14ac:dyDescent="0.3">
      <c r="G164" s="300" t="s">
        <v>13</v>
      </c>
      <c r="H164" s="301"/>
      <c r="I164" s="301"/>
      <c r="J164" s="301"/>
      <c r="K164" s="162">
        <v>1370</v>
      </c>
      <c r="L164" s="221"/>
    </row>
    <row r="165" spans="1:21" x14ac:dyDescent="0.3">
      <c r="G165" s="286" t="s">
        <v>14</v>
      </c>
      <c r="H165" s="287"/>
      <c r="I165" s="287"/>
      <c r="J165" s="287"/>
      <c r="K165" s="162">
        <v>1957</v>
      </c>
      <c r="L165" s="221"/>
    </row>
    <row r="166" spans="1:21" x14ac:dyDescent="0.3">
      <c r="G166" s="300" t="s">
        <v>15</v>
      </c>
      <c r="H166" s="301"/>
      <c r="I166" s="301"/>
      <c r="J166" s="301"/>
      <c r="K166" s="162">
        <v>200</v>
      </c>
      <c r="L166" s="221"/>
    </row>
    <row r="167" spans="1:21" x14ac:dyDescent="0.3">
      <c r="G167" s="286" t="s">
        <v>80</v>
      </c>
      <c r="H167" s="287"/>
      <c r="I167" s="287"/>
      <c r="J167" s="287"/>
      <c r="K167" s="162">
        <v>383</v>
      </c>
      <c r="L167" s="221"/>
    </row>
    <row r="168" spans="1:21" x14ac:dyDescent="0.3">
      <c r="G168" s="300" t="s">
        <v>81</v>
      </c>
      <c r="H168" s="301"/>
      <c r="I168" s="301"/>
      <c r="J168" s="301"/>
      <c r="K168" s="162">
        <v>0</v>
      </c>
      <c r="L168" s="221"/>
    </row>
    <row r="169" spans="1:21" x14ac:dyDescent="0.3">
      <c r="G169" s="219" t="s">
        <v>91</v>
      </c>
      <c r="H169" s="220"/>
      <c r="I169" s="220"/>
      <c r="J169" s="220"/>
      <c r="K169" s="162">
        <v>6</v>
      </c>
      <c r="L169" s="221"/>
    </row>
    <row r="170" spans="1:21" x14ac:dyDescent="0.3">
      <c r="G170" s="295" t="s">
        <v>16</v>
      </c>
      <c r="H170" s="296"/>
      <c r="I170" s="296"/>
      <c r="J170" s="296"/>
      <c r="K170" s="162">
        <v>78</v>
      </c>
      <c r="L170" s="221"/>
    </row>
    <row r="171" spans="1:21" x14ac:dyDescent="0.3">
      <c r="G171" s="219" t="s">
        <v>17</v>
      </c>
      <c r="H171" s="220"/>
      <c r="I171" s="220"/>
      <c r="J171" s="220"/>
      <c r="K171" s="162">
        <v>306</v>
      </c>
      <c r="L171" s="221"/>
    </row>
    <row r="172" spans="1:21" x14ac:dyDescent="0.3">
      <c r="G172" s="295" t="s">
        <v>18</v>
      </c>
      <c r="H172" s="296"/>
      <c r="I172" s="296"/>
      <c r="J172" s="296"/>
      <c r="K172" s="162">
        <v>329</v>
      </c>
      <c r="L172" s="221"/>
    </row>
    <row r="173" spans="1:21" x14ac:dyDescent="0.3">
      <c r="G173" s="219" t="s">
        <v>19</v>
      </c>
      <c r="H173" s="220"/>
      <c r="I173" s="220"/>
      <c r="J173" s="220"/>
      <c r="K173" s="162">
        <v>83</v>
      </c>
      <c r="L173" s="221"/>
    </row>
    <row r="174" spans="1:21" ht="15" thickBot="1" x14ac:dyDescent="0.35">
      <c r="G174" s="306" t="s">
        <v>82</v>
      </c>
      <c r="H174" s="307"/>
      <c r="I174" s="307"/>
      <c r="J174" s="307"/>
      <c r="K174" s="162">
        <v>1911</v>
      </c>
      <c r="L174" s="221"/>
    </row>
    <row r="175" spans="1:21" ht="15" thickBot="1" x14ac:dyDescent="0.35">
      <c r="G175" s="335" t="s">
        <v>1</v>
      </c>
      <c r="H175" s="336"/>
      <c r="I175" s="336"/>
      <c r="J175" s="336"/>
      <c r="K175" s="65">
        <f>SUM(K164:L174)</f>
        <v>6623</v>
      </c>
      <c r="L175" s="310"/>
    </row>
    <row r="177" spans="1:25" x14ac:dyDescent="0.3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</row>
    <row r="178" spans="1:25" x14ac:dyDescent="0.3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</row>
    <row r="179" spans="1:25" x14ac:dyDescent="0.3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</row>
    <row r="182" spans="1:25" x14ac:dyDescent="0.3">
      <c r="A182" s="10" t="s">
        <v>143</v>
      </c>
      <c r="B182" s="10"/>
      <c r="C182" s="10"/>
      <c r="D182" s="10"/>
      <c r="E182" s="10"/>
      <c r="F182" s="10"/>
    </row>
    <row r="183" spans="1:25" ht="15" thickBot="1" x14ac:dyDescent="0.35"/>
    <row r="184" spans="1:25" x14ac:dyDescent="0.3">
      <c r="D184" s="58" t="s">
        <v>28</v>
      </c>
      <c r="E184" s="59"/>
      <c r="F184" s="59"/>
      <c r="G184" s="59"/>
      <c r="H184" s="59" t="s">
        <v>3</v>
      </c>
      <c r="I184" s="59"/>
      <c r="J184" s="59"/>
      <c r="K184" s="59" t="s">
        <v>22</v>
      </c>
      <c r="L184" s="59"/>
      <c r="M184" s="297"/>
    </row>
    <row r="185" spans="1:25" x14ac:dyDescent="0.3">
      <c r="D185" s="317" t="s">
        <v>20</v>
      </c>
      <c r="E185" s="318"/>
      <c r="F185" s="318"/>
      <c r="G185" s="318"/>
      <c r="H185" s="162">
        <v>35581</v>
      </c>
      <c r="I185" s="162"/>
      <c r="J185" s="162"/>
      <c r="K185" s="162">
        <v>33022</v>
      </c>
      <c r="L185" s="162"/>
      <c r="M185" s="221"/>
    </row>
    <row r="186" spans="1:25" x14ac:dyDescent="0.3">
      <c r="D186" s="319" t="s">
        <v>139</v>
      </c>
      <c r="E186" s="320"/>
      <c r="F186" s="320"/>
      <c r="G186" s="320"/>
      <c r="H186" s="162">
        <v>1652</v>
      </c>
      <c r="I186" s="162"/>
      <c r="J186" s="162"/>
      <c r="K186" s="162">
        <v>1581</v>
      </c>
      <c r="L186" s="162"/>
      <c r="M186" s="221"/>
    </row>
    <row r="187" spans="1:25" ht="15" thickBot="1" x14ac:dyDescent="0.35">
      <c r="D187" s="315" t="s">
        <v>21</v>
      </c>
      <c r="E187" s="316"/>
      <c r="F187" s="316"/>
      <c r="G187" s="316"/>
      <c r="H187" s="162">
        <v>8833</v>
      </c>
      <c r="I187" s="162"/>
      <c r="J187" s="162"/>
      <c r="K187" s="162">
        <v>9159</v>
      </c>
      <c r="L187" s="162"/>
      <c r="M187" s="221"/>
    </row>
    <row r="188" spans="1:25" ht="15" thickBot="1" x14ac:dyDescent="0.35">
      <c r="D188" s="308" t="s">
        <v>1</v>
      </c>
      <c r="E188" s="309"/>
      <c r="F188" s="309"/>
      <c r="G188" s="309"/>
      <c r="H188" s="65">
        <f>SUM(H185:J187)</f>
        <v>46066</v>
      </c>
      <c r="I188" s="65"/>
      <c r="J188" s="65"/>
      <c r="K188" s="65">
        <f>SUM(K185:M187)</f>
        <v>43762</v>
      </c>
      <c r="L188" s="65"/>
      <c r="M188" s="310"/>
    </row>
    <row r="189" spans="1:25" x14ac:dyDescent="0.3">
      <c r="D189" s="38"/>
      <c r="E189" s="38"/>
      <c r="F189" s="38"/>
      <c r="G189" s="38"/>
      <c r="H189" s="341"/>
      <c r="I189" s="341"/>
      <c r="J189" s="341"/>
      <c r="K189" s="341"/>
      <c r="L189" s="341"/>
      <c r="M189" s="341"/>
    </row>
    <row r="190" spans="1:25" x14ac:dyDescent="0.3">
      <c r="D190" s="36"/>
      <c r="E190" s="36"/>
      <c r="F190" s="36"/>
      <c r="G190" s="36"/>
      <c r="H190" s="37"/>
      <c r="I190" s="37"/>
      <c r="J190" s="37"/>
      <c r="K190" s="37"/>
      <c r="L190" s="37"/>
      <c r="M190" s="37"/>
    </row>
    <row r="191" spans="1:25" x14ac:dyDescent="0.3">
      <c r="D191" s="36"/>
      <c r="E191" s="36"/>
      <c r="F191" s="36"/>
      <c r="G191" s="36"/>
      <c r="H191" s="37"/>
      <c r="I191" s="37"/>
      <c r="J191" s="37"/>
      <c r="K191" s="37"/>
      <c r="L191" s="37"/>
      <c r="M191" s="37"/>
    </row>
    <row r="192" spans="1:25" x14ac:dyDescent="0.3">
      <c r="D192" s="38"/>
      <c r="E192" s="38"/>
      <c r="F192" s="38"/>
      <c r="G192" s="38"/>
      <c r="H192" s="38"/>
      <c r="I192" s="38"/>
      <c r="J192" s="38"/>
      <c r="K192" s="38"/>
      <c r="L192" s="38"/>
      <c r="M192" s="38"/>
    </row>
    <row r="193" spans="1:29" x14ac:dyDescent="0.3"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1:29" x14ac:dyDescent="0.3"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1:29" x14ac:dyDescent="0.3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29" x14ac:dyDescent="0.3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1:29" x14ac:dyDescent="0.3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1:29" x14ac:dyDescent="0.3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1:29" x14ac:dyDescent="0.3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1:29" x14ac:dyDescent="0.3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1:29" x14ac:dyDescent="0.3"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AC201" s="25"/>
    </row>
    <row r="202" spans="1:29" x14ac:dyDescent="0.3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1:29" x14ac:dyDescent="0.3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1:29" x14ac:dyDescent="0.3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7" spans="1:29" x14ac:dyDescent="0.3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</row>
    <row r="208" spans="1:29" x14ac:dyDescent="0.3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  <c r="M208" s="146"/>
      <c r="N208" s="146"/>
      <c r="O208" s="146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</row>
    <row r="209" spans="1:25" x14ac:dyDescent="0.3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  <c r="M209" s="146"/>
      <c r="N209" s="146"/>
      <c r="O209" s="146"/>
      <c r="P209" s="146"/>
      <c r="Q209" s="146"/>
      <c r="R209" s="146"/>
      <c r="S209" s="146"/>
      <c r="T209" s="146"/>
      <c r="U209" s="146"/>
      <c r="V209" s="146"/>
      <c r="W209" s="146"/>
      <c r="X209" s="146"/>
      <c r="Y209" s="146"/>
    </row>
    <row r="210" spans="1:25" x14ac:dyDescent="0.3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  <c r="M210" s="146"/>
      <c r="N210" s="146"/>
      <c r="O210" s="146"/>
      <c r="P210" s="146"/>
      <c r="Q210" s="146"/>
      <c r="R210" s="146"/>
      <c r="S210" s="146"/>
      <c r="T210" s="146"/>
      <c r="U210" s="146"/>
      <c r="V210" s="146"/>
      <c r="W210" s="146"/>
      <c r="X210" s="146"/>
      <c r="Y210" s="146"/>
    </row>
    <row r="211" spans="1:25" x14ac:dyDescent="0.3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  <c r="M211" s="146"/>
      <c r="N211" s="146"/>
      <c r="O211" s="146"/>
      <c r="P211" s="146"/>
      <c r="Q211" s="146"/>
      <c r="R211" s="146"/>
      <c r="S211" s="146"/>
      <c r="T211" s="146"/>
      <c r="U211" s="146"/>
      <c r="V211" s="146"/>
      <c r="W211" s="146"/>
      <c r="X211" s="146"/>
      <c r="Y211" s="146"/>
    </row>
    <row r="213" spans="1:25" x14ac:dyDescent="0.3">
      <c r="A213" s="10" t="s">
        <v>144</v>
      </c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25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25" ht="15" thickBot="1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25" x14ac:dyDescent="0.3">
      <c r="D216" s="311" t="s">
        <v>49</v>
      </c>
      <c r="E216" s="312"/>
      <c r="F216" s="312"/>
      <c r="G216" s="156" t="str">
        <f>CONCATENATE(Arkusz18!A2," - ",Arkusz18!B2," r.")</f>
        <v>01.02.2022 - 28.02.2022 r.</v>
      </c>
      <c r="H216" s="156"/>
      <c r="I216" s="156"/>
      <c r="J216" s="156"/>
      <c r="K216" s="156"/>
      <c r="L216" s="156"/>
      <c r="M216" s="156"/>
      <c r="N216" s="156"/>
      <c r="O216" s="156"/>
      <c r="P216" s="156"/>
      <c r="Q216" s="156"/>
      <c r="R216" s="157"/>
    </row>
    <row r="217" spans="1:25" ht="31.5" customHeight="1" x14ac:dyDescent="0.3">
      <c r="D217" s="313"/>
      <c r="E217" s="314"/>
      <c r="F217" s="314"/>
      <c r="G217" s="69" t="s">
        <v>65</v>
      </c>
      <c r="H217" s="69"/>
      <c r="I217" s="69"/>
      <c r="J217" s="69" t="s">
        <v>90</v>
      </c>
      <c r="K217" s="69"/>
      <c r="L217" s="69"/>
      <c r="M217" s="69" t="s">
        <v>64</v>
      </c>
      <c r="N217" s="69"/>
      <c r="O217" s="69"/>
      <c r="P217" s="69" t="s">
        <v>89</v>
      </c>
      <c r="Q217" s="69"/>
      <c r="R217" s="70"/>
    </row>
    <row r="218" spans="1:25" x14ac:dyDescent="0.3">
      <c r="D218" s="158" t="s">
        <v>88</v>
      </c>
      <c r="E218" s="159"/>
      <c r="F218" s="159"/>
      <c r="G218" s="160">
        <f>Arkusz16!A2</f>
        <v>0</v>
      </c>
      <c r="H218" s="160"/>
      <c r="I218" s="160"/>
      <c r="J218" s="160">
        <f>Arkusz16!A3</f>
        <v>0</v>
      </c>
      <c r="K218" s="160"/>
      <c r="L218" s="160"/>
      <c r="M218" s="160">
        <f>Arkusz16!A4</f>
        <v>0</v>
      </c>
      <c r="N218" s="160"/>
      <c r="O218" s="160"/>
      <c r="P218" s="160">
        <f>Arkusz16!A5</f>
        <v>0</v>
      </c>
      <c r="Q218" s="160"/>
      <c r="R218" s="160"/>
    </row>
    <row r="219" spans="1:25" x14ac:dyDescent="0.3">
      <c r="D219" s="163" t="s">
        <v>51</v>
      </c>
      <c r="E219" s="164"/>
      <c r="F219" s="164"/>
      <c r="G219" s="165">
        <f>Arkusz16!A6</f>
        <v>314</v>
      </c>
      <c r="H219" s="165"/>
      <c r="I219" s="165"/>
      <c r="J219" s="169">
        <f>Arkusz16!A7</f>
        <v>0</v>
      </c>
      <c r="K219" s="170"/>
      <c r="L219" s="171"/>
      <c r="M219" s="169">
        <f>Arkusz16!A8</f>
        <v>0</v>
      </c>
      <c r="N219" s="170"/>
      <c r="O219" s="171"/>
      <c r="P219" s="169">
        <f>Arkusz16!A9</f>
        <v>0</v>
      </c>
      <c r="Q219" s="170"/>
      <c r="R219" s="171"/>
    </row>
    <row r="220" spans="1:25" ht="15" thickBot="1" x14ac:dyDescent="0.35">
      <c r="D220" s="303" t="s">
        <v>52</v>
      </c>
      <c r="E220" s="304"/>
      <c r="F220" s="304"/>
      <c r="G220" s="166">
        <f>Arkusz16!A10</f>
        <v>126</v>
      </c>
      <c r="H220" s="166"/>
      <c r="I220" s="166"/>
      <c r="J220" s="166">
        <f>Arkusz16!A11</f>
        <v>0</v>
      </c>
      <c r="K220" s="166"/>
      <c r="L220" s="166"/>
      <c r="M220" s="166">
        <f>Arkusz16!A12</f>
        <v>0</v>
      </c>
      <c r="N220" s="166"/>
      <c r="O220" s="166"/>
      <c r="P220" s="166">
        <f>Arkusz16!A13</f>
        <v>0</v>
      </c>
      <c r="Q220" s="166"/>
      <c r="R220" s="166"/>
    </row>
    <row r="221" spans="1:25" ht="15" thickBot="1" x14ac:dyDescent="0.35">
      <c r="D221" s="167" t="s">
        <v>50</v>
      </c>
      <c r="E221" s="168"/>
      <c r="F221" s="168"/>
      <c r="G221" s="71">
        <f>SUM(G218:I220)</f>
        <v>440</v>
      </c>
      <c r="H221" s="71"/>
      <c r="I221" s="71"/>
      <c r="J221" s="71">
        <f t="shared" ref="J221" si="4">SUM(J218:L220)</f>
        <v>0</v>
      </c>
      <c r="K221" s="71"/>
      <c r="L221" s="71"/>
      <c r="M221" s="71">
        <f>SUM(M218:O220)</f>
        <v>0</v>
      </c>
      <c r="N221" s="71"/>
      <c r="O221" s="71"/>
      <c r="P221" s="71">
        <f t="shared" ref="P221" si="5">SUM(P218:R220)</f>
        <v>0</v>
      </c>
      <c r="Q221" s="71"/>
      <c r="R221" s="72"/>
    </row>
    <row r="222" spans="1:25" x14ac:dyDescent="0.3">
      <c r="A222" s="39"/>
      <c r="B222" s="39"/>
      <c r="C222" s="39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4" spans="1:25" ht="15" thickBot="1" x14ac:dyDescent="0.35"/>
    <row r="225" spans="1:25" x14ac:dyDescent="0.3">
      <c r="D225" s="311" t="s">
        <v>49</v>
      </c>
      <c r="E225" s="312"/>
      <c r="F225" s="312"/>
      <c r="G225" s="156" t="str">
        <f>CONCATENATE(Arkusz18!C2," - ",Arkusz18!B2," r.")</f>
        <v>01.01.2022 - 28.02.2022 r.</v>
      </c>
      <c r="H225" s="156"/>
      <c r="I225" s="156"/>
      <c r="J225" s="156"/>
      <c r="K225" s="156"/>
      <c r="L225" s="156"/>
      <c r="M225" s="156"/>
      <c r="N225" s="156"/>
      <c r="O225" s="156"/>
      <c r="P225" s="156"/>
      <c r="Q225" s="156"/>
      <c r="R225" s="157"/>
    </row>
    <row r="226" spans="1:25" ht="32.25" customHeight="1" x14ac:dyDescent="0.3">
      <c r="D226" s="313"/>
      <c r="E226" s="314"/>
      <c r="F226" s="314"/>
      <c r="G226" s="69" t="s">
        <v>65</v>
      </c>
      <c r="H226" s="69"/>
      <c r="I226" s="69"/>
      <c r="J226" s="69" t="s">
        <v>90</v>
      </c>
      <c r="K226" s="69"/>
      <c r="L226" s="69"/>
      <c r="M226" s="69" t="s">
        <v>64</v>
      </c>
      <c r="N226" s="69"/>
      <c r="O226" s="69"/>
      <c r="P226" s="69" t="s">
        <v>89</v>
      </c>
      <c r="Q226" s="69"/>
      <c r="R226" s="70"/>
    </row>
    <row r="227" spans="1:25" x14ac:dyDescent="0.3">
      <c r="D227" s="158" t="s">
        <v>88</v>
      </c>
      <c r="E227" s="159"/>
      <c r="F227" s="159"/>
      <c r="G227" s="160">
        <f>Arkusz17!A2</f>
        <v>0</v>
      </c>
      <c r="H227" s="160"/>
      <c r="I227" s="160"/>
      <c r="J227" s="160">
        <f>Arkusz17!A3</f>
        <v>0</v>
      </c>
      <c r="K227" s="160"/>
      <c r="L227" s="160"/>
      <c r="M227" s="160">
        <f>Arkusz17!A4</f>
        <v>0</v>
      </c>
      <c r="N227" s="160"/>
      <c r="O227" s="160"/>
      <c r="P227" s="160">
        <f>Arkusz17!A5</f>
        <v>0</v>
      </c>
      <c r="Q227" s="160"/>
      <c r="R227" s="160"/>
    </row>
    <row r="228" spans="1:25" x14ac:dyDescent="0.3">
      <c r="D228" s="163" t="s">
        <v>51</v>
      </c>
      <c r="E228" s="164"/>
      <c r="F228" s="164"/>
      <c r="G228" s="165">
        <f>Arkusz17!A6</f>
        <v>786</v>
      </c>
      <c r="H228" s="165"/>
      <c r="I228" s="165"/>
      <c r="J228" s="165">
        <f>Arkusz17!A7</f>
        <v>0</v>
      </c>
      <c r="K228" s="165"/>
      <c r="L228" s="165"/>
      <c r="M228" s="165">
        <f>Arkusz17!A8</f>
        <v>0</v>
      </c>
      <c r="N228" s="165"/>
      <c r="O228" s="165"/>
      <c r="P228" s="165">
        <f>Arkusz17!A9</f>
        <v>0</v>
      </c>
      <c r="Q228" s="165"/>
      <c r="R228" s="165"/>
    </row>
    <row r="229" spans="1:25" ht="15" thickBot="1" x14ac:dyDescent="0.35">
      <c r="D229" s="303" t="s">
        <v>52</v>
      </c>
      <c r="E229" s="304"/>
      <c r="F229" s="304"/>
      <c r="G229" s="166">
        <f>Arkusz17!A10</f>
        <v>193</v>
      </c>
      <c r="H229" s="166"/>
      <c r="I229" s="166"/>
      <c r="J229" s="166">
        <f>Arkusz17!A11</f>
        <v>1</v>
      </c>
      <c r="K229" s="166"/>
      <c r="L229" s="166"/>
      <c r="M229" s="166">
        <f>Arkusz17!A12</f>
        <v>0</v>
      </c>
      <c r="N229" s="166"/>
      <c r="O229" s="166"/>
      <c r="P229" s="166">
        <f>Arkusz17!A13</f>
        <v>0</v>
      </c>
      <c r="Q229" s="166"/>
      <c r="R229" s="166"/>
    </row>
    <row r="230" spans="1:25" ht="15" thickBot="1" x14ac:dyDescent="0.35">
      <c r="D230" s="167" t="s">
        <v>50</v>
      </c>
      <c r="E230" s="168"/>
      <c r="F230" s="168"/>
      <c r="G230" s="71">
        <f>SUM(G227:I229)</f>
        <v>979</v>
      </c>
      <c r="H230" s="71"/>
      <c r="I230" s="71"/>
      <c r="J230" s="71">
        <f t="shared" ref="J230" si="6">SUM(J227:L229)</f>
        <v>1</v>
      </c>
      <c r="K230" s="71"/>
      <c r="L230" s="71"/>
      <c r="M230" s="71">
        <f>SUM(M227:O229)</f>
        <v>0</v>
      </c>
      <c r="N230" s="71"/>
      <c r="O230" s="71"/>
      <c r="P230" s="71">
        <f t="shared" ref="P230" si="7">SUM(P227:R229)</f>
        <v>0</v>
      </c>
      <c r="Q230" s="71"/>
      <c r="R230" s="72"/>
    </row>
    <row r="233" spans="1:25" x14ac:dyDescent="0.3">
      <c r="A233" s="146"/>
      <c r="B233" s="146"/>
      <c r="C233" s="146"/>
      <c r="D233" s="146"/>
      <c r="E233" s="146"/>
      <c r="F233" s="146"/>
      <c r="G233" s="146"/>
      <c r="H233" s="146"/>
      <c r="I233" s="146"/>
      <c r="J233" s="146"/>
      <c r="K233" s="146"/>
      <c r="L233" s="146"/>
      <c r="M233" s="146"/>
      <c r="N233" s="146"/>
      <c r="O233" s="146"/>
      <c r="P233" s="146"/>
      <c r="Q233" s="146"/>
      <c r="R233" s="146"/>
      <c r="S233" s="146"/>
      <c r="T233" s="146"/>
      <c r="U233" s="146"/>
      <c r="V233" s="146"/>
      <c r="W233" s="146"/>
      <c r="X233" s="146"/>
      <c r="Y233" s="146"/>
    </row>
    <row r="234" spans="1:25" x14ac:dyDescent="0.3">
      <c r="A234" s="146"/>
      <c r="B234" s="146"/>
      <c r="C234" s="146"/>
      <c r="D234" s="146"/>
      <c r="E234" s="146"/>
      <c r="F234" s="146"/>
      <c r="G234" s="146"/>
      <c r="H234" s="146"/>
      <c r="I234" s="146"/>
      <c r="J234" s="146"/>
      <c r="K234" s="146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</row>
    <row r="235" spans="1:25" x14ac:dyDescent="0.3">
      <c r="A235" s="146"/>
      <c r="B235" s="146"/>
      <c r="C235" s="146"/>
      <c r="D235" s="146"/>
      <c r="E235" s="146"/>
      <c r="F235" s="146"/>
      <c r="G235" s="146"/>
      <c r="H235" s="146"/>
      <c r="I235" s="146"/>
      <c r="J235" s="146"/>
      <c r="K235" s="146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</row>
    <row r="236" spans="1:25" x14ac:dyDescent="0.3">
      <c r="A236" s="146"/>
      <c r="B236" s="146"/>
      <c r="C236" s="146"/>
      <c r="D236" s="146"/>
      <c r="E236" s="146"/>
      <c r="F236" s="146"/>
      <c r="G236" s="146"/>
      <c r="H236" s="146"/>
      <c r="I236" s="146"/>
      <c r="J236" s="146"/>
      <c r="K236" s="146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</row>
    <row r="239" spans="1:25" ht="18" x14ac:dyDescent="0.3">
      <c r="A239" s="8" t="s">
        <v>67</v>
      </c>
      <c r="F239" s="9"/>
    </row>
    <row r="240" spans="1:25" x14ac:dyDescent="0.3">
      <c r="F240" s="9"/>
    </row>
    <row r="241" spans="1:22" x14ac:dyDescent="0.3">
      <c r="A241" s="238" t="s">
        <v>145</v>
      </c>
      <c r="B241" s="238"/>
      <c r="C241" s="238"/>
      <c r="D241" s="238"/>
      <c r="E241" s="238"/>
      <c r="F241" s="238"/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  <c r="Q241" s="238"/>
      <c r="R241" s="238"/>
      <c r="S241" s="238"/>
      <c r="T241" s="238"/>
      <c r="U241" s="238"/>
    </row>
    <row r="242" spans="1:22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1:22" ht="15" thickBot="1" x14ac:dyDescent="0.3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2" x14ac:dyDescent="0.3">
      <c r="C244" s="172" t="s">
        <v>0</v>
      </c>
      <c r="D244" s="173"/>
      <c r="E244" s="173"/>
      <c r="F244" s="173"/>
      <c r="G244" s="112" t="str">
        <f>CONCATENATE(Arkusz18!A2," - ",Arkusz18!B2," r.")</f>
        <v>01.02.2022 - 28.02.2022 r.</v>
      </c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4"/>
    </row>
    <row r="245" spans="1:22" x14ac:dyDescent="0.3">
      <c r="C245" s="174"/>
      <c r="D245" s="135"/>
      <c r="E245" s="135"/>
      <c r="F245" s="135"/>
      <c r="G245" s="81" t="s">
        <v>31</v>
      </c>
      <c r="H245" s="131"/>
      <c r="I245" s="131"/>
      <c r="J245" s="82"/>
      <c r="K245" s="81" t="s">
        <v>32</v>
      </c>
      <c r="L245" s="131"/>
      <c r="M245" s="131"/>
      <c r="N245" s="82"/>
      <c r="O245" s="81" t="s">
        <v>103</v>
      </c>
      <c r="P245" s="131"/>
      <c r="Q245" s="131"/>
      <c r="R245" s="82"/>
      <c r="S245" s="81" t="s">
        <v>55</v>
      </c>
      <c r="T245" s="131"/>
      <c r="U245" s="131"/>
      <c r="V245" s="130"/>
    </row>
    <row r="246" spans="1:22" x14ac:dyDescent="0.3">
      <c r="C246" s="174"/>
      <c r="D246" s="135"/>
      <c r="E246" s="135"/>
      <c r="F246" s="135"/>
      <c r="G246" s="79" t="s">
        <v>30</v>
      </c>
      <c r="H246" s="80"/>
      <c r="I246" s="81" t="s">
        <v>10</v>
      </c>
      <c r="J246" s="82"/>
      <c r="K246" s="79" t="s">
        <v>33</v>
      </c>
      <c r="L246" s="80"/>
      <c r="M246" s="81" t="s">
        <v>10</v>
      </c>
      <c r="N246" s="82"/>
      <c r="O246" s="79" t="s">
        <v>30</v>
      </c>
      <c r="P246" s="80"/>
      <c r="Q246" s="81" t="s">
        <v>10</v>
      </c>
      <c r="R246" s="82"/>
      <c r="S246" s="79" t="s">
        <v>30</v>
      </c>
      <c r="T246" s="80"/>
      <c r="U246" s="81" t="s">
        <v>10</v>
      </c>
      <c r="V246" s="130"/>
    </row>
    <row r="247" spans="1:22" x14ac:dyDescent="0.3">
      <c r="C247" s="154" t="str">
        <f>Arkusz2!B2</f>
        <v>BIAŁORUŚ</v>
      </c>
      <c r="D247" s="155"/>
      <c r="E247" s="155"/>
      <c r="F247" s="155"/>
      <c r="G247" s="67">
        <f>Arkusz2!F2</f>
        <v>160</v>
      </c>
      <c r="H247" s="68"/>
      <c r="I247" s="67">
        <f>Arkusz2!F8</f>
        <v>214</v>
      </c>
      <c r="J247" s="68"/>
      <c r="K247" s="67">
        <f>SUM(Arkusz2!F14,-G247)</f>
        <v>3</v>
      </c>
      <c r="L247" s="68"/>
      <c r="M247" s="67">
        <f>SUM(Arkusz2!F20,-I247)</f>
        <v>6</v>
      </c>
      <c r="N247" s="68"/>
      <c r="O247" s="67">
        <f>Arkusz2!F26</f>
        <v>1</v>
      </c>
      <c r="P247" s="68"/>
      <c r="Q247" s="67">
        <f>Arkusz2!F32</f>
        <v>1</v>
      </c>
      <c r="R247" s="68"/>
      <c r="S247" s="67">
        <f>SUM(Arkusz2!F14,O247)</f>
        <v>164</v>
      </c>
      <c r="T247" s="68"/>
      <c r="U247" s="67">
        <f>SUM(Arkusz2!F20,Q247)</f>
        <v>221</v>
      </c>
      <c r="V247" s="117"/>
    </row>
    <row r="248" spans="1:22" x14ac:dyDescent="0.3">
      <c r="C248" s="94" t="str">
        <f>Arkusz2!B3</f>
        <v>UKRAINA</v>
      </c>
      <c r="D248" s="95"/>
      <c r="E248" s="95"/>
      <c r="F248" s="95"/>
      <c r="G248" s="115">
        <f>Arkusz2!F3</f>
        <v>83</v>
      </c>
      <c r="H248" s="116"/>
      <c r="I248" s="115">
        <f>Arkusz2!F9</f>
        <v>151</v>
      </c>
      <c r="J248" s="116"/>
      <c r="K248" s="115">
        <f>SUM(Arkusz2!F15,-G248)</f>
        <v>9</v>
      </c>
      <c r="L248" s="116"/>
      <c r="M248" s="115">
        <f>SUM(Arkusz2!F21,-I248)</f>
        <v>12</v>
      </c>
      <c r="N248" s="116"/>
      <c r="O248" s="115">
        <f>Arkusz2!F27</f>
        <v>0</v>
      </c>
      <c r="P248" s="116"/>
      <c r="Q248" s="115">
        <f>Arkusz2!F33</f>
        <v>0</v>
      </c>
      <c r="R248" s="116"/>
      <c r="S248" s="115">
        <f>SUM(Arkusz2!F15,O248)</f>
        <v>92</v>
      </c>
      <c r="T248" s="116"/>
      <c r="U248" s="115">
        <f>SUM(Arkusz2!F21,Q248)</f>
        <v>163</v>
      </c>
      <c r="V248" s="161"/>
    </row>
    <row r="249" spans="1:22" x14ac:dyDescent="0.3">
      <c r="C249" s="154" t="str">
        <f>Arkusz2!B4</f>
        <v>ROSJA</v>
      </c>
      <c r="D249" s="155"/>
      <c r="E249" s="155"/>
      <c r="F249" s="155"/>
      <c r="G249" s="67">
        <f>Arkusz2!F4</f>
        <v>19</v>
      </c>
      <c r="H249" s="68"/>
      <c r="I249" s="67">
        <f>Arkusz2!F10</f>
        <v>37</v>
      </c>
      <c r="J249" s="68"/>
      <c r="K249" s="67">
        <f>SUM(Arkusz2!F16,-G249)</f>
        <v>29</v>
      </c>
      <c r="L249" s="68"/>
      <c r="M249" s="67">
        <f>SUM(Arkusz2!F22,-I249)</f>
        <v>82</v>
      </c>
      <c r="N249" s="68"/>
      <c r="O249" s="67">
        <f>Arkusz2!F28</f>
        <v>3</v>
      </c>
      <c r="P249" s="68"/>
      <c r="Q249" s="67">
        <f>Arkusz2!F34</f>
        <v>11</v>
      </c>
      <c r="R249" s="68"/>
      <c r="S249" s="67">
        <f>SUM(Arkusz2!F16,O249)</f>
        <v>51</v>
      </c>
      <c r="T249" s="68"/>
      <c r="U249" s="67">
        <f>SUM(Arkusz2!F22,Q249)</f>
        <v>130</v>
      </c>
      <c r="V249" s="117"/>
    </row>
    <row r="250" spans="1:22" x14ac:dyDescent="0.3">
      <c r="C250" s="94" t="str">
        <f>Arkusz2!B5</f>
        <v>IRAK</v>
      </c>
      <c r="D250" s="95"/>
      <c r="E250" s="95"/>
      <c r="F250" s="95"/>
      <c r="G250" s="115">
        <f>Arkusz2!F5</f>
        <v>61</v>
      </c>
      <c r="H250" s="116"/>
      <c r="I250" s="115">
        <f>Arkusz2!F11</f>
        <v>78</v>
      </c>
      <c r="J250" s="116"/>
      <c r="K250" s="115">
        <f>SUM(Arkusz2!F17,-G250)</f>
        <v>24</v>
      </c>
      <c r="L250" s="116"/>
      <c r="M250" s="115">
        <f>SUM(Arkusz2!F23,-I250)</f>
        <v>38</v>
      </c>
      <c r="N250" s="116"/>
      <c r="O250" s="115">
        <f>Arkusz2!F29</f>
        <v>0</v>
      </c>
      <c r="P250" s="116"/>
      <c r="Q250" s="115">
        <f>Arkusz2!F35</f>
        <v>0</v>
      </c>
      <c r="R250" s="116"/>
      <c r="S250" s="115">
        <f>SUM(Arkusz2!F17,O250)</f>
        <v>85</v>
      </c>
      <c r="T250" s="116"/>
      <c r="U250" s="115">
        <f>SUM(Arkusz2!F23,Q250)</f>
        <v>116</v>
      </c>
      <c r="V250" s="161"/>
    </row>
    <row r="251" spans="1:22" x14ac:dyDescent="0.3">
      <c r="C251" s="154" t="str">
        <f>Arkusz2!B6</f>
        <v>AFGANISTAN</v>
      </c>
      <c r="D251" s="155"/>
      <c r="E251" s="155"/>
      <c r="F251" s="155"/>
      <c r="G251" s="67">
        <f>Arkusz2!F6</f>
        <v>9</v>
      </c>
      <c r="H251" s="68"/>
      <c r="I251" s="67">
        <f>Arkusz2!F12</f>
        <v>15</v>
      </c>
      <c r="J251" s="68"/>
      <c r="K251" s="67">
        <f>SUM(Arkusz2!F18,-G251)</f>
        <v>0</v>
      </c>
      <c r="L251" s="68"/>
      <c r="M251" s="67">
        <f>SUM(Arkusz2!F24,-I251)</f>
        <v>0</v>
      </c>
      <c r="N251" s="68"/>
      <c r="O251" s="67">
        <f>Arkusz2!F30</f>
        <v>17</v>
      </c>
      <c r="P251" s="68"/>
      <c r="Q251" s="67">
        <f>Arkusz2!F36</f>
        <v>39</v>
      </c>
      <c r="R251" s="68"/>
      <c r="S251" s="67">
        <f>SUM(Arkusz2!F18,O251)</f>
        <v>26</v>
      </c>
      <c r="T251" s="68"/>
      <c r="U251" s="67">
        <f>SUM(Arkusz2!F24,Q251)</f>
        <v>54</v>
      </c>
      <c r="V251" s="117"/>
    </row>
    <row r="252" spans="1:22" ht="15" thickBot="1" x14ac:dyDescent="0.35">
      <c r="C252" s="199" t="str">
        <f>Arkusz2!B7</f>
        <v>Pozostałe</v>
      </c>
      <c r="D252" s="200"/>
      <c r="E252" s="200"/>
      <c r="F252" s="200"/>
      <c r="G252" s="196">
        <f>Arkusz2!F7</f>
        <v>55</v>
      </c>
      <c r="H252" s="197"/>
      <c r="I252" s="196">
        <f>Arkusz2!F13</f>
        <v>69</v>
      </c>
      <c r="J252" s="197"/>
      <c r="K252" s="196">
        <f>SUM(Arkusz2!F19,-G252)</f>
        <v>11</v>
      </c>
      <c r="L252" s="197"/>
      <c r="M252" s="196">
        <f>SUM(Arkusz2!F25,-I252)</f>
        <v>13</v>
      </c>
      <c r="N252" s="197"/>
      <c r="O252" s="196">
        <f>Arkusz2!F31</f>
        <v>0</v>
      </c>
      <c r="P252" s="197"/>
      <c r="Q252" s="196">
        <f>Arkusz2!F37</f>
        <v>0</v>
      </c>
      <c r="R252" s="197"/>
      <c r="S252" s="196">
        <f>SUM(Arkusz2!F19,O252)</f>
        <v>66</v>
      </c>
      <c r="T252" s="197"/>
      <c r="U252" s="196">
        <f>SUM(Arkusz2!F25,Q252)</f>
        <v>82</v>
      </c>
      <c r="V252" s="242"/>
    </row>
    <row r="253" spans="1:22" ht="15" thickBot="1" x14ac:dyDescent="0.35">
      <c r="C253" s="236" t="s">
        <v>1</v>
      </c>
      <c r="D253" s="237"/>
      <c r="E253" s="237"/>
      <c r="F253" s="237"/>
      <c r="G253" s="77">
        <f>SUM(G247:G252)</f>
        <v>387</v>
      </c>
      <c r="H253" s="78"/>
      <c r="I253" s="77">
        <f>SUM(I247:I252)</f>
        <v>564</v>
      </c>
      <c r="J253" s="78"/>
      <c r="K253" s="77">
        <f>SUM(K247:K252)</f>
        <v>76</v>
      </c>
      <c r="L253" s="78"/>
      <c r="M253" s="77">
        <f>SUM(M247:M252)</f>
        <v>151</v>
      </c>
      <c r="N253" s="78"/>
      <c r="O253" s="77">
        <f>SUM(O247:O252)</f>
        <v>21</v>
      </c>
      <c r="P253" s="78"/>
      <c r="Q253" s="77">
        <f>SUM(Q247:Q252)</f>
        <v>51</v>
      </c>
      <c r="R253" s="78"/>
      <c r="S253" s="77">
        <f>SUM(S247:S252)</f>
        <v>484</v>
      </c>
      <c r="T253" s="78"/>
      <c r="U253" s="77">
        <f>SUM(U247:U252)</f>
        <v>766</v>
      </c>
      <c r="V253" s="207"/>
    </row>
    <row r="257" spans="1:19" x14ac:dyDescent="0.3">
      <c r="M257" s="11"/>
      <c r="N257" s="11"/>
      <c r="O257" s="11"/>
      <c r="P257" s="11"/>
      <c r="Q257" s="11"/>
      <c r="R257" s="11"/>
      <c r="S257" s="11"/>
    </row>
    <row r="258" spans="1:19" x14ac:dyDescent="0.3">
      <c r="M258" s="11"/>
      <c r="N258" s="11"/>
      <c r="O258" s="11"/>
      <c r="P258" s="11"/>
      <c r="Q258" s="11"/>
      <c r="R258" s="11"/>
      <c r="S258" s="11"/>
    </row>
    <row r="259" spans="1:19" x14ac:dyDescent="0.3">
      <c r="M259" s="11"/>
      <c r="N259" s="11"/>
      <c r="O259" s="11"/>
      <c r="P259" s="11"/>
      <c r="Q259" s="11"/>
      <c r="R259" s="11"/>
      <c r="S259" s="11"/>
    </row>
    <row r="260" spans="1:19" x14ac:dyDescent="0.3">
      <c r="M260" s="11"/>
      <c r="N260" s="11"/>
      <c r="O260" s="11"/>
      <c r="P260" s="11"/>
      <c r="Q260" s="11"/>
      <c r="R260" s="11"/>
      <c r="S260" s="11"/>
    </row>
    <row r="261" spans="1:19" x14ac:dyDescent="0.3">
      <c r="M261" s="11"/>
      <c r="N261" s="11"/>
      <c r="O261" s="11"/>
      <c r="P261" s="11"/>
      <c r="Q261" s="11"/>
      <c r="R261" s="11"/>
      <c r="S261" s="11"/>
    </row>
    <row r="262" spans="1:19" x14ac:dyDescent="0.3">
      <c r="M262" s="11"/>
      <c r="N262" s="11"/>
      <c r="O262" s="11"/>
      <c r="P262" s="11"/>
      <c r="Q262" s="11"/>
      <c r="R262" s="11"/>
      <c r="S262" s="11"/>
    </row>
    <row r="263" spans="1:19" x14ac:dyDescent="0.3">
      <c r="M263" s="11"/>
      <c r="N263" s="11"/>
      <c r="O263" s="11"/>
      <c r="P263" s="11"/>
      <c r="Q263" s="11"/>
      <c r="R263" s="11"/>
      <c r="S263" s="11"/>
    </row>
    <row r="264" spans="1:19" x14ac:dyDescent="0.3">
      <c r="M264" s="11"/>
      <c r="N264" s="11"/>
      <c r="O264" s="11"/>
      <c r="P264" s="11"/>
      <c r="Q264" s="11"/>
      <c r="R264" s="11"/>
      <c r="S264" s="11"/>
    </row>
    <row r="265" spans="1:19" x14ac:dyDescent="0.3">
      <c r="D265" s="198"/>
      <c r="E265" s="198"/>
    </row>
    <row r="269" spans="1:19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5" spans="1:26" ht="15" thickBot="1" x14ac:dyDescent="0.35"/>
    <row r="276" spans="1:26" x14ac:dyDescent="0.3">
      <c r="C276" s="172" t="s">
        <v>0</v>
      </c>
      <c r="D276" s="173"/>
      <c r="E276" s="173"/>
      <c r="F276" s="173"/>
      <c r="G276" s="239" t="str">
        <f>CONCATENATE(Arkusz18!C2," - ",Arkusz18!B2," r.")</f>
        <v>01.01.2022 - 28.02.2022 r.</v>
      </c>
      <c r="H276" s="239"/>
      <c r="I276" s="239"/>
      <c r="J276" s="239"/>
      <c r="K276" s="239"/>
      <c r="L276" s="239"/>
      <c r="M276" s="239"/>
      <c r="N276" s="239"/>
      <c r="O276" s="239"/>
      <c r="P276" s="239"/>
      <c r="Q276" s="239"/>
      <c r="R276" s="239"/>
      <c r="S276" s="239"/>
      <c r="T276" s="239"/>
      <c r="U276" s="239"/>
      <c r="V276" s="240"/>
    </row>
    <row r="277" spans="1:26" x14ac:dyDescent="0.3">
      <c r="C277" s="174"/>
      <c r="D277" s="135"/>
      <c r="E277" s="135"/>
      <c r="F277" s="135"/>
      <c r="G277" s="135" t="s">
        <v>31</v>
      </c>
      <c r="H277" s="135"/>
      <c r="I277" s="135"/>
      <c r="J277" s="135"/>
      <c r="K277" s="135" t="s">
        <v>32</v>
      </c>
      <c r="L277" s="135"/>
      <c r="M277" s="135"/>
      <c r="N277" s="135"/>
      <c r="O277" s="135" t="s">
        <v>135</v>
      </c>
      <c r="P277" s="135"/>
      <c r="Q277" s="135"/>
      <c r="R277" s="135"/>
      <c r="S277" s="135" t="s">
        <v>55</v>
      </c>
      <c r="T277" s="135"/>
      <c r="U277" s="135"/>
      <c r="V277" s="241"/>
    </row>
    <row r="278" spans="1:26" x14ac:dyDescent="0.3">
      <c r="C278" s="174"/>
      <c r="D278" s="135"/>
      <c r="E278" s="135"/>
      <c r="F278" s="135"/>
      <c r="G278" s="235" t="s">
        <v>30</v>
      </c>
      <c r="H278" s="235"/>
      <c r="I278" s="135" t="s">
        <v>10</v>
      </c>
      <c r="J278" s="135"/>
      <c r="K278" s="235" t="s">
        <v>33</v>
      </c>
      <c r="L278" s="235"/>
      <c r="M278" s="135" t="s">
        <v>10</v>
      </c>
      <c r="N278" s="135"/>
      <c r="O278" s="235" t="s">
        <v>30</v>
      </c>
      <c r="P278" s="235"/>
      <c r="Q278" s="135" t="s">
        <v>10</v>
      </c>
      <c r="R278" s="135"/>
      <c r="S278" s="235" t="s">
        <v>30</v>
      </c>
      <c r="T278" s="235"/>
      <c r="U278" s="135" t="s">
        <v>10</v>
      </c>
      <c r="V278" s="241"/>
    </row>
    <row r="279" spans="1:26" x14ac:dyDescent="0.3">
      <c r="C279" s="154" t="str">
        <f>Arkusz3!B2</f>
        <v>BIAŁORUŚ</v>
      </c>
      <c r="D279" s="155"/>
      <c r="E279" s="155"/>
      <c r="F279" s="155"/>
      <c r="G279" s="133">
        <f>Arkusz3!F2</f>
        <v>305</v>
      </c>
      <c r="H279" s="133"/>
      <c r="I279" s="133">
        <f>Arkusz3!F8</f>
        <v>403</v>
      </c>
      <c r="J279" s="133"/>
      <c r="K279" s="133">
        <f>SUM(Arkusz3!F14,-G279)</f>
        <v>5</v>
      </c>
      <c r="L279" s="133"/>
      <c r="M279" s="133">
        <f>SUM(Arkusz3!F20,-I279)</f>
        <v>10</v>
      </c>
      <c r="N279" s="133"/>
      <c r="O279" s="133">
        <f>Arkusz3!F26</f>
        <v>2</v>
      </c>
      <c r="P279" s="133"/>
      <c r="Q279" s="133">
        <f>Arkusz3!F32</f>
        <v>2</v>
      </c>
      <c r="R279" s="133"/>
      <c r="S279" s="133">
        <f>SUM(Arkusz3!F14,O279)</f>
        <v>312</v>
      </c>
      <c r="T279" s="133"/>
      <c r="U279" s="133">
        <f>SUM(Arkusz3!F20,Q279)</f>
        <v>415</v>
      </c>
      <c r="V279" s="134"/>
    </row>
    <row r="280" spans="1:26" x14ac:dyDescent="0.3">
      <c r="C280" s="94" t="str">
        <f>Arkusz3!B3</f>
        <v>IRAK</v>
      </c>
      <c r="D280" s="95"/>
      <c r="E280" s="95"/>
      <c r="F280" s="95"/>
      <c r="G280" s="111">
        <f>Arkusz3!F3</f>
        <v>131</v>
      </c>
      <c r="H280" s="111"/>
      <c r="I280" s="111">
        <f>Arkusz3!F9</f>
        <v>168</v>
      </c>
      <c r="J280" s="111"/>
      <c r="K280" s="111">
        <f>SUM(Arkusz3!F15,-G280)</f>
        <v>34</v>
      </c>
      <c r="L280" s="111"/>
      <c r="M280" s="111">
        <f>SUM(Arkusz3!F21,-I280)</f>
        <v>48</v>
      </c>
      <c r="N280" s="111"/>
      <c r="O280" s="111">
        <f>Arkusz3!F27</f>
        <v>1</v>
      </c>
      <c r="P280" s="111"/>
      <c r="Q280" s="111">
        <f>Arkusz3!F33</f>
        <v>5</v>
      </c>
      <c r="R280" s="111"/>
      <c r="S280" s="111">
        <f>SUM(Arkusz3!F15,O280)</f>
        <v>166</v>
      </c>
      <c r="T280" s="111"/>
      <c r="U280" s="111">
        <f>SUM(Arkusz3!F21,Q280)</f>
        <v>221</v>
      </c>
      <c r="V280" s="261"/>
    </row>
    <row r="281" spans="1:26" x14ac:dyDescent="0.3">
      <c r="C281" s="154" t="str">
        <f>Arkusz3!B4</f>
        <v>UKRAINA</v>
      </c>
      <c r="D281" s="155"/>
      <c r="E281" s="155"/>
      <c r="F281" s="155"/>
      <c r="G281" s="133">
        <f>Arkusz3!F4</f>
        <v>90</v>
      </c>
      <c r="H281" s="133"/>
      <c r="I281" s="133">
        <f>Arkusz3!F10</f>
        <v>165</v>
      </c>
      <c r="J281" s="133"/>
      <c r="K281" s="133">
        <f>SUM(Arkusz3!F16,-G281)</f>
        <v>17</v>
      </c>
      <c r="L281" s="133"/>
      <c r="M281" s="133">
        <f>SUM(Arkusz3!F22,-I281)</f>
        <v>24</v>
      </c>
      <c r="N281" s="133"/>
      <c r="O281" s="133">
        <f>Arkusz3!F28</f>
        <v>2</v>
      </c>
      <c r="P281" s="133"/>
      <c r="Q281" s="133">
        <f>Arkusz3!F34</f>
        <v>2</v>
      </c>
      <c r="R281" s="133"/>
      <c r="S281" s="133">
        <f>SUM(Arkusz3!F16,O281)</f>
        <v>109</v>
      </c>
      <c r="T281" s="133"/>
      <c r="U281" s="133">
        <f>SUM(Arkusz3!F22,Q281)</f>
        <v>191</v>
      </c>
      <c r="V281" s="134"/>
    </row>
    <row r="282" spans="1:26" x14ac:dyDescent="0.3">
      <c r="C282" s="94" t="str">
        <f>Arkusz3!B5</f>
        <v>ROSJA</v>
      </c>
      <c r="D282" s="95"/>
      <c r="E282" s="95"/>
      <c r="F282" s="95"/>
      <c r="G282" s="111">
        <f>Arkusz3!F5</f>
        <v>30</v>
      </c>
      <c r="H282" s="111"/>
      <c r="I282" s="111">
        <f>Arkusz3!F11</f>
        <v>60</v>
      </c>
      <c r="J282" s="111"/>
      <c r="K282" s="111">
        <f>SUM(Arkusz3!F17,-G282)</f>
        <v>48</v>
      </c>
      <c r="L282" s="111"/>
      <c r="M282" s="111">
        <f>SUM(Arkusz3!F23,-I282)</f>
        <v>117</v>
      </c>
      <c r="N282" s="111"/>
      <c r="O282" s="111">
        <f>Arkusz3!F29</f>
        <v>4</v>
      </c>
      <c r="P282" s="111"/>
      <c r="Q282" s="111">
        <f>Arkusz3!F35</f>
        <v>12</v>
      </c>
      <c r="R282" s="111"/>
      <c r="S282" s="111">
        <f>SUM(Arkusz3!F17,O282)</f>
        <v>82</v>
      </c>
      <c r="T282" s="111"/>
      <c r="U282" s="111">
        <f>SUM(Arkusz3!F23,Q282)</f>
        <v>189</v>
      </c>
      <c r="V282" s="261"/>
    </row>
    <row r="283" spans="1:26" x14ac:dyDescent="0.3">
      <c r="C283" s="154" t="str">
        <f>Arkusz3!B6</f>
        <v>AFGANISTAN</v>
      </c>
      <c r="D283" s="155"/>
      <c r="E283" s="155"/>
      <c r="F283" s="155"/>
      <c r="G283" s="133">
        <f>Arkusz3!F6</f>
        <v>21</v>
      </c>
      <c r="H283" s="133"/>
      <c r="I283" s="133">
        <f>Arkusz3!F12</f>
        <v>39</v>
      </c>
      <c r="J283" s="133"/>
      <c r="K283" s="133">
        <f>SUM(Arkusz3!F18,-G283)</f>
        <v>0</v>
      </c>
      <c r="L283" s="133"/>
      <c r="M283" s="133">
        <f>SUM(Arkusz3!F24,-I283)</f>
        <v>2</v>
      </c>
      <c r="N283" s="133"/>
      <c r="O283" s="133">
        <f>Arkusz3!F30</f>
        <v>17</v>
      </c>
      <c r="P283" s="133"/>
      <c r="Q283" s="133">
        <f>Arkusz3!F36</f>
        <v>39</v>
      </c>
      <c r="R283" s="133"/>
      <c r="S283" s="133">
        <f>SUM(Arkusz3!F18,O283)</f>
        <v>38</v>
      </c>
      <c r="T283" s="133"/>
      <c r="U283" s="133">
        <f>SUM(Arkusz3!F24,Q283)</f>
        <v>80</v>
      </c>
      <c r="V283" s="134"/>
    </row>
    <row r="284" spans="1:26" ht="15" thickBot="1" x14ac:dyDescent="0.35">
      <c r="C284" s="199" t="str">
        <f>Arkusz3!B7</f>
        <v>Pozostałe</v>
      </c>
      <c r="D284" s="200"/>
      <c r="E284" s="200"/>
      <c r="F284" s="200"/>
      <c r="G284" s="136">
        <f>Arkusz3!F7</f>
        <v>106</v>
      </c>
      <c r="H284" s="136"/>
      <c r="I284" s="136">
        <f>Arkusz3!F13</f>
        <v>141</v>
      </c>
      <c r="J284" s="136"/>
      <c r="K284" s="136">
        <f>SUM(Arkusz3!F19,-G284)</f>
        <v>26</v>
      </c>
      <c r="L284" s="136"/>
      <c r="M284" s="136">
        <f>SUM(Arkusz3!F25,-I284)</f>
        <v>40</v>
      </c>
      <c r="N284" s="136"/>
      <c r="O284" s="136">
        <f>Arkusz3!F31</f>
        <v>0</v>
      </c>
      <c r="P284" s="136"/>
      <c r="Q284" s="136">
        <f>Arkusz3!F37</f>
        <v>0</v>
      </c>
      <c r="R284" s="136"/>
      <c r="S284" s="136">
        <f>SUM(Arkusz3!F19,O284)</f>
        <v>132</v>
      </c>
      <c r="T284" s="136"/>
      <c r="U284" s="136">
        <f>SUM(Arkusz3!F25,Q284)</f>
        <v>181</v>
      </c>
      <c r="V284" s="248"/>
    </row>
    <row r="285" spans="1:26" ht="15" thickBot="1" x14ac:dyDescent="0.35">
      <c r="C285" s="339" t="s">
        <v>1</v>
      </c>
      <c r="D285" s="340"/>
      <c r="E285" s="340"/>
      <c r="F285" s="340"/>
      <c r="G285" s="206">
        <f>SUM(G279:G284)</f>
        <v>683</v>
      </c>
      <c r="H285" s="206"/>
      <c r="I285" s="206">
        <f>SUM(I279:I284)</f>
        <v>976</v>
      </c>
      <c r="J285" s="206"/>
      <c r="K285" s="206">
        <f>SUM(K279:K284)</f>
        <v>130</v>
      </c>
      <c r="L285" s="206"/>
      <c r="M285" s="206">
        <f>SUM(M279:M284)</f>
        <v>241</v>
      </c>
      <c r="N285" s="206"/>
      <c r="O285" s="206">
        <f>SUM(O279:O284)</f>
        <v>26</v>
      </c>
      <c r="P285" s="206"/>
      <c r="Q285" s="206">
        <f>SUM(Q279:Q284)</f>
        <v>60</v>
      </c>
      <c r="R285" s="206"/>
      <c r="S285" s="206">
        <f>SUM(S279:S284)</f>
        <v>839</v>
      </c>
      <c r="T285" s="206"/>
      <c r="U285" s="206">
        <f>SUM(U279:U284)</f>
        <v>1277</v>
      </c>
      <c r="V285" s="260"/>
    </row>
    <row r="286" spans="1:26" x14ac:dyDescent="0.3">
      <c r="A286" s="4"/>
      <c r="B286" s="12"/>
      <c r="C286" s="13"/>
      <c r="D286" s="13"/>
      <c r="E286" s="13"/>
      <c r="F286" s="13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2"/>
    </row>
    <row r="287" spans="1:26" x14ac:dyDescent="0.3">
      <c r="A287" s="201" t="s">
        <v>138</v>
      </c>
      <c r="B287" s="201"/>
      <c r="C287" s="201"/>
      <c r="D287" s="201"/>
      <c r="E287" s="201"/>
      <c r="F287" s="201"/>
      <c r="G287" s="201"/>
      <c r="H287" s="201"/>
      <c r="I287" s="201"/>
      <c r="J287" s="201"/>
      <c r="K287" s="201"/>
      <c r="L287" s="201"/>
      <c r="M287" s="201"/>
      <c r="N287" s="201"/>
      <c r="O287" s="201"/>
      <c r="P287" s="201"/>
      <c r="Q287" s="201"/>
      <c r="R287" s="201"/>
      <c r="S287" s="201"/>
      <c r="T287" s="201"/>
      <c r="U287" s="201"/>
      <c r="V287" s="201"/>
      <c r="W287" s="201"/>
      <c r="X287" s="201"/>
      <c r="Y287" s="201"/>
      <c r="Z287" s="201"/>
    </row>
    <row r="288" spans="1:26" x14ac:dyDescent="0.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6"/>
      <c r="Z288" s="15"/>
    </row>
    <row r="292" spans="4:19" x14ac:dyDescent="0.3">
      <c r="M292" s="11"/>
      <c r="N292" s="11"/>
      <c r="O292" s="11"/>
      <c r="P292" s="11"/>
      <c r="Q292" s="11"/>
      <c r="R292" s="11"/>
      <c r="S292" s="11"/>
    </row>
    <row r="293" spans="4:19" x14ac:dyDescent="0.3">
      <c r="M293" s="11"/>
      <c r="N293" s="11"/>
      <c r="O293" s="11"/>
      <c r="P293" s="11"/>
      <c r="Q293" s="11"/>
      <c r="R293" s="11"/>
      <c r="S293" s="11"/>
    </row>
    <row r="294" spans="4:19" x14ac:dyDescent="0.3">
      <c r="M294" s="11"/>
      <c r="N294" s="11"/>
      <c r="O294" s="11"/>
      <c r="P294" s="11"/>
      <c r="Q294" s="11"/>
      <c r="R294" s="11"/>
      <c r="S294" s="11"/>
    </row>
    <row r="295" spans="4:19" x14ac:dyDescent="0.3">
      <c r="M295" s="11"/>
      <c r="N295" s="11"/>
      <c r="O295" s="11"/>
      <c r="P295" s="11"/>
      <c r="Q295" s="11"/>
      <c r="R295" s="11"/>
      <c r="S295" s="11"/>
    </row>
    <row r="296" spans="4:19" x14ac:dyDescent="0.3">
      <c r="M296" s="11"/>
      <c r="N296" s="11"/>
      <c r="O296" s="11"/>
      <c r="P296" s="11"/>
      <c r="Q296" s="11"/>
      <c r="R296" s="11"/>
      <c r="S296" s="11"/>
    </row>
    <row r="297" spans="4:19" x14ac:dyDescent="0.3">
      <c r="M297" s="11"/>
      <c r="N297" s="11"/>
      <c r="O297" s="11"/>
      <c r="P297" s="11"/>
      <c r="Q297" s="11"/>
      <c r="R297" s="11"/>
      <c r="S297" s="11"/>
    </row>
    <row r="298" spans="4:19" x14ac:dyDescent="0.3">
      <c r="M298" s="11"/>
      <c r="N298" s="11"/>
      <c r="O298" s="11"/>
      <c r="P298" s="11"/>
      <c r="Q298" s="11"/>
      <c r="R298" s="11"/>
      <c r="S298" s="11"/>
    </row>
    <row r="299" spans="4:19" x14ac:dyDescent="0.3">
      <c r="M299" s="11"/>
      <c r="N299" s="11"/>
      <c r="O299" s="11"/>
      <c r="P299" s="11"/>
      <c r="Q299" s="11"/>
      <c r="R299" s="11"/>
      <c r="S299" s="11"/>
    </row>
    <row r="300" spans="4:19" x14ac:dyDescent="0.3">
      <c r="D300" s="198"/>
      <c r="E300" s="198"/>
    </row>
    <row r="305" spans="1:26" x14ac:dyDescent="0.3">
      <c r="V305" s="17"/>
      <c r="W305" s="17"/>
      <c r="X305" s="17"/>
      <c r="Y305" s="18"/>
      <c r="Z305" s="17"/>
    </row>
    <row r="306" spans="1:26" x14ac:dyDescent="0.3">
      <c r="V306" s="17"/>
      <c r="W306" s="17"/>
      <c r="X306" s="17"/>
      <c r="Y306" s="18"/>
      <c r="Z306" s="17"/>
    </row>
    <row r="307" spans="1:26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7"/>
      <c r="W307" s="17"/>
      <c r="X307" s="17"/>
      <c r="Y307" s="18"/>
      <c r="Z307" s="17"/>
    </row>
    <row r="308" spans="1:26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7"/>
      <c r="W308" s="17"/>
      <c r="X308" s="17"/>
      <c r="Y308" s="18"/>
      <c r="Z308" s="17"/>
    </row>
    <row r="309" spans="1:26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7"/>
      <c r="W309" s="17"/>
      <c r="X309" s="17"/>
      <c r="Y309" s="18"/>
      <c r="Z309" s="17"/>
    </row>
    <row r="310" spans="1:26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7"/>
      <c r="W310" s="17"/>
      <c r="X310" s="17"/>
      <c r="Y310" s="18"/>
      <c r="Z310" s="17"/>
    </row>
    <row r="311" spans="1:26" s="56" customFormat="1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7"/>
      <c r="W311" s="17"/>
      <c r="X311" s="17"/>
      <c r="Y311" s="18"/>
      <c r="Z311" s="17"/>
    </row>
    <row r="312" spans="1:26" s="56" customFormat="1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7"/>
      <c r="W312" s="17"/>
      <c r="X312" s="17"/>
      <c r="Y312" s="18"/>
      <c r="Z312" s="17"/>
    </row>
    <row r="313" spans="1:26" s="56" customFormat="1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7"/>
      <c r="W313" s="17"/>
      <c r="X313" s="17"/>
      <c r="Y313" s="18"/>
      <c r="Z313" s="17"/>
    </row>
    <row r="314" spans="1:26" s="56" customFormat="1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7"/>
      <c r="W314" s="17"/>
      <c r="X314" s="17"/>
      <c r="Y314" s="18"/>
      <c r="Z314" s="17"/>
    </row>
    <row r="315" spans="1:26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7"/>
      <c r="W315" s="17"/>
      <c r="X315" s="17"/>
      <c r="Y315" s="18"/>
      <c r="Z315" s="17"/>
    </row>
    <row r="316" spans="1:26" x14ac:dyDescent="0.3">
      <c r="A316" s="337"/>
      <c r="B316" s="337"/>
      <c r="C316" s="337"/>
      <c r="D316" s="337"/>
      <c r="E316" s="337"/>
      <c r="F316" s="337"/>
      <c r="G316" s="337"/>
      <c r="H316" s="337"/>
      <c r="I316" s="337"/>
      <c r="J316" s="337"/>
      <c r="K316" s="337"/>
      <c r="L316" s="337"/>
      <c r="M316" s="337"/>
      <c r="N316" s="337"/>
      <c r="O316" s="337"/>
      <c r="P316" s="337"/>
      <c r="Q316" s="337"/>
      <c r="R316" s="337"/>
      <c r="S316" s="337"/>
      <c r="T316" s="337"/>
      <c r="U316" s="337"/>
      <c r="V316" s="337"/>
      <c r="W316" s="337"/>
      <c r="X316" s="337"/>
      <c r="Y316" s="337"/>
    </row>
    <row r="317" spans="1:26" x14ac:dyDescent="0.3">
      <c r="A317" s="337"/>
      <c r="B317" s="337"/>
      <c r="C317" s="337"/>
      <c r="D317" s="337"/>
      <c r="E317" s="337"/>
      <c r="F317" s="337"/>
      <c r="G317" s="337"/>
      <c r="H317" s="337"/>
      <c r="I317" s="337"/>
      <c r="J317" s="337"/>
      <c r="K317" s="337"/>
      <c r="L317" s="337"/>
      <c r="M317" s="337"/>
      <c r="N317" s="337"/>
      <c r="O317" s="337"/>
      <c r="P317" s="337"/>
      <c r="Q317" s="337"/>
      <c r="R317" s="337"/>
      <c r="S317" s="337"/>
      <c r="T317" s="337"/>
      <c r="U317" s="337"/>
      <c r="V317" s="337"/>
      <c r="W317" s="337"/>
      <c r="X317" s="337"/>
      <c r="Y317" s="337"/>
    </row>
    <row r="318" spans="1:26" x14ac:dyDescent="0.3">
      <c r="A318" s="337"/>
      <c r="B318" s="337"/>
      <c r="C318" s="337"/>
      <c r="D318" s="337"/>
      <c r="E318" s="337"/>
      <c r="F318" s="337"/>
      <c r="G318" s="337"/>
      <c r="H318" s="337"/>
      <c r="I318" s="337"/>
      <c r="J318" s="337"/>
      <c r="K318" s="337"/>
      <c r="L318" s="337"/>
      <c r="M318" s="337"/>
      <c r="N318" s="337"/>
      <c r="O318" s="337"/>
      <c r="P318" s="337"/>
      <c r="Q318" s="337"/>
      <c r="R318" s="337"/>
      <c r="S318" s="337"/>
      <c r="T318" s="337"/>
      <c r="U318" s="337"/>
      <c r="V318" s="337"/>
      <c r="W318" s="337"/>
      <c r="X318" s="337"/>
      <c r="Y318" s="337"/>
    </row>
    <row r="319" spans="1:26" x14ac:dyDescent="0.3">
      <c r="A319" s="337"/>
      <c r="B319" s="337"/>
      <c r="C319" s="337"/>
      <c r="D319" s="337"/>
      <c r="E319" s="337"/>
      <c r="F319" s="337"/>
      <c r="G319" s="337"/>
      <c r="H319" s="337"/>
      <c r="I319" s="337"/>
      <c r="J319" s="337"/>
      <c r="K319" s="337"/>
      <c r="L319" s="337"/>
      <c r="M319" s="337"/>
      <c r="N319" s="337"/>
      <c r="O319" s="337"/>
      <c r="P319" s="337"/>
      <c r="Q319" s="337"/>
      <c r="R319" s="337"/>
      <c r="S319" s="337"/>
      <c r="T319" s="337"/>
      <c r="U319" s="337"/>
      <c r="V319" s="337"/>
      <c r="W319" s="337"/>
      <c r="X319" s="337"/>
      <c r="Y319" s="337"/>
    </row>
    <row r="320" spans="1:26" x14ac:dyDescent="0.3">
      <c r="A320" s="337"/>
      <c r="B320" s="337"/>
      <c r="C320" s="337"/>
      <c r="D320" s="337"/>
      <c r="E320" s="337"/>
      <c r="F320" s="337"/>
      <c r="G320" s="337"/>
      <c r="H320" s="337"/>
      <c r="I320" s="337"/>
      <c r="J320" s="337"/>
      <c r="K320" s="337"/>
      <c r="L320" s="337"/>
      <c r="M320" s="337"/>
      <c r="N320" s="337"/>
      <c r="O320" s="337"/>
      <c r="P320" s="337"/>
      <c r="Q320" s="337"/>
      <c r="R320" s="337"/>
      <c r="S320" s="337"/>
      <c r="T320" s="337"/>
      <c r="U320" s="337"/>
      <c r="V320" s="337"/>
      <c r="W320" s="337"/>
      <c r="X320" s="337"/>
      <c r="Y320" s="337"/>
    </row>
    <row r="321" spans="1:25" x14ac:dyDescent="0.3">
      <c r="A321" s="337"/>
      <c r="B321" s="337"/>
      <c r="C321" s="337"/>
      <c r="D321" s="337"/>
      <c r="E321" s="337"/>
      <c r="F321" s="337"/>
      <c r="G321" s="337"/>
      <c r="H321" s="337"/>
      <c r="I321" s="337"/>
      <c r="J321" s="337"/>
      <c r="K321" s="337"/>
      <c r="L321" s="337"/>
      <c r="M321" s="337"/>
      <c r="N321" s="337"/>
      <c r="O321" s="337"/>
      <c r="P321" s="337"/>
      <c r="Q321" s="337"/>
      <c r="R321" s="337"/>
      <c r="S321" s="337"/>
      <c r="T321" s="337"/>
      <c r="U321" s="337"/>
      <c r="V321" s="337"/>
      <c r="W321" s="337"/>
      <c r="X321" s="337"/>
      <c r="Y321" s="337"/>
    </row>
    <row r="322" spans="1:25" x14ac:dyDescent="0.3">
      <c r="A322" s="337"/>
      <c r="B322" s="337"/>
      <c r="C322" s="337"/>
      <c r="D322" s="337"/>
      <c r="E322" s="337"/>
      <c r="F322" s="337"/>
      <c r="G322" s="337"/>
      <c r="H322" s="337"/>
      <c r="I322" s="337"/>
      <c r="J322" s="337"/>
      <c r="K322" s="337"/>
      <c r="L322" s="337"/>
      <c r="M322" s="337"/>
      <c r="N322" s="337"/>
      <c r="O322" s="337"/>
      <c r="P322" s="337"/>
      <c r="Q322" s="337"/>
      <c r="R322" s="337"/>
      <c r="S322" s="337"/>
      <c r="T322" s="337"/>
      <c r="U322" s="337"/>
      <c r="V322" s="337"/>
      <c r="W322" s="337"/>
      <c r="X322" s="337"/>
      <c r="Y322" s="337"/>
    </row>
    <row r="323" spans="1:25" x14ac:dyDescent="0.3">
      <c r="A323" s="337"/>
      <c r="B323" s="337"/>
      <c r="C323" s="337"/>
      <c r="D323" s="337"/>
      <c r="E323" s="337"/>
      <c r="F323" s="337"/>
      <c r="G323" s="337"/>
      <c r="H323" s="337"/>
      <c r="I323" s="337"/>
      <c r="J323" s="337"/>
      <c r="K323" s="337"/>
      <c r="L323" s="337"/>
      <c r="M323" s="337"/>
      <c r="N323" s="337"/>
      <c r="O323" s="337"/>
      <c r="P323" s="337"/>
      <c r="Q323" s="337"/>
      <c r="R323" s="337"/>
      <c r="S323" s="337"/>
      <c r="T323" s="337"/>
      <c r="U323" s="337"/>
      <c r="V323" s="337"/>
      <c r="W323" s="337"/>
      <c r="X323" s="337"/>
      <c r="Y323" s="337"/>
    </row>
    <row r="324" spans="1:25" x14ac:dyDescent="0.3">
      <c r="A324" s="337"/>
      <c r="B324" s="337"/>
      <c r="C324" s="337"/>
      <c r="D324" s="337"/>
      <c r="E324" s="337"/>
      <c r="F324" s="337"/>
      <c r="G324" s="337"/>
      <c r="H324" s="337"/>
      <c r="I324" s="337"/>
      <c r="J324" s="337"/>
      <c r="K324" s="337"/>
      <c r="L324" s="337"/>
      <c r="M324" s="337"/>
      <c r="N324" s="337"/>
      <c r="O324" s="337"/>
      <c r="P324" s="337"/>
      <c r="Q324" s="337"/>
      <c r="R324" s="337"/>
      <c r="S324" s="337"/>
      <c r="T324" s="337"/>
      <c r="U324" s="337"/>
      <c r="V324" s="337"/>
      <c r="W324" s="337"/>
      <c r="X324" s="337"/>
      <c r="Y324" s="337"/>
    </row>
    <row r="329" spans="1:25" ht="14.4" customHeight="1" x14ac:dyDescent="0.3">
      <c r="A329" s="147" t="s">
        <v>146</v>
      </c>
      <c r="B329" s="147"/>
      <c r="C329" s="147"/>
      <c r="D329" s="147"/>
      <c r="E329" s="147"/>
      <c r="F329" s="147"/>
      <c r="G329" s="147"/>
      <c r="H329" s="147"/>
      <c r="I329" s="147"/>
      <c r="J329" s="147"/>
      <c r="K329" s="147"/>
      <c r="L329" s="147"/>
      <c r="M329" s="147"/>
      <c r="N329" s="147"/>
      <c r="O329" s="147"/>
      <c r="P329" s="147"/>
      <c r="Q329" s="147"/>
      <c r="R329" s="147"/>
      <c r="S329" s="147"/>
      <c r="T329" s="147"/>
      <c r="U329" s="147"/>
    </row>
    <row r="330" spans="1:25" x14ac:dyDescent="0.3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</row>
    <row r="332" spans="1:25" ht="15" thickBot="1" x14ac:dyDescent="0.35"/>
    <row r="333" spans="1:25" x14ac:dyDescent="0.3">
      <c r="A333" s="232" t="str">
        <f>CONCATENATE(Arkusz18!C2," - ",Arkusz18!B2," r.")</f>
        <v>01.01.2022 - 28.02.2022 r.</v>
      </c>
      <c r="B333" s="233"/>
      <c r="C333" s="233"/>
      <c r="D333" s="233"/>
      <c r="E333" s="233"/>
      <c r="F333" s="233"/>
      <c r="G333" s="233"/>
      <c r="H333" s="233"/>
      <c r="I333" s="234"/>
      <c r="M333" s="249" t="str">
        <f>CONCATENATE(Arkusz18!C2," - ",Arkusz18!B2," r.")</f>
        <v>01.01.2022 - 28.02.2022 r.</v>
      </c>
      <c r="N333" s="250"/>
      <c r="O333" s="250"/>
      <c r="P333" s="250"/>
      <c r="Q333" s="250"/>
      <c r="R333" s="250"/>
      <c r="S333" s="250"/>
      <c r="T333" s="250"/>
      <c r="U333" s="251"/>
    </row>
    <row r="334" spans="1:25" ht="52.5" customHeight="1" x14ac:dyDescent="0.3">
      <c r="A334" s="254" t="s">
        <v>56</v>
      </c>
      <c r="B334" s="255"/>
      <c r="C334" s="256"/>
      <c r="D334" s="192" t="s">
        <v>57</v>
      </c>
      <c r="E334" s="193"/>
      <c r="F334" s="192" t="s">
        <v>58</v>
      </c>
      <c r="G334" s="193"/>
      <c r="H334" s="192" t="s">
        <v>54</v>
      </c>
      <c r="I334" s="252"/>
      <c r="M334" s="254" t="s">
        <v>56</v>
      </c>
      <c r="N334" s="255"/>
      <c r="O334" s="256"/>
      <c r="P334" s="192" t="s">
        <v>59</v>
      </c>
      <c r="Q334" s="193"/>
      <c r="R334" s="192" t="s">
        <v>58</v>
      </c>
      <c r="S334" s="193"/>
      <c r="T334" s="192" t="s">
        <v>54</v>
      </c>
      <c r="U334" s="252"/>
    </row>
    <row r="335" spans="1:25" x14ac:dyDescent="0.3">
      <c r="A335" s="257"/>
      <c r="B335" s="258"/>
      <c r="C335" s="259"/>
      <c r="D335" s="194"/>
      <c r="E335" s="195"/>
      <c r="F335" s="194"/>
      <c r="G335" s="195"/>
      <c r="H335" s="194"/>
      <c r="I335" s="253"/>
      <c r="M335" s="257"/>
      <c r="N335" s="258"/>
      <c r="O335" s="259"/>
      <c r="P335" s="194"/>
      <c r="Q335" s="195"/>
      <c r="R335" s="194"/>
      <c r="S335" s="195"/>
      <c r="T335" s="194"/>
      <c r="U335" s="253"/>
    </row>
    <row r="336" spans="1:25" x14ac:dyDescent="0.3">
      <c r="A336" s="105" t="str">
        <f>Arkusz4!B2</f>
        <v>NIEMCY</v>
      </c>
      <c r="B336" s="106"/>
      <c r="C336" s="106"/>
      <c r="D336" s="107">
        <f>Arkusz4!C2</f>
        <v>1375</v>
      </c>
      <c r="E336" s="107"/>
      <c r="F336" s="107">
        <f>Arkusz4!D2</f>
        <v>420</v>
      </c>
      <c r="G336" s="107"/>
      <c r="H336" s="107">
        <f>Arkusz4!E2</f>
        <v>31</v>
      </c>
      <c r="I336" s="107"/>
      <c r="M336" s="105" t="str">
        <f>Arkusz5!B2</f>
        <v>NIEMCY</v>
      </c>
      <c r="N336" s="106"/>
      <c r="O336" s="106"/>
      <c r="P336" s="107">
        <f>Arkusz5!C2</f>
        <v>15</v>
      </c>
      <c r="Q336" s="107"/>
      <c r="R336" s="107">
        <f>Arkusz5!D2</f>
        <v>8</v>
      </c>
      <c r="S336" s="107"/>
      <c r="T336" s="202">
        <f>Arkusz5!E2</f>
        <v>5</v>
      </c>
      <c r="U336" s="203"/>
    </row>
    <row r="337" spans="1:26" x14ac:dyDescent="0.3">
      <c r="A337" s="150" t="str">
        <f>Arkusz4!B3</f>
        <v>FRANCJA</v>
      </c>
      <c r="B337" s="151"/>
      <c r="C337" s="151"/>
      <c r="D337" s="132">
        <f>Arkusz4!C3</f>
        <v>70</v>
      </c>
      <c r="E337" s="132"/>
      <c r="F337" s="132">
        <f>Arkusz4!D3</f>
        <v>49</v>
      </c>
      <c r="G337" s="132"/>
      <c r="H337" s="132">
        <f>Arkusz4!E3</f>
        <v>5</v>
      </c>
      <c r="I337" s="132"/>
      <c r="M337" s="150" t="str">
        <f>Arkusz5!B3</f>
        <v>RUMUNIA</v>
      </c>
      <c r="N337" s="151"/>
      <c r="O337" s="151"/>
      <c r="P337" s="132">
        <f>Arkusz5!C3</f>
        <v>10</v>
      </c>
      <c r="Q337" s="132"/>
      <c r="R337" s="132">
        <f>Arkusz5!D3</f>
        <v>12</v>
      </c>
      <c r="S337" s="132"/>
      <c r="T337" s="208">
        <f>Arkusz5!E3</f>
        <v>3</v>
      </c>
      <c r="U337" s="209"/>
    </row>
    <row r="338" spans="1:26" x14ac:dyDescent="0.3">
      <c r="A338" s="105" t="str">
        <f>Arkusz4!B4</f>
        <v>BELGIA</v>
      </c>
      <c r="B338" s="106"/>
      <c r="C338" s="106"/>
      <c r="D338" s="107">
        <f>Arkusz4!C4</f>
        <v>39</v>
      </c>
      <c r="E338" s="107"/>
      <c r="F338" s="107">
        <f>Arkusz4!D4</f>
        <v>31</v>
      </c>
      <c r="G338" s="107"/>
      <c r="H338" s="107">
        <f>Arkusz4!E4</f>
        <v>0</v>
      </c>
      <c r="I338" s="107"/>
      <c r="M338" s="105" t="str">
        <f>Arkusz5!B4</f>
        <v>BUŁGARIA</v>
      </c>
      <c r="N338" s="106"/>
      <c r="O338" s="106"/>
      <c r="P338" s="107">
        <f>Arkusz5!C4</f>
        <v>9</v>
      </c>
      <c r="Q338" s="107"/>
      <c r="R338" s="107">
        <f>Arkusz5!D4</f>
        <v>4</v>
      </c>
      <c r="S338" s="107"/>
      <c r="T338" s="202">
        <f>Arkusz5!E4</f>
        <v>0</v>
      </c>
      <c r="U338" s="203"/>
    </row>
    <row r="339" spans="1:26" x14ac:dyDescent="0.3">
      <c r="A339" s="150" t="str">
        <f>Arkusz4!B5</f>
        <v>NIDERLANDY</v>
      </c>
      <c r="B339" s="151"/>
      <c r="C339" s="151"/>
      <c r="D339" s="132">
        <f>Arkusz4!C5</f>
        <v>31</v>
      </c>
      <c r="E339" s="132"/>
      <c r="F339" s="132">
        <f>Arkusz4!D5</f>
        <v>26</v>
      </c>
      <c r="G339" s="132"/>
      <c r="H339" s="132">
        <f>Arkusz4!E5</f>
        <v>0</v>
      </c>
      <c r="I339" s="132"/>
      <c r="M339" s="150" t="str">
        <f>Arkusz5!B5</f>
        <v>FRANCJA</v>
      </c>
      <c r="N339" s="151"/>
      <c r="O339" s="151"/>
      <c r="P339" s="132">
        <f>Arkusz5!C5</f>
        <v>8</v>
      </c>
      <c r="Q339" s="132"/>
      <c r="R339" s="132">
        <f>Arkusz5!D5</f>
        <v>7</v>
      </c>
      <c r="S339" s="132"/>
      <c r="T339" s="208">
        <f>Arkusz5!E5</f>
        <v>1</v>
      </c>
      <c r="U339" s="209"/>
    </row>
    <row r="340" spans="1:26" x14ac:dyDescent="0.3">
      <c r="A340" s="105" t="str">
        <f>Arkusz4!B6</f>
        <v>SZWECJA</v>
      </c>
      <c r="B340" s="106"/>
      <c r="C340" s="106"/>
      <c r="D340" s="107">
        <f>Arkusz4!C6</f>
        <v>15</v>
      </c>
      <c r="E340" s="107"/>
      <c r="F340" s="107">
        <f>Arkusz4!D6</f>
        <v>12</v>
      </c>
      <c r="G340" s="107"/>
      <c r="H340" s="107">
        <f>Arkusz4!E6</f>
        <v>6</v>
      </c>
      <c r="I340" s="107"/>
      <c r="M340" s="105" t="str">
        <f>Arkusz5!B6</f>
        <v>ŁOTWA</v>
      </c>
      <c r="N340" s="106"/>
      <c r="O340" s="106"/>
      <c r="P340" s="107">
        <f>Arkusz5!C6</f>
        <v>8</v>
      </c>
      <c r="Q340" s="107"/>
      <c r="R340" s="107">
        <f>Arkusz5!D6</f>
        <v>10</v>
      </c>
      <c r="S340" s="107"/>
      <c r="T340" s="202">
        <f>Arkusz5!E6</f>
        <v>0</v>
      </c>
      <c r="U340" s="203"/>
    </row>
    <row r="341" spans="1:26" ht="15" thickBot="1" x14ac:dyDescent="0.35">
      <c r="A341" s="210" t="str">
        <f>Arkusz4!B7</f>
        <v>Pozostałe</v>
      </c>
      <c r="B341" s="211"/>
      <c r="C341" s="211"/>
      <c r="D341" s="145">
        <f>Arkusz4!C7</f>
        <v>36</v>
      </c>
      <c r="E341" s="145"/>
      <c r="F341" s="145">
        <f>Arkusz4!D7</f>
        <v>28</v>
      </c>
      <c r="G341" s="145"/>
      <c r="H341" s="145">
        <f>Arkusz4!E7</f>
        <v>9</v>
      </c>
      <c r="I341" s="145"/>
      <c r="M341" s="210" t="str">
        <f>Arkusz5!B7</f>
        <v>Pozostałe</v>
      </c>
      <c r="N341" s="211"/>
      <c r="O341" s="211"/>
      <c r="P341" s="145">
        <f>Arkusz5!C7</f>
        <v>11</v>
      </c>
      <c r="Q341" s="145"/>
      <c r="R341" s="145">
        <f>Arkusz5!D7</f>
        <v>3</v>
      </c>
      <c r="S341" s="145"/>
      <c r="T341" s="148">
        <f>Arkusz5!E7</f>
        <v>1</v>
      </c>
      <c r="U341" s="149"/>
    </row>
    <row r="342" spans="1:26" ht="15" thickBot="1" x14ac:dyDescent="0.35">
      <c r="A342" s="212" t="s">
        <v>69</v>
      </c>
      <c r="B342" s="213"/>
      <c r="C342" s="213"/>
      <c r="D342" s="206">
        <f>SUM(D336:E341)</f>
        <v>1566</v>
      </c>
      <c r="E342" s="206"/>
      <c r="F342" s="206">
        <f>SUM(F336:G341)</f>
        <v>566</v>
      </c>
      <c r="G342" s="206"/>
      <c r="H342" s="206">
        <f>SUM(H336:I341)</f>
        <v>51</v>
      </c>
      <c r="I342" s="260"/>
      <c r="M342" s="212" t="s">
        <v>69</v>
      </c>
      <c r="N342" s="213"/>
      <c r="O342" s="213"/>
      <c r="P342" s="206">
        <f>SUM(P336:Q341)</f>
        <v>61</v>
      </c>
      <c r="Q342" s="206"/>
      <c r="R342" s="206">
        <f t="shared" ref="R342" si="8">SUM(R336:S341)</f>
        <v>44</v>
      </c>
      <c r="S342" s="206"/>
      <c r="T342" s="77">
        <f>SUM(T336:U341)</f>
        <v>10</v>
      </c>
      <c r="U342" s="207"/>
    </row>
    <row r="344" spans="1:26" x14ac:dyDescent="0.3">
      <c r="A344" s="146"/>
      <c r="B344" s="146"/>
      <c r="C344" s="146"/>
      <c r="D344" s="146"/>
      <c r="E344" s="146"/>
      <c r="F344" s="146"/>
      <c r="G344" s="146"/>
      <c r="H344" s="146"/>
      <c r="I344" s="146"/>
      <c r="J344" s="146"/>
      <c r="K344" s="146"/>
      <c r="L344" s="146"/>
      <c r="M344" s="146"/>
      <c r="N344" s="146"/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</row>
    <row r="345" spans="1:26" x14ac:dyDescent="0.3">
      <c r="A345" s="146"/>
      <c r="B345" s="146"/>
      <c r="C345" s="146"/>
      <c r="D345" s="146"/>
      <c r="E345" s="146"/>
      <c r="F345" s="146"/>
      <c r="G345" s="146"/>
      <c r="H345" s="146"/>
      <c r="I345" s="146"/>
      <c r="J345" s="146"/>
      <c r="K345" s="146"/>
      <c r="L345" s="146"/>
      <c r="M345" s="146"/>
      <c r="N345" s="146"/>
      <c r="O345" s="146"/>
      <c r="P345" s="146"/>
      <c r="Q345" s="146"/>
      <c r="R345" s="146"/>
      <c r="S345" s="146"/>
      <c r="T345" s="146"/>
      <c r="U345" s="146"/>
      <c r="V345" s="146"/>
      <c r="W345" s="146"/>
      <c r="X345" s="146"/>
      <c r="Y345" s="146"/>
    </row>
    <row r="346" spans="1:26" x14ac:dyDescent="0.3">
      <c r="A346" s="146"/>
      <c r="B346" s="146"/>
      <c r="C346" s="146"/>
      <c r="D346" s="146"/>
      <c r="E346" s="146"/>
      <c r="F346" s="146"/>
      <c r="G346" s="146"/>
      <c r="H346" s="146"/>
      <c r="I346" s="146"/>
      <c r="J346" s="146"/>
      <c r="K346" s="146"/>
      <c r="L346" s="146"/>
      <c r="M346" s="146"/>
      <c r="N346" s="146"/>
      <c r="O346" s="146"/>
      <c r="P346" s="146"/>
      <c r="Q346" s="146"/>
      <c r="R346" s="146"/>
      <c r="S346" s="146"/>
      <c r="T346" s="146"/>
      <c r="U346" s="146"/>
      <c r="V346" s="146"/>
      <c r="W346" s="146"/>
      <c r="X346" s="146"/>
      <c r="Y346" s="146"/>
    </row>
    <row r="347" spans="1:26" x14ac:dyDescent="0.3">
      <c r="A347" s="146"/>
      <c r="B347" s="146"/>
      <c r="C347" s="146"/>
      <c r="D347" s="146"/>
      <c r="E347" s="146"/>
      <c r="F347" s="146"/>
      <c r="G347" s="146"/>
      <c r="H347" s="146"/>
      <c r="I347" s="146"/>
      <c r="J347" s="146"/>
      <c r="K347" s="146"/>
      <c r="L347" s="146"/>
      <c r="M347" s="146"/>
      <c r="N347" s="146"/>
      <c r="O347" s="146"/>
      <c r="P347" s="146"/>
      <c r="Q347" s="146"/>
      <c r="R347" s="146"/>
      <c r="S347" s="146"/>
      <c r="T347" s="146"/>
      <c r="U347" s="146"/>
      <c r="V347" s="146"/>
      <c r="W347" s="146"/>
      <c r="X347" s="146"/>
      <c r="Y347" s="146"/>
    </row>
    <row r="349" spans="1:26" ht="14.4" customHeight="1" x14ac:dyDescent="0.3">
      <c r="A349" s="201" t="s">
        <v>68</v>
      </c>
      <c r="B349" s="201"/>
      <c r="C349" s="201"/>
      <c r="D349" s="201"/>
      <c r="E349" s="201"/>
      <c r="F349" s="201"/>
      <c r="G349" s="201"/>
      <c r="H349" s="201"/>
      <c r="I349" s="201"/>
      <c r="J349" s="201"/>
      <c r="K349" s="201"/>
      <c r="L349" s="201"/>
      <c r="M349" s="201"/>
      <c r="N349" s="201"/>
      <c r="O349" s="201"/>
      <c r="P349" s="201"/>
      <c r="Q349" s="201"/>
      <c r="R349" s="201"/>
      <c r="S349" s="201"/>
      <c r="T349" s="201"/>
      <c r="U349" s="201"/>
      <c r="V349" s="201"/>
      <c r="W349" s="201"/>
      <c r="X349" s="201"/>
      <c r="Y349" s="201"/>
      <c r="Z349" s="201"/>
    </row>
    <row r="350" spans="1:26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</row>
    <row r="351" spans="1:26" ht="14.4" customHeight="1" x14ac:dyDescent="0.3">
      <c r="A351" s="147" t="s">
        <v>147</v>
      </c>
      <c r="B351" s="147"/>
      <c r="C351" s="147"/>
      <c r="D351" s="147"/>
      <c r="E351" s="147"/>
      <c r="F351" s="147"/>
      <c r="G351" s="147"/>
      <c r="H351" s="147"/>
      <c r="I351" s="147"/>
      <c r="J351" s="147"/>
      <c r="K351" s="147"/>
      <c r="L351" s="147"/>
      <c r="M351" s="147"/>
      <c r="N351" s="147"/>
      <c r="O351" s="147"/>
      <c r="P351" s="147"/>
      <c r="Q351" s="147"/>
      <c r="R351" s="147"/>
      <c r="S351" s="147"/>
      <c r="T351" s="147"/>
      <c r="U351" s="147"/>
    </row>
    <row r="352" spans="1:26" x14ac:dyDescent="0.3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</row>
    <row r="353" spans="1:21" ht="15" thickBot="1" x14ac:dyDescent="0.3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</row>
    <row r="354" spans="1:21" x14ac:dyDescent="0.3">
      <c r="C354" s="137" t="s">
        <v>0</v>
      </c>
      <c r="D354" s="138"/>
      <c r="E354" s="138"/>
      <c r="F354" s="138"/>
      <c r="G354" s="112" t="str">
        <f>CONCATENATE(Arkusz18!A2," - ",Arkusz18!B2," r.")</f>
        <v>01.02.2022 - 28.02.2022 r.</v>
      </c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4"/>
    </row>
    <row r="355" spans="1:21" ht="73.5" customHeight="1" x14ac:dyDescent="0.3">
      <c r="C355" s="190"/>
      <c r="D355" s="191"/>
      <c r="E355" s="191"/>
      <c r="F355" s="191"/>
      <c r="G355" s="108" t="s">
        <v>60</v>
      </c>
      <c r="H355" s="109"/>
      <c r="I355" s="110"/>
      <c r="J355" s="108" t="s">
        <v>61</v>
      </c>
      <c r="K355" s="109"/>
      <c r="L355" s="110"/>
      <c r="M355" s="108" t="s">
        <v>62</v>
      </c>
      <c r="N355" s="109"/>
      <c r="O355" s="110"/>
      <c r="P355" s="108" t="s">
        <v>71</v>
      </c>
      <c r="Q355" s="109"/>
      <c r="R355" s="110"/>
      <c r="S355" s="108" t="s">
        <v>63</v>
      </c>
      <c r="T355" s="109"/>
      <c r="U355" s="214"/>
    </row>
    <row r="356" spans="1:21" x14ac:dyDescent="0.3">
      <c r="C356" s="179" t="str">
        <f>Arkusz6!B2</f>
        <v>BIAŁORUŚ</v>
      </c>
      <c r="D356" s="180"/>
      <c r="E356" s="180"/>
      <c r="F356" s="180"/>
      <c r="G356" s="129">
        <f>Arkusz6!C2</f>
        <v>19</v>
      </c>
      <c r="H356" s="129"/>
      <c r="I356" s="129"/>
      <c r="J356" s="139">
        <f>Arkusz6!D2</f>
        <v>232</v>
      </c>
      <c r="K356" s="140"/>
      <c r="L356" s="141"/>
      <c r="M356" s="129">
        <f>Arkusz6!E2</f>
        <v>0</v>
      </c>
      <c r="N356" s="129"/>
      <c r="O356" s="129"/>
      <c r="P356" s="129">
        <f>Arkusz6!F2</f>
        <v>2</v>
      </c>
      <c r="Q356" s="129"/>
      <c r="R356" s="129"/>
      <c r="S356" s="139">
        <f>Arkusz6!G2</f>
        <v>1</v>
      </c>
      <c r="T356" s="140"/>
      <c r="U356" s="141"/>
    </row>
    <row r="357" spans="1:21" x14ac:dyDescent="0.3">
      <c r="C357" s="152" t="str">
        <f>Arkusz6!B3</f>
        <v>IRAK</v>
      </c>
      <c r="D357" s="153"/>
      <c r="E357" s="153"/>
      <c r="F357" s="153"/>
      <c r="G357" s="89">
        <f>Arkusz6!C3</f>
        <v>0</v>
      </c>
      <c r="H357" s="89"/>
      <c r="I357" s="89"/>
      <c r="J357" s="142">
        <f>Arkusz6!D3</f>
        <v>5</v>
      </c>
      <c r="K357" s="143"/>
      <c r="L357" s="144"/>
      <c r="M357" s="89">
        <f>Arkusz6!E3</f>
        <v>0</v>
      </c>
      <c r="N357" s="89"/>
      <c r="O357" s="89"/>
      <c r="P357" s="89">
        <f>Arkusz6!F3</f>
        <v>49</v>
      </c>
      <c r="Q357" s="89"/>
      <c r="R357" s="89"/>
      <c r="S357" s="142">
        <f>Arkusz6!G3</f>
        <v>135</v>
      </c>
      <c r="T357" s="143"/>
      <c r="U357" s="144"/>
    </row>
    <row r="358" spans="1:21" x14ac:dyDescent="0.3">
      <c r="C358" s="179" t="str">
        <f>Arkusz6!B4</f>
        <v>AFGANISTAN</v>
      </c>
      <c r="D358" s="180"/>
      <c r="E358" s="180"/>
      <c r="F358" s="180"/>
      <c r="G358" s="129">
        <f>Arkusz6!C4</f>
        <v>13</v>
      </c>
      <c r="H358" s="129"/>
      <c r="I358" s="129"/>
      <c r="J358" s="139">
        <f>Arkusz6!D4</f>
        <v>1</v>
      </c>
      <c r="K358" s="140"/>
      <c r="L358" s="141"/>
      <c r="M358" s="129">
        <f>Arkusz6!E4</f>
        <v>0</v>
      </c>
      <c r="N358" s="129"/>
      <c r="O358" s="129"/>
      <c r="P358" s="129">
        <f>Arkusz6!F4</f>
        <v>1</v>
      </c>
      <c r="Q358" s="129"/>
      <c r="R358" s="129"/>
      <c r="S358" s="139">
        <f>Arkusz6!G4</f>
        <v>80</v>
      </c>
      <c r="T358" s="140"/>
      <c r="U358" s="141"/>
    </row>
    <row r="359" spans="1:21" x14ac:dyDescent="0.3">
      <c r="C359" s="152" t="str">
        <f>Arkusz6!B5</f>
        <v>ROSJA</v>
      </c>
      <c r="D359" s="153"/>
      <c r="E359" s="153"/>
      <c r="F359" s="153"/>
      <c r="G359" s="89">
        <f>Arkusz6!C5</f>
        <v>1</v>
      </c>
      <c r="H359" s="89"/>
      <c r="I359" s="89"/>
      <c r="J359" s="142">
        <f>Arkusz6!D5</f>
        <v>2</v>
      </c>
      <c r="K359" s="143"/>
      <c r="L359" s="144"/>
      <c r="M359" s="89">
        <f>Arkusz6!E5</f>
        <v>0</v>
      </c>
      <c r="N359" s="89"/>
      <c r="O359" s="89"/>
      <c r="P359" s="89">
        <f>Arkusz6!F5</f>
        <v>56</v>
      </c>
      <c r="Q359" s="89"/>
      <c r="R359" s="89"/>
      <c r="S359" s="142">
        <f>Arkusz6!G5</f>
        <v>2</v>
      </c>
      <c r="T359" s="143"/>
      <c r="U359" s="144"/>
    </row>
    <row r="360" spans="1:21" x14ac:dyDescent="0.3">
      <c r="C360" s="179" t="str">
        <f>Arkusz6!B6</f>
        <v>TADŻYKISTAN</v>
      </c>
      <c r="D360" s="180"/>
      <c r="E360" s="180"/>
      <c r="F360" s="180"/>
      <c r="G360" s="129">
        <f>Arkusz6!C6</f>
        <v>0</v>
      </c>
      <c r="H360" s="129"/>
      <c r="I360" s="129"/>
      <c r="J360" s="139">
        <f>Arkusz6!D6</f>
        <v>5</v>
      </c>
      <c r="K360" s="140"/>
      <c r="L360" s="141"/>
      <c r="M360" s="129">
        <f>Arkusz6!E6</f>
        <v>0</v>
      </c>
      <c r="N360" s="129"/>
      <c r="O360" s="129"/>
      <c r="P360" s="129">
        <f>Arkusz6!F6</f>
        <v>8</v>
      </c>
      <c r="Q360" s="129"/>
      <c r="R360" s="129"/>
      <c r="S360" s="139">
        <f>Arkusz6!G6</f>
        <v>3</v>
      </c>
      <c r="T360" s="140"/>
      <c r="U360" s="141"/>
    </row>
    <row r="361" spans="1:21" ht="15" thickBot="1" x14ac:dyDescent="0.35">
      <c r="C361" s="204" t="str">
        <f>Arkusz6!B7</f>
        <v>Pozostałe</v>
      </c>
      <c r="D361" s="205"/>
      <c r="E361" s="205"/>
      <c r="F361" s="205"/>
      <c r="G361" s="128">
        <f>Arkusz6!C7</f>
        <v>7</v>
      </c>
      <c r="H361" s="128"/>
      <c r="I361" s="128"/>
      <c r="J361" s="185">
        <f>Arkusz6!D7</f>
        <v>6</v>
      </c>
      <c r="K361" s="186"/>
      <c r="L361" s="187"/>
      <c r="M361" s="128">
        <f>Arkusz6!E7</f>
        <v>0</v>
      </c>
      <c r="N361" s="128"/>
      <c r="O361" s="128"/>
      <c r="P361" s="128">
        <f>Arkusz6!F7</f>
        <v>29</v>
      </c>
      <c r="Q361" s="128"/>
      <c r="R361" s="128"/>
      <c r="S361" s="185">
        <f>Arkusz6!G7</f>
        <v>32</v>
      </c>
      <c r="T361" s="186"/>
      <c r="U361" s="187"/>
    </row>
    <row r="362" spans="1:21" ht="15" thickBot="1" x14ac:dyDescent="0.35">
      <c r="C362" s="188" t="s">
        <v>1</v>
      </c>
      <c r="D362" s="189"/>
      <c r="E362" s="189"/>
      <c r="F362" s="189"/>
      <c r="G362" s="65">
        <f>SUM(G356:I361)</f>
        <v>40</v>
      </c>
      <c r="H362" s="65"/>
      <c r="I362" s="65"/>
      <c r="J362" s="182">
        <f>SUM(J356:L361)</f>
        <v>251</v>
      </c>
      <c r="K362" s="183"/>
      <c r="L362" s="184"/>
      <c r="M362" s="65">
        <f>SUM(M356:O361)</f>
        <v>0</v>
      </c>
      <c r="N362" s="65"/>
      <c r="O362" s="65"/>
      <c r="P362" s="65">
        <f t="shared" ref="P362" si="9">SUM(P356:R361)</f>
        <v>145</v>
      </c>
      <c r="Q362" s="65"/>
      <c r="R362" s="65"/>
      <c r="S362" s="182">
        <f>SUM(S356:U361)</f>
        <v>253</v>
      </c>
      <c r="T362" s="183"/>
      <c r="U362" s="262"/>
    </row>
    <row r="365" spans="1:21" ht="15" thickBot="1" x14ac:dyDescent="0.35"/>
    <row r="366" spans="1:21" x14ac:dyDescent="0.3">
      <c r="C366" s="137" t="s">
        <v>0</v>
      </c>
      <c r="D366" s="138"/>
      <c r="E366" s="138"/>
      <c r="F366" s="138"/>
      <c r="G366" s="112" t="str">
        <f>CONCATENATE(Arkusz18!C2," - ",Arkusz18!B2," r.")</f>
        <v>01.01.2022 - 28.02.2022 r.</v>
      </c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4"/>
    </row>
    <row r="367" spans="1:21" ht="71.25" customHeight="1" x14ac:dyDescent="0.3">
      <c r="C367" s="190"/>
      <c r="D367" s="191"/>
      <c r="E367" s="191"/>
      <c r="F367" s="191"/>
      <c r="G367" s="108" t="s">
        <v>60</v>
      </c>
      <c r="H367" s="109"/>
      <c r="I367" s="110"/>
      <c r="J367" s="108" t="s">
        <v>61</v>
      </c>
      <c r="K367" s="109"/>
      <c r="L367" s="110"/>
      <c r="M367" s="108" t="s">
        <v>62</v>
      </c>
      <c r="N367" s="109"/>
      <c r="O367" s="110"/>
      <c r="P367" s="108" t="s">
        <v>71</v>
      </c>
      <c r="Q367" s="109"/>
      <c r="R367" s="110"/>
      <c r="S367" s="108" t="s">
        <v>63</v>
      </c>
      <c r="T367" s="109"/>
      <c r="U367" s="214"/>
    </row>
    <row r="368" spans="1:21" x14ac:dyDescent="0.3">
      <c r="C368" s="179" t="str">
        <f>Arkusz7!B2</f>
        <v>BIAŁORUŚ</v>
      </c>
      <c r="D368" s="180"/>
      <c r="E368" s="180"/>
      <c r="F368" s="180"/>
      <c r="G368" s="129">
        <f>Arkusz7!C2</f>
        <v>31</v>
      </c>
      <c r="H368" s="129"/>
      <c r="I368" s="129"/>
      <c r="J368" s="139">
        <f>Arkusz7!D2</f>
        <v>337</v>
      </c>
      <c r="K368" s="140"/>
      <c r="L368" s="141"/>
      <c r="M368" s="129">
        <f>Arkusz7!E2</f>
        <v>0</v>
      </c>
      <c r="N368" s="129"/>
      <c r="O368" s="129"/>
      <c r="P368" s="129">
        <f>Arkusz7!F2</f>
        <v>2</v>
      </c>
      <c r="Q368" s="129"/>
      <c r="R368" s="129"/>
      <c r="S368" s="139">
        <f>Arkusz7!G2</f>
        <v>5</v>
      </c>
      <c r="T368" s="140"/>
      <c r="U368" s="141"/>
    </row>
    <row r="369" spans="1:25" x14ac:dyDescent="0.3">
      <c r="C369" s="152" t="str">
        <f>Arkusz7!B3</f>
        <v>IRAK</v>
      </c>
      <c r="D369" s="153"/>
      <c r="E369" s="153"/>
      <c r="F369" s="153"/>
      <c r="G369" s="89">
        <f>Arkusz7!C3</f>
        <v>0</v>
      </c>
      <c r="H369" s="89"/>
      <c r="I369" s="89"/>
      <c r="J369" s="142">
        <f>Arkusz7!D3</f>
        <v>5</v>
      </c>
      <c r="K369" s="143"/>
      <c r="L369" s="144"/>
      <c r="M369" s="89">
        <f>Arkusz7!E3</f>
        <v>0</v>
      </c>
      <c r="N369" s="89"/>
      <c r="O369" s="89"/>
      <c r="P369" s="89">
        <f>Arkusz7!F3</f>
        <v>84</v>
      </c>
      <c r="Q369" s="89"/>
      <c r="R369" s="89"/>
      <c r="S369" s="142">
        <f>Arkusz7!G3</f>
        <v>284</v>
      </c>
      <c r="T369" s="143"/>
      <c r="U369" s="144"/>
    </row>
    <row r="370" spans="1:25" x14ac:dyDescent="0.3">
      <c r="C370" s="179" t="str">
        <f>Arkusz7!B4</f>
        <v>AFGANISTAN</v>
      </c>
      <c r="D370" s="180"/>
      <c r="E370" s="180"/>
      <c r="F370" s="180"/>
      <c r="G370" s="129">
        <f>Arkusz7!C4</f>
        <v>15</v>
      </c>
      <c r="H370" s="129"/>
      <c r="I370" s="129"/>
      <c r="J370" s="139">
        <f>Arkusz7!D4</f>
        <v>1</v>
      </c>
      <c r="K370" s="140"/>
      <c r="L370" s="141"/>
      <c r="M370" s="129">
        <f>Arkusz7!E4</f>
        <v>0</v>
      </c>
      <c r="N370" s="129"/>
      <c r="O370" s="129"/>
      <c r="P370" s="129">
        <f>Arkusz7!F4</f>
        <v>2</v>
      </c>
      <c r="Q370" s="129"/>
      <c r="R370" s="129"/>
      <c r="S370" s="139">
        <f>Arkusz7!G4</f>
        <v>246</v>
      </c>
      <c r="T370" s="140"/>
      <c r="U370" s="141"/>
    </row>
    <row r="371" spans="1:25" x14ac:dyDescent="0.3">
      <c r="C371" s="152" t="str">
        <f>Arkusz7!B5</f>
        <v>ROSJA</v>
      </c>
      <c r="D371" s="153"/>
      <c r="E371" s="153"/>
      <c r="F371" s="153"/>
      <c r="G371" s="89">
        <f>Arkusz7!C5</f>
        <v>5</v>
      </c>
      <c r="H371" s="89"/>
      <c r="I371" s="89"/>
      <c r="J371" s="142">
        <f>Arkusz7!D5</f>
        <v>6</v>
      </c>
      <c r="K371" s="143"/>
      <c r="L371" s="144"/>
      <c r="M371" s="89">
        <f>Arkusz7!E5</f>
        <v>0</v>
      </c>
      <c r="N371" s="89"/>
      <c r="O371" s="89"/>
      <c r="P371" s="89">
        <f>Arkusz7!F5</f>
        <v>90</v>
      </c>
      <c r="Q371" s="89"/>
      <c r="R371" s="89"/>
      <c r="S371" s="142">
        <f>Arkusz7!G5</f>
        <v>30</v>
      </c>
      <c r="T371" s="143"/>
      <c r="U371" s="144"/>
    </row>
    <row r="372" spans="1:25" x14ac:dyDescent="0.3">
      <c r="C372" s="179" t="str">
        <f>Arkusz7!B6</f>
        <v>SYRIA</v>
      </c>
      <c r="D372" s="180"/>
      <c r="E372" s="180"/>
      <c r="F372" s="180"/>
      <c r="G372" s="129">
        <f>Arkusz7!C6</f>
        <v>1</v>
      </c>
      <c r="H372" s="129"/>
      <c r="I372" s="129"/>
      <c r="J372" s="139">
        <f>Arkusz7!D6</f>
        <v>2</v>
      </c>
      <c r="K372" s="140"/>
      <c r="L372" s="141"/>
      <c r="M372" s="129">
        <f>Arkusz7!E6</f>
        <v>0</v>
      </c>
      <c r="N372" s="129"/>
      <c r="O372" s="129"/>
      <c r="P372" s="129">
        <f>Arkusz7!F6</f>
        <v>1</v>
      </c>
      <c r="Q372" s="129"/>
      <c r="R372" s="129"/>
      <c r="S372" s="139">
        <f>Arkusz7!G6</f>
        <v>48</v>
      </c>
      <c r="T372" s="140"/>
      <c r="U372" s="141"/>
    </row>
    <row r="373" spans="1:25" ht="15" thickBot="1" x14ac:dyDescent="0.35">
      <c r="C373" s="204" t="str">
        <f>Arkusz7!B7</f>
        <v>Pozostałe</v>
      </c>
      <c r="D373" s="205"/>
      <c r="E373" s="205"/>
      <c r="F373" s="205"/>
      <c r="G373" s="128">
        <f>Arkusz7!C7</f>
        <v>9</v>
      </c>
      <c r="H373" s="128"/>
      <c r="I373" s="128"/>
      <c r="J373" s="185">
        <f>Arkusz7!D7</f>
        <v>9</v>
      </c>
      <c r="K373" s="186"/>
      <c r="L373" s="187"/>
      <c r="M373" s="128">
        <f>Arkusz7!E7</f>
        <v>0</v>
      </c>
      <c r="N373" s="128"/>
      <c r="O373" s="128"/>
      <c r="P373" s="128">
        <f>Arkusz7!F7</f>
        <v>66</v>
      </c>
      <c r="Q373" s="128"/>
      <c r="R373" s="128"/>
      <c r="S373" s="185">
        <f>Arkusz7!G7</f>
        <v>64</v>
      </c>
      <c r="T373" s="186"/>
      <c r="U373" s="187"/>
    </row>
    <row r="374" spans="1:25" ht="15" thickBot="1" x14ac:dyDescent="0.35">
      <c r="C374" s="188" t="s">
        <v>1</v>
      </c>
      <c r="D374" s="189"/>
      <c r="E374" s="189"/>
      <c r="F374" s="189"/>
      <c r="G374" s="65">
        <f>SUM(G368:I373)</f>
        <v>61</v>
      </c>
      <c r="H374" s="65"/>
      <c r="I374" s="65"/>
      <c r="J374" s="182">
        <f>SUM(J368:L373)</f>
        <v>360</v>
      </c>
      <c r="K374" s="183"/>
      <c r="L374" s="184"/>
      <c r="M374" s="65">
        <f>SUM(M368:O373)</f>
        <v>0</v>
      </c>
      <c r="N374" s="65"/>
      <c r="O374" s="65"/>
      <c r="P374" s="65">
        <f t="shared" ref="P374" si="10">SUM(P368:R373)</f>
        <v>245</v>
      </c>
      <c r="Q374" s="65"/>
      <c r="R374" s="65"/>
      <c r="S374" s="182">
        <f>SUM(S368:U373)</f>
        <v>677</v>
      </c>
      <c r="T374" s="183"/>
      <c r="U374" s="262"/>
    </row>
    <row r="377" spans="1:25" x14ac:dyDescent="0.3">
      <c r="A377" s="146"/>
      <c r="B377" s="146"/>
      <c r="C377" s="146"/>
      <c r="D377" s="146"/>
      <c r="E377" s="146"/>
      <c r="F377" s="146"/>
      <c r="G377" s="146"/>
      <c r="H377" s="146"/>
      <c r="I377" s="146"/>
      <c r="J377" s="146"/>
      <c r="K377" s="146"/>
      <c r="L377" s="146"/>
      <c r="M377" s="146"/>
      <c r="N377" s="146"/>
      <c r="O377" s="146"/>
      <c r="P377" s="146"/>
      <c r="Q377" s="146"/>
      <c r="R377" s="146"/>
      <c r="S377" s="146"/>
      <c r="T377" s="146"/>
      <c r="U377" s="146"/>
      <c r="V377" s="146"/>
      <c r="W377" s="146"/>
      <c r="X377" s="146"/>
      <c r="Y377" s="146"/>
    </row>
    <row r="378" spans="1:25" x14ac:dyDescent="0.3">
      <c r="A378" s="146"/>
      <c r="B378" s="146"/>
      <c r="C378" s="146"/>
      <c r="D378" s="146"/>
      <c r="E378" s="146"/>
      <c r="F378" s="146"/>
      <c r="G378" s="146"/>
      <c r="H378" s="146"/>
      <c r="I378" s="146"/>
      <c r="J378" s="146"/>
      <c r="K378" s="146"/>
      <c r="L378" s="146"/>
      <c r="M378" s="146"/>
      <c r="N378" s="146"/>
      <c r="O378" s="146"/>
      <c r="P378" s="146"/>
      <c r="Q378" s="146"/>
      <c r="R378" s="146"/>
      <c r="S378" s="146"/>
      <c r="T378" s="146"/>
      <c r="U378" s="146"/>
      <c r="V378" s="146"/>
      <c r="W378" s="146"/>
      <c r="X378" s="146"/>
      <c r="Y378" s="146"/>
    </row>
    <row r="379" spans="1:25" x14ac:dyDescent="0.3">
      <c r="A379" s="146"/>
      <c r="B379" s="146"/>
      <c r="C379" s="146"/>
      <c r="D379" s="146"/>
      <c r="E379" s="146"/>
      <c r="F379" s="146"/>
      <c r="G379" s="146"/>
      <c r="H379" s="146"/>
      <c r="I379" s="146"/>
      <c r="J379" s="146"/>
      <c r="K379" s="146"/>
      <c r="L379" s="146"/>
      <c r="M379" s="146"/>
      <c r="N379" s="146"/>
      <c r="O379" s="146"/>
      <c r="P379" s="146"/>
      <c r="Q379" s="146"/>
      <c r="R379" s="146"/>
      <c r="S379" s="146"/>
      <c r="T379" s="146"/>
      <c r="U379" s="146"/>
      <c r="V379" s="146"/>
      <c r="W379" s="146"/>
      <c r="X379" s="146"/>
      <c r="Y379" s="146"/>
    </row>
    <row r="380" spans="1:25" x14ac:dyDescent="0.3">
      <c r="A380" s="146"/>
      <c r="B380" s="146"/>
      <c r="C380" s="146"/>
      <c r="D380" s="146"/>
      <c r="E380" s="146"/>
      <c r="F380" s="146"/>
      <c r="G380" s="146"/>
      <c r="H380" s="146"/>
      <c r="I380" s="146"/>
      <c r="J380" s="146"/>
      <c r="K380" s="146"/>
      <c r="L380" s="146"/>
      <c r="M380" s="146"/>
      <c r="N380" s="146"/>
      <c r="O380" s="146"/>
      <c r="P380" s="146"/>
      <c r="Q380" s="146"/>
      <c r="R380" s="146"/>
      <c r="S380" s="146"/>
      <c r="T380" s="146"/>
      <c r="U380" s="146"/>
      <c r="V380" s="146"/>
      <c r="W380" s="146"/>
      <c r="X380" s="146"/>
      <c r="Y380" s="146"/>
    </row>
    <row r="381" spans="1:25" x14ac:dyDescent="0.3">
      <c r="A381" s="146"/>
      <c r="B381" s="146"/>
      <c r="C381" s="146"/>
      <c r="D381" s="146"/>
      <c r="E381" s="146"/>
      <c r="F381" s="146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</row>
    <row r="384" spans="1:25" ht="14.4" customHeight="1" x14ac:dyDescent="0.3">
      <c r="A384" s="147" t="s">
        <v>148</v>
      </c>
      <c r="B384" s="147"/>
      <c r="C384" s="147"/>
      <c r="D384" s="147"/>
      <c r="E384" s="147"/>
      <c r="F384" s="147"/>
      <c r="G384" s="147"/>
      <c r="H384" s="147"/>
      <c r="I384" s="147"/>
      <c r="J384" s="147"/>
      <c r="K384" s="147"/>
      <c r="L384" s="147"/>
      <c r="M384" s="147"/>
      <c r="N384" s="147"/>
      <c r="O384" s="147"/>
      <c r="P384" s="147"/>
      <c r="Q384" s="147"/>
      <c r="R384" s="147"/>
      <c r="S384" s="147"/>
      <c r="T384" s="147"/>
      <c r="U384" s="147"/>
      <c r="V384" s="147"/>
      <c r="W384" s="147"/>
      <c r="X384" s="147"/>
      <c r="Y384" s="147"/>
    </row>
    <row r="385" spans="1:25" x14ac:dyDescent="0.3">
      <c r="A385" s="147"/>
      <c r="B385" s="147"/>
      <c r="C385" s="147"/>
      <c r="D385" s="147"/>
      <c r="E385" s="147"/>
      <c r="F385" s="147"/>
      <c r="G385" s="147"/>
      <c r="H385" s="147"/>
      <c r="I385" s="147"/>
      <c r="J385" s="147"/>
      <c r="K385" s="147"/>
      <c r="L385" s="147"/>
      <c r="M385" s="147"/>
      <c r="N385" s="147"/>
      <c r="O385" s="147"/>
      <c r="P385" s="147"/>
      <c r="Q385" s="147"/>
      <c r="R385" s="147"/>
      <c r="S385" s="147"/>
      <c r="T385" s="147"/>
      <c r="U385" s="147"/>
      <c r="V385" s="147"/>
      <c r="W385" s="147"/>
      <c r="X385" s="147"/>
      <c r="Y385" s="147"/>
    </row>
    <row r="386" spans="1:25" x14ac:dyDescent="0.3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5" ht="15" thickBot="1" x14ac:dyDescent="0.35"/>
    <row r="388" spans="1:25" ht="30" customHeight="1" x14ac:dyDescent="0.3">
      <c r="B388" s="137" t="s">
        <v>9</v>
      </c>
      <c r="C388" s="138"/>
      <c r="D388" s="138"/>
      <c r="E388" s="138"/>
      <c r="F388" s="138"/>
      <c r="G388" s="138"/>
      <c r="H388" s="138"/>
      <c r="I388" s="138"/>
      <c r="J388" s="265" t="str">
        <f>Arkusz8!C6</f>
        <v>25.01.2022 - 31.01.2022</v>
      </c>
      <c r="K388" s="266"/>
      <c r="L388" s="267"/>
      <c r="M388" s="263" t="str">
        <f>Arkusz8!C10</f>
        <v>01.02.2022 - 07.02.2022</v>
      </c>
      <c r="N388" s="263"/>
      <c r="O388" s="263"/>
      <c r="P388" s="263" t="str">
        <f>Arkusz8!C9</f>
        <v>08.02.2022 - 14.02.2022</v>
      </c>
      <c r="Q388" s="263"/>
      <c r="R388" s="263"/>
      <c r="S388" s="265" t="str">
        <f>Arkusz8!C8</f>
        <v>15.02.2022 - 21.02.2022</v>
      </c>
      <c r="T388" s="266"/>
      <c r="U388" s="267"/>
      <c r="V388" s="263" t="str">
        <f>Arkusz8!C7</f>
        <v>22.02.2022 - 28.02.2022</v>
      </c>
      <c r="W388" s="263"/>
      <c r="X388" s="264"/>
    </row>
    <row r="389" spans="1:25" x14ac:dyDescent="0.3">
      <c r="B389" s="177" t="s">
        <v>29</v>
      </c>
      <c r="C389" s="178"/>
      <c r="D389" s="178"/>
      <c r="E389" s="178"/>
      <c r="F389" s="178"/>
      <c r="G389" s="178"/>
      <c r="H389" s="178"/>
      <c r="I389" s="178"/>
      <c r="J389" s="245">
        <f>Arkusz8!A6</f>
        <v>1075</v>
      </c>
      <c r="K389" s="246"/>
      <c r="L389" s="247"/>
      <c r="M389" s="181">
        <f>Arkusz8!A5</f>
        <v>1025</v>
      </c>
      <c r="N389" s="181"/>
      <c r="O389" s="181"/>
      <c r="P389" s="181">
        <f>Arkusz8!A4</f>
        <v>1009</v>
      </c>
      <c r="Q389" s="181"/>
      <c r="R389" s="181"/>
      <c r="S389" s="245">
        <f>Arkusz8!A3</f>
        <v>1035</v>
      </c>
      <c r="T389" s="246"/>
      <c r="U389" s="247"/>
      <c r="V389" s="181">
        <f>Arkusz8!A2</f>
        <v>1071</v>
      </c>
      <c r="W389" s="181"/>
      <c r="X389" s="181"/>
      <c r="Y389" s="3"/>
    </row>
    <row r="390" spans="1:25" x14ac:dyDescent="0.3">
      <c r="B390" s="175" t="s">
        <v>5</v>
      </c>
      <c r="C390" s="176"/>
      <c r="D390" s="176"/>
      <c r="E390" s="176"/>
      <c r="F390" s="176"/>
      <c r="G390" s="176"/>
      <c r="H390" s="176"/>
      <c r="I390" s="176"/>
      <c r="J390" s="139">
        <f>Arkusz8!A11</f>
        <v>5125</v>
      </c>
      <c r="K390" s="140"/>
      <c r="L390" s="141"/>
      <c r="M390" s="129">
        <f>Arkusz8!A10</f>
        <v>5215</v>
      </c>
      <c r="N390" s="129"/>
      <c r="O390" s="129"/>
      <c r="P390" s="129">
        <f>Arkusz8!A9</f>
        <v>5297</v>
      </c>
      <c r="Q390" s="129"/>
      <c r="R390" s="129"/>
      <c r="S390" s="139">
        <f>Arkusz8!A8</f>
        <v>5376</v>
      </c>
      <c r="T390" s="140"/>
      <c r="U390" s="141"/>
      <c r="V390" s="129">
        <f>Arkusz8!A7</f>
        <v>5487</v>
      </c>
      <c r="W390" s="129"/>
      <c r="X390" s="129"/>
      <c r="Y390" s="3"/>
    </row>
    <row r="391" spans="1:25" x14ac:dyDescent="0.3">
      <c r="B391" s="177" t="s">
        <v>6</v>
      </c>
      <c r="C391" s="178"/>
      <c r="D391" s="178"/>
      <c r="E391" s="178"/>
      <c r="F391" s="178"/>
      <c r="G391" s="178"/>
      <c r="H391" s="178"/>
      <c r="I391" s="178"/>
      <c r="J391" s="245">
        <f>Arkusz8!A16</f>
        <v>92</v>
      </c>
      <c r="K391" s="246"/>
      <c r="L391" s="247"/>
      <c r="M391" s="181">
        <f>Arkusz8!A15</f>
        <v>41</v>
      </c>
      <c r="N391" s="181"/>
      <c r="O391" s="181"/>
      <c r="P391" s="181">
        <f>Arkusz8!A14</f>
        <v>45</v>
      </c>
      <c r="Q391" s="181"/>
      <c r="R391" s="181"/>
      <c r="S391" s="245">
        <f>Arkusz8!A13</f>
        <v>46</v>
      </c>
      <c r="T391" s="246"/>
      <c r="U391" s="247"/>
      <c r="V391" s="181">
        <f>Arkusz8!A12</f>
        <v>60</v>
      </c>
      <c r="W391" s="181"/>
      <c r="X391" s="181"/>
      <c r="Y391" s="3"/>
    </row>
    <row r="392" spans="1:25" x14ac:dyDescent="0.3">
      <c r="B392" s="243" t="s">
        <v>7</v>
      </c>
      <c r="C392" s="244"/>
      <c r="D392" s="244"/>
      <c r="E392" s="244"/>
      <c r="F392" s="244"/>
      <c r="G392" s="244"/>
      <c r="H392" s="244"/>
      <c r="I392" s="244"/>
      <c r="J392" s="139">
        <f>Arkusz8!A21</f>
        <v>121</v>
      </c>
      <c r="K392" s="140"/>
      <c r="L392" s="141"/>
      <c r="M392" s="129">
        <f>Arkusz8!A20</f>
        <v>95</v>
      </c>
      <c r="N392" s="129"/>
      <c r="O392" s="129"/>
      <c r="P392" s="129">
        <f>Arkusz8!A19</f>
        <v>105</v>
      </c>
      <c r="Q392" s="129"/>
      <c r="R392" s="129"/>
      <c r="S392" s="139">
        <f>Arkusz8!A18</f>
        <v>158</v>
      </c>
      <c r="T392" s="140"/>
      <c r="U392" s="141"/>
      <c r="V392" s="129">
        <f>Arkusz8!A17</f>
        <v>190</v>
      </c>
      <c r="W392" s="129"/>
      <c r="X392" s="129"/>
      <c r="Y392" s="3"/>
    </row>
    <row r="393" spans="1:25" ht="15" thickBot="1" x14ac:dyDescent="0.35">
      <c r="B393" s="293" t="s">
        <v>92</v>
      </c>
      <c r="C393" s="294"/>
      <c r="D393" s="294"/>
      <c r="E393" s="294"/>
      <c r="F393" s="294"/>
      <c r="G393" s="294"/>
      <c r="H393" s="294"/>
      <c r="I393" s="294"/>
      <c r="J393" s="272">
        <f>Arkusz8!A26</f>
        <v>0</v>
      </c>
      <c r="K393" s="273"/>
      <c r="L393" s="274"/>
      <c r="M393" s="338">
        <f>Arkusz8!A25</f>
        <v>0</v>
      </c>
      <c r="N393" s="338"/>
      <c r="O393" s="338"/>
      <c r="P393" s="338">
        <f>Arkusz8!A24</f>
        <v>0</v>
      </c>
      <c r="Q393" s="338"/>
      <c r="R393" s="338"/>
      <c r="S393" s="272">
        <f>Arkusz8!A23</f>
        <v>0</v>
      </c>
      <c r="T393" s="273"/>
      <c r="U393" s="274"/>
      <c r="V393" s="338">
        <f>Arkusz8!A22</f>
        <v>0</v>
      </c>
      <c r="W393" s="338"/>
      <c r="X393" s="338"/>
      <c r="Y393" s="3"/>
    </row>
    <row r="394" spans="1:25" ht="15" thickBot="1" x14ac:dyDescent="0.35">
      <c r="B394" s="275" t="s">
        <v>93</v>
      </c>
      <c r="C394" s="276"/>
      <c r="D394" s="276"/>
      <c r="E394" s="276"/>
      <c r="F394" s="276"/>
      <c r="G394" s="276"/>
      <c r="H394" s="276"/>
      <c r="I394" s="276"/>
      <c r="J394" s="268">
        <f>SUM(J389,J390,J393)</f>
        <v>6200</v>
      </c>
      <c r="K394" s="269"/>
      <c r="L394" s="270"/>
      <c r="M394" s="271">
        <f>SUM(M389,M390,M393)</f>
        <v>6240</v>
      </c>
      <c r="N394" s="271"/>
      <c r="O394" s="271"/>
      <c r="P394" s="271">
        <f>SUM(P389,P390,P393)</f>
        <v>6306</v>
      </c>
      <c r="Q394" s="271"/>
      <c r="R394" s="271"/>
      <c r="S394" s="268">
        <f>SUM(S389,S390,S393)</f>
        <v>6411</v>
      </c>
      <c r="T394" s="269"/>
      <c r="U394" s="270"/>
      <c r="V394" s="271">
        <f>SUM(V389,V390,V393)</f>
        <v>6558</v>
      </c>
      <c r="W394" s="271"/>
      <c r="X394" s="305"/>
      <c r="Y394" s="3"/>
    </row>
    <row r="395" spans="1:25" x14ac:dyDescent="0.3">
      <c r="B395" s="22"/>
      <c r="C395" s="22"/>
      <c r="D395" s="22"/>
      <c r="E395" s="22"/>
      <c r="F395" s="22"/>
      <c r="G395" s="22"/>
      <c r="H395" s="22"/>
      <c r="I395" s="22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3"/>
    </row>
    <row r="396" spans="1:25" x14ac:dyDescent="0.3">
      <c r="B396" s="22"/>
      <c r="C396" s="22"/>
      <c r="D396" s="22"/>
      <c r="E396" s="22"/>
      <c r="F396" s="22"/>
      <c r="G396" s="22"/>
      <c r="H396" s="22"/>
      <c r="I396" s="22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3"/>
    </row>
    <row r="397" spans="1:25" x14ac:dyDescent="0.3">
      <c r="B397" s="22"/>
      <c r="C397" s="22"/>
      <c r="D397" s="22"/>
      <c r="E397" s="22"/>
      <c r="F397" s="22"/>
      <c r="G397" s="22"/>
      <c r="H397" s="22"/>
      <c r="I397" s="22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3"/>
    </row>
    <row r="398" spans="1:25" x14ac:dyDescent="0.3">
      <c r="B398" s="22"/>
      <c r="C398" s="22"/>
      <c r="D398" s="22"/>
      <c r="E398" s="22"/>
      <c r="F398" s="22"/>
      <c r="G398" s="22"/>
      <c r="H398" s="22"/>
      <c r="I398" s="22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3"/>
    </row>
    <row r="399" spans="1:25" x14ac:dyDescent="0.3">
      <c r="B399" s="22"/>
      <c r="C399" s="22"/>
      <c r="D399" s="22"/>
      <c r="E399" s="22"/>
      <c r="F399" s="22"/>
      <c r="G399" s="22"/>
      <c r="H399" s="22"/>
      <c r="I399" s="22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3"/>
    </row>
    <row r="400" spans="1:25" x14ac:dyDescent="0.3">
      <c r="B400" s="22"/>
      <c r="C400" s="22"/>
      <c r="D400" s="22"/>
      <c r="E400" s="22"/>
      <c r="F400" s="22"/>
      <c r="G400" s="22"/>
      <c r="H400" s="22"/>
      <c r="I400" s="22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3"/>
    </row>
    <row r="415" spans="1:2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5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5" x14ac:dyDescent="0.3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</row>
    <row r="419" spans="1:25" x14ac:dyDescent="0.3">
      <c r="A419" s="146"/>
      <c r="B419" s="146"/>
      <c r="C419" s="146"/>
      <c r="D419" s="146"/>
      <c r="E419" s="146"/>
      <c r="F419" s="146"/>
      <c r="G419" s="146"/>
      <c r="H419" s="146"/>
      <c r="I419" s="146"/>
      <c r="J419" s="146"/>
      <c r="K419" s="146"/>
      <c r="L419" s="146"/>
      <c r="M419" s="146"/>
      <c r="N419" s="146"/>
      <c r="O419" s="146"/>
      <c r="P419" s="146"/>
      <c r="Q419" s="146"/>
      <c r="R419" s="146"/>
      <c r="S419" s="146"/>
      <c r="T419" s="146"/>
      <c r="U419" s="146"/>
      <c r="V419" s="146"/>
      <c r="W419" s="146"/>
      <c r="X419" s="146"/>
      <c r="Y419" s="146"/>
    </row>
    <row r="420" spans="1:25" x14ac:dyDescent="0.3">
      <c r="A420" s="146"/>
      <c r="B420" s="146"/>
      <c r="C420" s="146"/>
      <c r="D420" s="146"/>
      <c r="E420" s="146"/>
      <c r="F420" s="146"/>
      <c r="G420" s="146"/>
      <c r="H420" s="146"/>
      <c r="I420" s="146"/>
      <c r="J420" s="146"/>
      <c r="K420" s="146"/>
      <c r="L420" s="146"/>
      <c r="M420" s="146"/>
      <c r="N420" s="146"/>
      <c r="O420" s="146"/>
      <c r="P420" s="146"/>
      <c r="Q420" s="146"/>
      <c r="R420" s="146"/>
      <c r="S420" s="146"/>
      <c r="T420" s="146"/>
      <c r="U420" s="146"/>
      <c r="V420" s="146"/>
      <c r="W420" s="146"/>
      <c r="X420" s="146"/>
      <c r="Y420" s="146"/>
    </row>
    <row r="421" spans="1:25" x14ac:dyDescent="0.3">
      <c r="A421" s="146"/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146"/>
      <c r="S421" s="146"/>
      <c r="T421" s="146"/>
      <c r="U421" s="146"/>
      <c r="V421" s="146"/>
      <c r="W421" s="146"/>
      <c r="X421" s="146"/>
      <c r="Y421" s="146"/>
    </row>
    <row r="422" spans="1:25" x14ac:dyDescent="0.3">
      <c r="A422" s="146"/>
      <c r="B422" s="146"/>
      <c r="C422" s="146"/>
      <c r="D422" s="146"/>
      <c r="E422" s="146"/>
      <c r="F422" s="146"/>
      <c r="G422" s="146"/>
      <c r="H422" s="146"/>
      <c r="I422" s="146"/>
      <c r="J422" s="146"/>
      <c r="K422" s="146"/>
      <c r="L422" s="146"/>
      <c r="M422" s="146"/>
      <c r="N422" s="146"/>
      <c r="O422" s="146"/>
      <c r="P422" s="146"/>
      <c r="Q422" s="146"/>
      <c r="R422" s="146"/>
      <c r="S422" s="146"/>
      <c r="T422" s="146"/>
      <c r="U422" s="146"/>
      <c r="V422" s="146"/>
      <c r="W422" s="146"/>
      <c r="X422" s="146"/>
      <c r="Y422" s="146"/>
    </row>
    <row r="425" spans="1:25" x14ac:dyDescent="0.3">
      <c r="A425" s="40" t="s">
        <v>48</v>
      </c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R425" s="41"/>
      <c r="S425" s="41"/>
      <c r="T425" s="41"/>
    </row>
    <row r="426" spans="1:25" x14ac:dyDescent="0.3">
      <c r="P426" s="42"/>
      <c r="Q426" s="42"/>
      <c r="R426" s="41"/>
      <c r="S426" s="41"/>
      <c r="T426" s="41"/>
      <c r="U426" s="42"/>
    </row>
    <row r="427" spans="1:25" x14ac:dyDescent="0.3"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5" x14ac:dyDescent="0.3">
      <c r="A428" s="146"/>
      <c r="B428" s="146"/>
      <c r="C428" s="146"/>
      <c r="D428" s="146"/>
      <c r="E428" s="146"/>
      <c r="F428" s="146"/>
      <c r="G428" s="146"/>
      <c r="H428" s="146"/>
      <c r="I428" s="146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</row>
    <row r="429" spans="1:25" x14ac:dyDescent="0.3">
      <c r="A429" s="146"/>
      <c r="B429" s="146"/>
      <c r="C429" s="146"/>
      <c r="D429" s="146"/>
      <c r="E429" s="146"/>
      <c r="F429" s="146"/>
      <c r="G429" s="146"/>
      <c r="H429" s="146"/>
      <c r="I429" s="146"/>
      <c r="J429" s="146"/>
      <c r="K429" s="146"/>
      <c r="L429" s="146"/>
      <c r="M429" s="146"/>
      <c r="N429" s="146"/>
      <c r="O429" s="146"/>
      <c r="P429" s="146"/>
      <c r="Q429" s="146"/>
      <c r="R429" s="146"/>
      <c r="S429" s="146"/>
      <c r="T429" s="146"/>
      <c r="U429" s="146"/>
      <c r="V429" s="146"/>
      <c r="W429" s="146"/>
      <c r="X429" s="146"/>
      <c r="Y429" s="146"/>
    </row>
    <row r="430" spans="1:25" x14ac:dyDescent="0.3">
      <c r="A430" s="146"/>
      <c r="B430" s="146"/>
      <c r="C430" s="146"/>
      <c r="D430" s="146"/>
      <c r="E430" s="146"/>
      <c r="F430" s="146"/>
      <c r="G430" s="146"/>
      <c r="H430" s="146"/>
      <c r="I430" s="146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</row>
    <row r="431" spans="1:25" x14ac:dyDescent="0.3">
      <c r="A431" s="146"/>
      <c r="B431" s="146"/>
      <c r="C431" s="146"/>
      <c r="D431" s="146"/>
      <c r="E431" s="146"/>
      <c r="F431" s="146"/>
      <c r="G431" s="146"/>
      <c r="H431" s="146"/>
      <c r="I431" s="146"/>
      <c r="J431" s="146"/>
      <c r="K431" s="146"/>
      <c r="L431" s="146"/>
      <c r="M431" s="146"/>
      <c r="N431" s="146"/>
      <c r="O431" s="146"/>
      <c r="P431" s="146"/>
      <c r="Q431" s="146"/>
      <c r="R431" s="146"/>
      <c r="S431" s="146"/>
      <c r="T431" s="146"/>
      <c r="U431" s="146"/>
      <c r="V431" s="146"/>
      <c r="W431" s="146"/>
      <c r="X431" s="146"/>
      <c r="Y431" s="146"/>
    </row>
    <row r="432" spans="1:25" x14ac:dyDescent="0.3">
      <c r="A432" s="146"/>
      <c r="B432" s="146"/>
      <c r="C432" s="146"/>
      <c r="D432" s="146"/>
      <c r="E432" s="146"/>
      <c r="F432" s="146"/>
      <c r="G432" s="146"/>
      <c r="H432" s="146"/>
      <c r="I432" s="146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</row>
    <row r="433" spans="1:25" x14ac:dyDescent="0.3">
      <c r="A433" s="146"/>
      <c r="B433" s="146"/>
      <c r="C433" s="146"/>
      <c r="D433" s="146"/>
      <c r="E433" s="146"/>
      <c r="F433" s="146"/>
      <c r="G433" s="146"/>
      <c r="H433" s="146"/>
      <c r="I433" s="146"/>
      <c r="J433" s="146"/>
      <c r="K433" s="146"/>
      <c r="L433" s="146"/>
      <c r="M433" s="146"/>
      <c r="N433" s="146"/>
      <c r="O433" s="146"/>
      <c r="P433" s="146"/>
      <c r="Q433" s="146"/>
      <c r="R433" s="146"/>
      <c r="S433" s="146"/>
      <c r="T433" s="146"/>
      <c r="U433" s="146"/>
      <c r="V433" s="146"/>
      <c r="W433" s="146"/>
      <c r="X433" s="146"/>
      <c r="Y433" s="146"/>
    </row>
    <row r="434" spans="1:25" x14ac:dyDescent="0.3">
      <c r="A434" s="146"/>
      <c r="B434" s="146"/>
      <c r="C434" s="146"/>
      <c r="D434" s="146"/>
      <c r="E434" s="146"/>
      <c r="F434" s="146"/>
      <c r="G434" s="146"/>
      <c r="H434" s="146"/>
      <c r="I434" s="146"/>
      <c r="J434" s="146"/>
      <c r="K434" s="146"/>
      <c r="L434" s="146"/>
      <c r="M434" s="146"/>
      <c r="N434" s="146"/>
      <c r="O434" s="146"/>
      <c r="P434" s="146"/>
      <c r="Q434" s="146"/>
      <c r="R434" s="146"/>
      <c r="S434" s="146"/>
      <c r="T434" s="146"/>
      <c r="U434" s="146"/>
      <c r="V434" s="146"/>
      <c r="W434" s="146"/>
      <c r="X434" s="146"/>
      <c r="Y434" s="146"/>
    </row>
    <row r="435" spans="1:25" x14ac:dyDescent="0.3">
      <c r="A435" s="146"/>
      <c r="B435" s="146"/>
      <c r="C435" s="146"/>
      <c r="D435" s="146"/>
      <c r="E435" s="146"/>
      <c r="F435" s="146"/>
      <c r="G435" s="146"/>
      <c r="H435" s="146"/>
      <c r="I435" s="146"/>
      <c r="J435" s="146"/>
      <c r="K435" s="146"/>
      <c r="L435" s="146"/>
      <c r="M435" s="146"/>
      <c r="N435" s="146"/>
      <c r="O435" s="146"/>
      <c r="P435" s="146"/>
      <c r="Q435" s="146"/>
      <c r="R435" s="146"/>
      <c r="S435" s="146"/>
      <c r="T435" s="146"/>
      <c r="U435" s="146"/>
      <c r="V435" s="146"/>
      <c r="W435" s="146"/>
      <c r="X435" s="146"/>
      <c r="Y435" s="146"/>
    </row>
    <row r="436" spans="1:25" x14ac:dyDescent="0.3">
      <c r="A436" s="146"/>
      <c r="B436" s="146"/>
      <c r="C436" s="146"/>
      <c r="D436" s="146"/>
      <c r="E436" s="146"/>
      <c r="F436" s="146"/>
      <c r="G436" s="146"/>
      <c r="H436" s="146"/>
      <c r="I436" s="146"/>
      <c r="J436" s="146"/>
      <c r="K436" s="146"/>
      <c r="L436" s="146"/>
      <c r="M436" s="146"/>
      <c r="N436" s="146"/>
      <c r="O436" s="146"/>
      <c r="P436" s="146"/>
      <c r="Q436" s="146"/>
      <c r="R436" s="146"/>
      <c r="S436" s="146"/>
      <c r="T436" s="146"/>
      <c r="U436" s="146"/>
      <c r="V436" s="146"/>
      <c r="W436" s="146"/>
      <c r="X436" s="146"/>
      <c r="Y436" s="146"/>
    </row>
    <row r="437" spans="1:25" x14ac:dyDescent="0.3">
      <c r="A437" s="146"/>
      <c r="B437" s="146"/>
      <c r="C437" s="146"/>
      <c r="D437" s="146"/>
      <c r="E437" s="146"/>
      <c r="F437" s="146"/>
      <c r="G437" s="146"/>
      <c r="H437" s="146"/>
      <c r="I437" s="146"/>
      <c r="J437" s="146"/>
      <c r="K437" s="146"/>
      <c r="L437" s="146"/>
      <c r="M437" s="146"/>
      <c r="N437" s="146"/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</row>
    <row r="438" spans="1:25" x14ac:dyDescent="0.3">
      <c r="A438" s="146"/>
      <c r="B438" s="146"/>
      <c r="C438" s="146"/>
      <c r="D438" s="146"/>
      <c r="E438" s="146"/>
      <c r="F438" s="146"/>
      <c r="G438" s="146"/>
      <c r="H438" s="146"/>
      <c r="I438" s="146"/>
      <c r="J438" s="146"/>
      <c r="K438" s="146"/>
      <c r="L438" s="146"/>
      <c r="M438" s="146"/>
      <c r="N438" s="146"/>
      <c r="O438" s="146"/>
      <c r="P438" s="146"/>
      <c r="Q438" s="146"/>
      <c r="R438" s="146"/>
      <c r="S438" s="146"/>
      <c r="T438" s="146"/>
      <c r="U438" s="146"/>
      <c r="V438" s="146"/>
      <c r="W438" s="146"/>
      <c r="X438" s="146"/>
      <c r="Y438" s="146"/>
    </row>
    <row r="439" spans="1:25" x14ac:dyDescent="0.3">
      <c r="A439" s="146"/>
      <c r="B439" s="146"/>
      <c r="C439" s="146"/>
      <c r="D439" s="146"/>
      <c r="E439" s="146"/>
      <c r="F439" s="146"/>
      <c r="G439" s="146"/>
      <c r="H439" s="146"/>
      <c r="I439" s="146"/>
      <c r="J439" s="146"/>
      <c r="K439" s="146"/>
      <c r="L439" s="146"/>
      <c r="M439" s="146"/>
      <c r="N439" s="146"/>
      <c r="O439" s="146"/>
      <c r="P439" s="146"/>
      <c r="Q439" s="146"/>
      <c r="R439" s="146"/>
      <c r="S439" s="146"/>
      <c r="T439" s="146"/>
      <c r="U439" s="146"/>
      <c r="V439" s="146"/>
      <c r="W439" s="146"/>
      <c r="X439" s="146"/>
      <c r="Y439" s="146"/>
    </row>
    <row r="440" spans="1:25" x14ac:dyDescent="0.3">
      <c r="A440" s="146"/>
      <c r="B440" s="146"/>
      <c r="C440" s="146"/>
      <c r="D440" s="146"/>
      <c r="E440" s="146"/>
      <c r="F440" s="146"/>
      <c r="G440" s="146"/>
      <c r="H440" s="146"/>
      <c r="I440" s="146"/>
      <c r="J440" s="146"/>
      <c r="K440" s="146"/>
      <c r="L440" s="146"/>
      <c r="M440" s="146"/>
      <c r="N440" s="146"/>
      <c r="O440" s="146"/>
      <c r="P440" s="146"/>
      <c r="Q440" s="146"/>
      <c r="R440" s="146"/>
      <c r="S440" s="146"/>
      <c r="T440" s="146"/>
      <c r="U440" s="146"/>
      <c r="V440" s="146"/>
      <c r="W440" s="146"/>
      <c r="X440" s="146"/>
      <c r="Y440" s="146"/>
    </row>
    <row r="441" spans="1:25" x14ac:dyDescent="0.3">
      <c r="A441" s="146"/>
      <c r="B441" s="146"/>
      <c r="C441" s="146"/>
      <c r="D441" s="146"/>
      <c r="E441" s="146"/>
      <c r="F441" s="146"/>
      <c r="G441" s="146"/>
      <c r="H441" s="146"/>
      <c r="I441" s="146"/>
      <c r="J441" s="146"/>
      <c r="K441" s="146"/>
      <c r="L441" s="146"/>
      <c r="M441" s="146"/>
      <c r="N441" s="146"/>
      <c r="O441" s="146"/>
      <c r="P441" s="146"/>
      <c r="Q441" s="146"/>
      <c r="R441" s="146"/>
      <c r="S441" s="146"/>
      <c r="T441" s="146"/>
      <c r="U441" s="146"/>
      <c r="V441" s="146"/>
      <c r="W441" s="146"/>
      <c r="X441" s="146"/>
      <c r="Y441" s="146"/>
    </row>
    <row r="442" spans="1:25" x14ac:dyDescent="0.3">
      <c r="P442" s="44"/>
      <c r="Q442" s="44"/>
      <c r="R442" s="43"/>
      <c r="S442" s="43"/>
      <c r="T442" s="43"/>
      <c r="U442" s="44"/>
    </row>
    <row r="443" spans="1:25" x14ac:dyDescent="0.3">
      <c r="A443" s="45" t="s">
        <v>168</v>
      </c>
      <c r="B443" s="45"/>
      <c r="C443" s="45"/>
      <c r="D443" s="45"/>
      <c r="E443" s="45"/>
      <c r="F443" s="45"/>
      <c r="G443" s="45"/>
      <c r="H443" s="45"/>
      <c r="I443" s="45"/>
      <c r="N443" s="44"/>
      <c r="O443" s="44"/>
      <c r="P443" s="46"/>
      <c r="Q443" s="46"/>
      <c r="R443" s="43"/>
      <c r="S443" s="43"/>
      <c r="T443" s="43"/>
    </row>
    <row r="444" spans="1:25" x14ac:dyDescent="0.3">
      <c r="M444" s="47"/>
      <c r="N444" s="47"/>
      <c r="R444" s="43"/>
      <c r="S444" s="43"/>
      <c r="T444" s="43"/>
    </row>
    <row r="445" spans="1:25" x14ac:dyDescent="0.3">
      <c r="R445" s="43"/>
      <c r="S445" s="43"/>
      <c r="T445" s="43"/>
    </row>
    <row r="446" spans="1:25" x14ac:dyDescent="0.3">
      <c r="D446" s="7"/>
      <c r="E446" s="7"/>
      <c r="P446" s="47"/>
      <c r="Q446" s="47"/>
      <c r="R446" s="43"/>
      <c r="S446" s="43"/>
      <c r="T446" s="43"/>
      <c r="U446" s="47"/>
    </row>
    <row r="447" spans="1:25" x14ac:dyDescent="0.3">
      <c r="A447" s="48"/>
      <c r="B447" s="48"/>
      <c r="C447" s="48"/>
      <c r="D447" s="49"/>
      <c r="E447" s="49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U447" s="47"/>
    </row>
    <row r="448" spans="1:25" ht="17.25" customHeight="1" x14ac:dyDescent="0.3">
      <c r="A448" s="302"/>
      <c r="B448" s="302"/>
      <c r="C448" s="302"/>
      <c r="D448" s="49"/>
      <c r="E448" s="49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3"/>
      <c r="Q448" s="43"/>
      <c r="R448" s="50"/>
      <c r="U448" s="43"/>
    </row>
    <row r="449" spans="1:25" x14ac:dyDescent="0.3">
      <c r="A449" s="118"/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3"/>
    </row>
    <row r="450" spans="1:25" x14ac:dyDescent="0.3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U450" s="43"/>
      <c r="Y450" s="3"/>
    </row>
    <row r="451" spans="1:25" x14ac:dyDescent="0.3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U451" s="43"/>
      <c r="Y451" s="3"/>
    </row>
  </sheetData>
  <sheetProtection formatCells="0" insertColumns="0" insertRows="0" deleteColumns="0" deleteRows="0"/>
  <mergeCells count="626">
    <mergeCell ref="P221:R221"/>
    <mergeCell ref="D225:F226"/>
    <mergeCell ref="V122:W122"/>
    <mergeCell ref="V123:W123"/>
    <mergeCell ref="V124:W124"/>
    <mergeCell ref="L125:M125"/>
    <mergeCell ref="A177:Y179"/>
    <mergeCell ref="G175:J175"/>
    <mergeCell ref="K175:L175"/>
    <mergeCell ref="J393:L393"/>
    <mergeCell ref="J392:L392"/>
    <mergeCell ref="J391:L391"/>
    <mergeCell ref="S390:U390"/>
    <mergeCell ref="J389:L389"/>
    <mergeCell ref="J388:L388"/>
    <mergeCell ref="S374:U374"/>
    <mergeCell ref="S368:U368"/>
    <mergeCell ref="S367:U367"/>
    <mergeCell ref="A329:U329"/>
    <mergeCell ref="A316:Y324"/>
    <mergeCell ref="A377:Y381"/>
    <mergeCell ref="M393:O393"/>
    <mergeCell ref="P393:R393"/>
    <mergeCell ref="V390:X390"/>
    <mergeCell ref="S391:U391"/>
    <mergeCell ref="V393:X393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O25:P25"/>
    <mergeCell ref="G61:J61"/>
    <mergeCell ref="V117:W117"/>
    <mergeCell ref="V110:W110"/>
    <mergeCell ref="V111:W111"/>
    <mergeCell ref="V112:W112"/>
    <mergeCell ref="V113:W113"/>
    <mergeCell ref="V114:W114"/>
    <mergeCell ref="V115:W115"/>
    <mergeCell ref="V116:W116"/>
    <mergeCell ref="L117:M117"/>
    <mergeCell ref="L111:M111"/>
    <mergeCell ref="K27:L27"/>
    <mergeCell ref="M27:N27"/>
    <mergeCell ref="O27:P27"/>
    <mergeCell ref="Q27:R27"/>
    <mergeCell ref="G27:J27"/>
    <mergeCell ref="L114:M114"/>
    <mergeCell ref="L115:M115"/>
    <mergeCell ref="L116:M116"/>
    <mergeCell ref="O26:P26"/>
    <mergeCell ref="Q26:R26"/>
    <mergeCell ref="A91:Y99"/>
    <mergeCell ref="L112:M112"/>
    <mergeCell ref="D184:G184"/>
    <mergeCell ref="K184:M184"/>
    <mergeCell ref="D185:G185"/>
    <mergeCell ref="K185:M185"/>
    <mergeCell ref="D186:G186"/>
    <mergeCell ref="K186:M186"/>
    <mergeCell ref="H186:J186"/>
    <mergeCell ref="M26:N26"/>
    <mergeCell ref="M25:N25"/>
    <mergeCell ref="A154:Y158"/>
    <mergeCell ref="C124:K124"/>
    <mergeCell ref="L113:M113"/>
    <mergeCell ref="V109:W109"/>
    <mergeCell ref="L109:M109"/>
    <mergeCell ref="L110:M110"/>
    <mergeCell ref="A106:U107"/>
    <mergeCell ref="V118:W118"/>
    <mergeCell ref="V119:W119"/>
    <mergeCell ref="V120:W120"/>
    <mergeCell ref="V121:W121"/>
    <mergeCell ref="C123:K123"/>
    <mergeCell ref="Q151:S151"/>
    <mergeCell ref="C122:K122"/>
    <mergeCell ref="V125:W125"/>
    <mergeCell ref="D216:F217"/>
    <mergeCell ref="G216:R216"/>
    <mergeCell ref="G217:I217"/>
    <mergeCell ref="J217:L217"/>
    <mergeCell ref="M217:O217"/>
    <mergeCell ref="P217:R217"/>
    <mergeCell ref="D187:G187"/>
    <mergeCell ref="K187:M187"/>
    <mergeCell ref="A207:Y211"/>
    <mergeCell ref="A448:C448"/>
    <mergeCell ref="D229:F229"/>
    <mergeCell ref="G229:I229"/>
    <mergeCell ref="J229:L229"/>
    <mergeCell ref="D220:F220"/>
    <mergeCell ref="G220:I220"/>
    <mergeCell ref="J220:L220"/>
    <mergeCell ref="A233:Y236"/>
    <mergeCell ref="A428:Y441"/>
    <mergeCell ref="V394:X394"/>
    <mergeCell ref="P394:R394"/>
    <mergeCell ref="J390:L390"/>
    <mergeCell ref="M390:O390"/>
    <mergeCell ref="J361:L361"/>
    <mergeCell ref="M361:O361"/>
    <mergeCell ref="C373:F373"/>
    <mergeCell ref="G373:I373"/>
    <mergeCell ref="G374:I374"/>
    <mergeCell ref="C362:F362"/>
    <mergeCell ref="C366:F367"/>
    <mergeCell ref="G226:I226"/>
    <mergeCell ref="J226:L226"/>
    <mergeCell ref="M392:O392"/>
    <mergeCell ref="P392:R392"/>
    <mergeCell ref="B393:I393"/>
    <mergeCell ref="A419:Y422"/>
    <mergeCell ref="M220:O220"/>
    <mergeCell ref="L118:M118"/>
    <mergeCell ref="L119:M119"/>
    <mergeCell ref="L120:M120"/>
    <mergeCell ref="L121:M121"/>
    <mergeCell ref="L122:M122"/>
    <mergeCell ref="L123:M123"/>
    <mergeCell ref="L124:M124"/>
    <mergeCell ref="K172:L172"/>
    <mergeCell ref="K174:L174"/>
    <mergeCell ref="J218:L218"/>
    <mergeCell ref="M218:O218"/>
    <mergeCell ref="G172:J172"/>
    <mergeCell ref="K163:L163"/>
    <mergeCell ref="C125:K125"/>
    <mergeCell ref="L151:M151"/>
    <mergeCell ref="G171:J171"/>
    <mergeCell ref="G170:J170"/>
    <mergeCell ref="G168:J168"/>
    <mergeCell ref="G167:J167"/>
    <mergeCell ref="G166:J166"/>
    <mergeCell ref="G164:J164"/>
    <mergeCell ref="O60:P60"/>
    <mergeCell ref="O253:P253"/>
    <mergeCell ref="Q253:R253"/>
    <mergeCell ref="I252:J252"/>
    <mergeCell ref="G165:J165"/>
    <mergeCell ref="G163:J163"/>
    <mergeCell ref="K171:L171"/>
    <mergeCell ref="G173:J173"/>
    <mergeCell ref="K173:L173"/>
    <mergeCell ref="A161:U161"/>
    <mergeCell ref="K164:L164"/>
    <mergeCell ref="K165:L165"/>
    <mergeCell ref="D151:K151"/>
    <mergeCell ref="K168:L168"/>
    <mergeCell ref="K167:L167"/>
    <mergeCell ref="Q152:S152"/>
    <mergeCell ref="K170:L170"/>
    <mergeCell ref="K166:L166"/>
    <mergeCell ref="P220:R220"/>
    <mergeCell ref="H184:J184"/>
    <mergeCell ref="G174:J174"/>
    <mergeCell ref="D188:G188"/>
    <mergeCell ref="K188:M188"/>
    <mergeCell ref="H187:J187"/>
    <mergeCell ref="J394:L394"/>
    <mergeCell ref="M394:O394"/>
    <mergeCell ref="S394:U394"/>
    <mergeCell ref="S393:U393"/>
    <mergeCell ref="B394:I394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V392:X392"/>
    <mergeCell ref="T337:U337"/>
    <mergeCell ref="S358:U358"/>
    <mergeCell ref="S362:U362"/>
    <mergeCell ref="S369:U369"/>
    <mergeCell ref="S371:U371"/>
    <mergeCell ref="S392:U392"/>
    <mergeCell ref="S361:U361"/>
    <mergeCell ref="M388:O388"/>
    <mergeCell ref="P390:R390"/>
    <mergeCell ref="M391:O391"/>
    <mergeCell ref="P391:R391"/>
    <mergeCell ref="V391:X391"/>
    <mergeCell ref="V388:X388"/>
    <mergeCell ref="S388:U388"/>
    <mergeCell ref="V389:X389"/>
    <mergeCell ref="P388:R388"/>
    <mergeCell ref="C251:F251"/>
    <mergeCell ref="B392:I392"/>
    <mergeCell ref="S370:U370"/>
    <mergeCell ref="S389:U389"/>
    <mergeCell ref="U284:V284"/>
    <mergeCell ref="S284:T284"/>
    <mergeCell ref="Q285:R285"/>
    <mergeCell ref="G285:H285"/>
    <mergeCell ref="M333:U333"/>
    <mergeCell ref="T334:U335"/>
    <mergeCell ref="P334:Q335"/>
    <mergeCell ref="R334:S335"/>
    <mergeCell ref="D336:E336"/>
    <mergeCell ref="F336:G336"/>
    <mergeCell ref="H334:I335"/>
    <mergeCell ref="H336:I336"/>
    <mergeCell ref="M334:O335"/>
    <mergeCell ref="D342:E342"/>
    <mergeCell ref="F342:G342"/>
    <mergeCell ref="H342:I342"/>
    <mergeCell ref="M342:O342"/>
    <mergeCell ref="A334:C335"/>
    <mergeCell ref="H337:I337"/>
    <mergeCell ref="H338:I338"/>
    <mergeCell ref="D265:E265"/>
    <mergeCell ref="G253:H253"/>
    <mergeCell ref="M253:N253"/>
    <mergeCell ref="G283:H283"/>
    <mergeCell ref="I283:J283"/>
    <mergeCell ref="I279:J279"/>
    <mergeCell ref="I281:J281"/>
    <mergeCell ref="U252:V252"/>
    <mergeCell ref="S252:T252"/>
    <mergeCell ref="G252:H252"/>
    <mergeCell ref="M252:N252"/>
    <mergeCell ref="O252:P252"/>
    <mergeCell ref="Q252:R252"/>
    <mergeCell ref="U280:V280"/>
    <mergeCell ref="S281:T281"/>
    <mergeCell ref="U281:V281"/>
    <mergeCell ref="U283:V283"/>
    <mergeCell ref="S283:T283"/>
    <mergeCell ref="U282:V282"/>
    <mergeCell ref="S282:T282"/>
    <mergeCell ref="G280:H280"/>
    <mergeCell ref="M284:N284"/>
    <mergeCell ref="G276:V276"/>
    <mergeCell ref="S277:V277"/>
    <mergeCell ref="S278:T278"/>
    <mergeCell ref="U278:V278"/>
    <mergeCell ref="K245:N245"/>
    <mergeCell ref="M278:N278"/>
    <mergeCell ref="U253:V253"/>
    <mergeCell ref="S253:T253"/>
    <mergeCell ref="C276:F278"/>
    <mergeCell ref="I247:J247"/>
    <mergeCell ref="K250:L250"/>
    <mergeCell ref="G277:J277"/>
    <mergeCell ref="K277:N277"/>
    <mergeCell ref="I284:J284"/>
    <mergeCell ref="K278:L278"/>
    <mergeCell ref="K279:L279"/>
    <mergeCell ref="K280:L280"/>
    <mergeCell ref="K282:L282"/>
    <mergeCell ref="I278:J278"/>
    <mergeCell ref="I280:J280"/>
    <mergeCell ref="G251:H251"/>
    <mergeCell ref="I251:J251"/>
    <mergeCell ref="K251:L251"/>
    <mergeCell ref="C253:F253"/>
    <mergeCell ref="C250:F250"/>
    <mergeCell ref="C252:F252"/>
    <mergeCell ref="I250:J250"/>
    <mergeCell ref="G250:H250"/>
    <mergeCell ref="K284:L284"/>
    <mergeCell ref="K281:L281"/>
    <mergeCell ref="M279:N279"/>
    <mergeCell ref="G281:H281"/>
    <mergeCell ref="I282:J282"/>
    <mergeCell ref="G278:H278"/>
    <mergeCell ref="G279:H279"/>
    <mergeCell ref="K283:L283"/>
    <mergeCell ref="S285:T285"/>
    <mergeCell ref="S280:T280"/>
    <mergeCell ref="M280:N280"/>
    <mergeCell ref="M281:N281"/>
    <mergeCell ref="O278:P278"/>
    <mergeCell ref="Q278:R278"/>
    <mergeCell ref="O279:P279"/>
    <mergeCell ref="Q279:R279"/>
    <mergeCell ref="I285:J285"/>
    <mergeCell ref="K285:L285"/>
    <mergeCell ref="M285:N285"/>
    <mergeCell ref="O285:P285"/>
    <mergeCell ref="Q283:R283"/>
    <mergeCell ref="G282:H282"/>
    <mergeCell ref="G284:H284"/>
    <mergeCell ref="Q280:R280"/>
    <mergeCell ref="O281:P281"/>
    <mergeCell ref="Q281:R281"/>
    <mergeCell ref="O282:P282"/>
    <mergeCell ref="Q282:R282"/>
    <mergeCell ref="A333:I333"/>
    <mergeCell ref="D339:E339"/>
    <mergeCell ref="D337:E337"/>
    <mergeCell ref="F337:G337"/>
    <mergeCell ref="D340:E340"/>
    <mergeCell ref="F340:G340"/>
    <mergeCell ref="F338:G338"/>
    <mergeCell ref="D341:E341"/>
    <mergeCell ref="F341:G341"/>
    <mergeCell ref="D338:E338"/>
    <mergeCell ref="H339:I339"/>
    <mergeCell ref="K26:L26"/>
    <mergeCell ref="A18:U20"/>
    <mergeCell ref="G58:J58"/>
    <mergeCell ref="K58:L58"/>
    <mergeCell ref="G88:N88"/>
    <mergeCell ref="G169:J169"/>
    <mergeCell ref="K169:L169"/>
    <mergeCell ref="G87:N87"/>
    <mergeCell ref="O87:P87"/>
    <mergeCell ref="C109:K109"/>
    <mergeCell ref="C110:K110"/>
    <mergeCell ref="C111:K111"/>
    <mergeCell ref="C112:K112"/>
    <mergeCell ref="C113:K113"/>
    <mergeCell ref="C114:K114"/>
    <mergeCell ref="N151:P151"/>
    <mergeCell ref="L152:M152"/>
    <mergeCell ref="N152:P152"/>
    <mergeCell ref="D152:K152"/>
    <mergeCell ref="G26:J26"/>
    <mergeCell ref="O51:P51"/>
    <mergeCell ref="O52:P52"/>
    <mergeCell ref="G50:N50"/>
    <mergeCell ref="G51:N51"/>
    <mergeCell ref="C369:F369"/>
    <mergeCell ref="M340:O340"/>
    <mergeCell ref="M339:O339"/>
    <mergeCell ref="A341:C341"/>
    <mergeCell ref="A340:C340"/>
    <mergeCell ref="A339:C339"/>
    <mergeCell ref="A342:C342"/>
    <mergeCell ref="G356:I356"/>
    <mergeCell ref="G360:I360"/>
    <mergeCell ref="J357:L357"/>
    <mergeCell ref="M358:O358"/>
    <mergeCell ref="G362:I362"/>
    <mergeCell ref="J362:L362"/>
    <mergeCell ref="M362:O362"/>
    <mergeCell ref="G359:I359"/>
    <mergeCell ref="M341:O341"/>
    <mergeCell ref="C368:F368"/>
    <mergeCell ref="G366:U366"/>
    <mergeCell ref="G367:I367"/>
    <mergeCell ref="J367:L367"/>
    <mergeCell ref="M367:O367"/>
    <mergeCell ref="J358:L358"/>
    <mergeCell ref="C359:F359"/>
    <mergeCell ref="S355:U355"/>
    <mergeCell ref="T336:U336"/>
    <mergeCell ref="P342:Q342"/>
    <mergeCell ref="R342:S342"/>
    <mergeCell ref="T342:U342"/>
    <mergeCell ref="R336:S336"/>
    <mergeCell ref="G354:U354"/>
    <mergeCell ref="M356:O356"/>
    <mergeCell ref="P356:R356"/>
    <mergeCell ref="S356:U356"/>
    <mergeCell ref="G355:I355"/>
    <mergeCell ref="P339:Q339"/>
    <mergeCell ref="R339:S339"/>
    <mergeCell ref="M355:O355"/>
    <mergeCell ref="H340:I340"/>
    <mergeCell ref="H341:I341"/>
    <mergeCell ref="T339:U339"/>
    <mergeCell ref="T340:U340"/>
    <mergeCell ref="J355:L355"/>
    <mergeCell ref="J356:L356"/>
    <mergeCell ref="P362:R362"/>
    <mergeCell ref="P357:R357"/>
    <mergeCell ref="M368:O368"/>
    <mergeCell ref="J368:L368"/>
    <mergeCell ref="C358:F358"/>
    <mergeCell ref="G358:I358"/>
    <mergeCell ref="P367:R367"/>
    <mergeCell ref="C360:F360"/>
    <mergeCell ref="C361:F361"/>
    <mergeCell ref="G361:I361"/>
    <mergeCell ref="G357:I357"/>
    <mergeCell ref="M359:O359"/>
    <mergeCell ref="M357:O357"/>
    <mergeCell ref="J360:L360"/>
    <mergeCell ref="M360:O360"/>
    <mergeCell ref="P368:R368"/>
    <mergeCell ref="P361:R361"/>
    <mergeCell ref="P360:R360"/>
    <mergeCell ref="P359:R359"/>
    <mergeCell ref="G368:I368"/>
    <mergeCell ref="P358:R358"/>
    <mergeCell ref="C356:F356"/>
    <mergeCell ref="F339:G339"/>
    <mergeCell ref="A336:C336"/>
    <mergeCell ref="C354:F355"/>
    <mergeCell ref="D334:E335"/>
    <mergeCell ref="K252:L252"/>
    <mergeCell ref="D300:E300"/>
    <mergeCell ref="F334:G335"/>
    <mergeCell ref="A337:C337"/>
    <mergeCell ref="K253:L253"/>
    <mergeCell ref="C279:F279"/>
    <mergeCell ref="C280:F280"/>
    <mergeCell ref="C281:F281"/>
    <mergeCell ref="C282:F282"/>
    <mergeCell ref="C283:F283"/>
    <mergeCell ref="C284:F284"/>
    <mergeCell ref="C285:F285"/>
    <mergeCell ref="A287:Z287"/>
    <mergeCell ref="A349:Z349"/>
    <mergeCell ref="R338:S338"/>
    <mergeCell ref="T338:U338"/>
    <mergeCell ref="P340:Q340"/>
    <mergeCell ref="P336:Q336"/>
    <mergeCell ref="M336:O336"/>
    <mergeCell ref="M370:O370"/>
    <mergeCell ref="P370:R370"/>
    <mergeCell ref="B390:I390"/>
    <mergeCell ref="B391:I391"/>
    <mergeCell ref="C372:F372"/>
    <mergeCell ref="G372:I372"/>
    <mergeCell ref="J372:L372"/>
    <mergeCell ref="M389:O389"/>
    <mergeCell ref="P389:R389"/>
    <mergeCell ref="A384:Y385"/>
    <mergeCell ref="J374:L374"/>
    <mergeCell ref="J373:L373"/>
    <mergeCell ref="P371:R371"/>
    <mergeCell ref="G371:I371"/>
    <mergeCell ref="J371:L371"/>
    <mergeCell ref="M371:O371"/>
    <mergeCell ref="C374:F374"/>
    <mergeCell ref="C370:F370"/>
    <mergeCell ref="S372:U372"/>
    <mergeCell ref="S373:U373"/>
    <mergeCell ref="P374:R374"/>
    <mergeCell ref="M373:O373"/>
    <mergeCell ref="B389:I389"/>
    <mergeCell ref="H185:J185"/>
    <mergeCell ref="D218:F218"/>
    <mergeCell ref="D228:F228"/>
    <mergeCell ref="G228:I228"/>
    <mergeCell ref="J228:L228"/>
    <mergeCell ref="M230:O230"/>
    <mergeCell ref="M228:O228"/>
    <mergeCell ref="M229:O229"/>
    <mergeCell ref="P228:R228"/>
    <mergeCell ref="P229:R229"/>
    <mergeCell ref="D230:F230"/>
    <mergeCell ref="G230:I230"/>
    <mergeCell ref="D219:F219"/>
    <mergeCell ref="G219:I219"/>
    <mergeCell ref="J219:L219"/>
    <mergeCell ref="M219:O219"/>
    <mergeCell ref="P219:R219"/>
    <mergeCell ref="D221:F221"/>
    <mergeCell ref="G221:I221"/>
    <mergeCell ref="J221:L221"/>
    <mergeCell ref="M221:O221"/>
    <mergeCell ref="P218:R218"/>
    <mergeCell ref="G218:I218"/>
    <mergeCell ref="H188:J188"/>
    <mergeCell ref="U250:V250"/>
    <mergeCell ref="S250:T250"/>
    <mergeCell ref="Q250:R250"/>
    <mergeCell ref="O250:P250"/>
    <mergeCell ref="M250:N250"/>
    <mergeCell ref="U248:V248"/>
    <mergeCell ref="S248:T248"/>
    <mergeCell ref="Q248:R248"/>
    <mergeCell ref="O248:P248"/>
    <mergeCell ref="M248:N248"/>
    <mergeCell ref="C249:F249"/>
    <mergeCell ref="J230:L230"/>
    <mergeCell ref="G225:R225"/>
    <mergeCell ref="D227:F227"/>
    <mergeCell ref="G227:I227"/>
    <mergeCell ref="J227:L227"/>
    <mergeCell ref="M227:O227"/>
    <mergeCell ref="P227:R227"/>
    <mergeCell ref="M226:O226"/>
    <mergeCell ref="K249:L249"/>
    <mergeCell ref="I249:J249"/>
    <mergeCell ref="G249:H249"/>
    <mergeCell ref="G245:J245"/>
    <mergeCell ref="K248:L248"/>
    <mergeCell ref="C244:F246"/>
    <mergeCell ref="C247:F247"/>
    <mergeCell ref="G247:H247"/>
    <mergeCell ref="A241:U241"/>
    <mergeCell ref="B388:I388"/>
    <mergeCell ref="O283:P283"/>
    <mergeCell ref="M283:N283"/>
    <mergeCell ref="U285:V285"/>
    <mergeCell ref="S360:U360"/>
    <mergeCell ref="S357:U357"/>
    <mergeCell ref="R340:S340"/>
    <mergeCell ref="P341:Q341"/>
    <mergeCell ref="R341:S341"/>
    <mergeCell ref="A344:Y347"/>
    <mergeCell ref="S359:U359"/>
    <mergeCell ref="A338:C338"/>
    <mergeCell ref="A351:U351"/>
    <mergeCell ref="T341:U341"/>
    <mergeCell ref="M337:O337"/>
    <mergeCell ref="P337:Q337"/>
    <mergeCell ref="C357:F357"/>
    <mergeCell ref="J359:L359"/>
    <mergeCell ref="G370:I370"/>
    <mergeCell ref="J370:L370"/>
    <mergeCell ref="J369:L369"/>
    <mergeCell ref="M369:O369"/>
    <mergeCell ref="P372:R372"/>
    <mergeCell ref="C371:F371"/>
    <mergeCell ref="U246:V246"/>
    <mergeCell ref="S246:T246"/>
    <mergeCell ref="S245:V245"/>
    <mergeCell ref="U249:V249"/>
    <mergeCell ref="S249:T249"/>
    <mergeCell ref="Q249:R249"/>
    <mergeCell ref="O249:P249"/>
    <mergeCell ref="M249:N249"/>
    <mergeCell ref="R337:S337"/>
    <mergeCell ref="U251:V251"/>
    <mergeCell ref="S251:T251"/>
    <mergeCell ref="Q251:R251"/>
    <mergeCell ref="O251:P251"/>
    <mergeCell ref="M251:N251"/>
    <mergeCell ref="M246:N246"/>
    <mergeCell ref="O246:P246"/>
    <mergeCell ref="Q246:R246"/>
    <mergeCell ref="S279:T279"/>
    <mergeCell ref="U279:V279"/>
    <mergeCell ref="O277:R277"/>
    <mergeCell ref="O284:P284"/>
    <mergeCell ref="Q284:R284"/>
    <mergeCell ref="O280:P280"/>
    <mergeCell ref="O245:R245"/>
    <mergeCell ref="A449:X449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8:V108"/>
    <mergeCell ref="O88:P88"/>
    <mergeCell ref="G82:N83"/>
    <mergeCell ref="O82:P83"/>
    <mergeCell ref="G84:N84"/>
    <mergeCell ref="O84:P84"/>
    <mergeCell ref="G85:N85"/>
    <mergeCell ref="O85:P85"/>
    <mergeCell ref="G52:N52"/>
    <mergeCell ref="O50:P50"/>
    <mergeCell ref="P373:R373"/>
    <mergeCell ref="M372:O372"/>
    <mergeCell ref="M58:N58"/>
    <mergeCell ref="P369:R369"/>
    <mergeCell ref="G46:N47"/>
    <mergeCell ref="O46:P47"/>
    <mergeCell ref="G369:I369"/>
    <mergeCell ref="G49:N49"/>
    <mergeCell ref="O48:P48"/>
    <mergeCell ref="O49:P49"/>
    <mergeCell ref="G48:N48"/>
    <mergeCell ref="Q46:R47"/>
    <mergeCell ref="Q48:R48"/>
    <mergeCell ref="Q49:R49"/>
    <mergeCell ref="Q58:R58"/>
    <mergeCell ref="M338:O338"/>
    <mergeCell ref="P338:Q338"/>
    <mergeCell ref="P355:R355"/>
    <mergeCell ref="G86:N86"/>
    <mergeCell ref="O86:P86"/>
    <mergeCell ref="M282:N282"/>
    <mergeCell ref="G244:V244"/>
    <mergeCell ref="I248:J248"/>
    <mergeCell ref="G248:H248"/>
    <mergeCell ref="U247:V247"/>
    <mergeCell ref="S247:T247"/>
    <mergeCell ref="Q247:R247"/>
    <mergeCell ref="O247:P247"/>
    <mergeCell ref="O58:P58"/>
    <mergeCell ref="G56:J57"/>
    <mergeCell ref="K56:L57"/>
    <mergeCell ref="M56:R56"/>
    <mergeCell ref="M57:N57"/>
    <mergeCell ref="M374:O374"/>
    <mergeCell ref="O57:P57"/>
    <mergeCell ref="Q57:R57"/>
    <mergeCell ref="M247:N247"/>
    <mergeCell ref="K247:L247"/>
    <mergeCell ref="P226:R226"/>
    <mergeCell ref="P230:R230"/>
    <mergeCell ref="C115:K115"/>
    <mergeCell ref="C116:K116"/>
    <mergeCell ref="C117:K117"/>
    <mergeCell ref="C118:K118"/>
    <mergeCell ref="C119:K119"/>
    <mergeCell ref="C120:K120"/>
    <mergeCell ref="C121:K121"/>
    <mergeCell ref="I253:J253"/>
    <mergeCell ref="G246:H246"/>
    <mergeCell ref="I246:J246"/>
    <mergeCell ref="K246:L246"/>
    <mergeCell ref="C248:F248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786</v>
      </c>
      <c r="B6" t="s">
        <v>51</v>
      </c>
      <c r="C6" t="s">
        <v>65</v>
      </c>
      <c r="D6">
        <v>1</v>
      </c>
    </row>
    <row r="7" spans="1:4" x14ac:dyDescent="0.3">
      <c r="A7">
        <v>0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0</v>
      </c>
      <c r="B9" t="s">
        <v>51</v>
      </c>
      <c r="C9" t="s">
        <v>89</v>
      </c>
      <c r="D9">
        <v>4</v>
      </c>
    </row>
    <row r="10" spans="1:4" x14ac:dyDescent="0.3">
      <c r="A10">
        <v>193</v>
      </c>
      <c r="B10" t="s">
        <v>52</v>
      </c>
      <c r="C10" t="s">
        <v>65</v>
      </c>
      <c r="D10">
        <v>1</v>
      </c>
    </row>
    <row r="11" spans="1:4" x14ac:dyDescent="0.3">
      <c r="A11">
        <v>1</v>
      </c>
      <c r="B11" t="s">
        <v>52</v>
      </c>
      <c r="C11" t="s">
        <v>90</v>
      </c>
      <c r="D11">
        <v>2</v>
      </c>
    </row>
    <row r="12" spans="1:4" x14ac:dyDescent="0.3">
      <c r="A12">
        <v>0</v>
      </c>
      <c r="B12" t="s">
        <v>52</v>
      </c>
      <c r="C12" t="s">
        <v>64</v>
      </c>
      <c r="D12">
        <v>3</v>
      </c>
    </row>
    <row r="13" spans="1:4" x14ac:dyDescent="0.3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109375" bestFit="1" customWidth="1"/>
    <col min="6" max="6" width="13.33203125" bestFit="1" customWidth="1"/>
    <col min="7" max="7" width="13.10937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152</v>
      </c>
      <c r="C2">
        <v>19</v>
      </c>
      <c r="D2">
        <v>232</v>
      </c>
      <c r="E2">
        <v>0</v>
      </c>
      <c r="F2">
        <v>2</v>
      </c>
      <c r="G2">
        <v>1</v>
      </c>
    </row>
    <row r="3" spans="1:7" x14ac:dyDescent="0.3">
      <c r="A3">
        <v>2</v>
      </c>
      <c r="B3" t="s">
        <v>153</v>
      </c>
      <c r="C3">
        <v>0</v>
      </c>
      <c r="D3">
        <v>5</v>
      </c>
      <c r="E3">
        <v>0</v>
      </c>
      <c r="F3">
        <v>49</v>
      </c>
      <c r="G3">
        <v>135</v>
      </c>
    </row>
    <row r="4" spans="1:7" x14ac:dyDescent="0.3">
      <c r="A4">
        <v>3</v>
      </c>
      <c r="B4" t="s">
        <v>154</v>
      </c>
      <c r="C4">
        <v>13</v>
      </c>
      <c r="D4">
        <v>1</v>
      </c>
      <c r="E4">
        <v>0</v>
      </c>
      <c r="F4">
        <v>1</v>
      </c>
      <c r="G4">
        <v>80</v>
      </c>
    </row>
    <row r="5" spans="1:7" x14ac:dyDescent="0.3">
      <c r="A5">
        <v>4</v>
      </c>
      <c r="B5" t="s">
        <v>123</v>
      </c>
      <c r="C5">
        <v>1</v>
      </c>
      <c r="D5">
        <v>2</v>
      </c>
      <c r="E5">
        <v>0</v>
      </c>
      <c r="F5">
        <v>56</v>
      </c>
      <c r="G5">
        <v>2</v>
      </c>
    </row>
    <row r="6" spans="1:7" x14ac:dyDescent="0.3">
      <c r="A6">
        <v>5</v>
      </c>
      <c r="B6" t="s">
        <v>134</v>
      </c>
      <c r="C6">
        <v>0</v>
      </c>
      <c r="D6">
        <v>5</v>
      </c>
      <c r="E6">
        <v>0</v>
      </c>
      <c r="F6">
        <v>8</v>
      </c>
      <c r="G6">
        <v>3</v>
      </c>
    </row>
    <row r="7" spans="1:7" x14ac:dyDescent="0.3">
      <c r="A7">
        <v>6</v>
      </c>
      <c r="B7" t="s">
        <v>102</v>
      </c>
      <c r="C7">
        <v>7</v>
      </c>
      <c r="D7">
        <v>6</v>
      </c>
      <c r="E7">
        <v>0</v>
      </c>
      <c r="F7">
        <v>29</v>
      </c>
      <c r="G7">
        <v>32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109375" bestFit="1" customWidth="1"/>
    <col min="6" max="6" width="13.33203125" bestFit="1" customWidth="1"/>
    <col min="7" max="7" width="13.10937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152</v>
      </c>
      <c r="C2">
        <v>31</v>
      </c>
      <c r="D2">
        <v>337</v>
      </c>
      <c r="E2">
        <v>0</v>
      </c>
      <c r="F2">
        <v>2</v>
      </c>
      <c r="G2">
        <v>5</v>
      </c>
    </row>
    <row r="3" spans="1:7" x14ac:dyDescent="0.3">
      <c r="A3">
        <v>2</v>
      </c>
      <c r="B3" t="s">
        <v>153</v>
      </c>
      <c r="C3">
        <v>0</v>
      </c>
      <c r="D3">
        <v>5</v>
      </c>
      <c r="E3">
        <v>0</v>
      </c>
      <c r="F3">
        <v>84</v>
      </c>
      <c r="G3">
        <v>284</v>
      </c>
    </row>
    <row r="4" spans="1:7" x14ac:dyDescent="0.3">
      <c r="A4">
        <v>3</v>
      </c>
      <c r="B4" t="s">
        <v>154</v>
      </c>
      <c r="C4">
        <v>15</v>
      </c>
      <c r="D4">
        <v>1</v>
      </c>
      <c r="E4">
        <v>0</v>
      </c>
      <c r="F4">
        <v>2</v>
      </c>
      <c r="G4">
        <v>246</v>
      </c>
    </row>
    <row r="5" spans="1:7" x14ac:dyDescent="0.3">
      <c r="A5">
        <v>4</v>
      </c>
      <c r="B5" t="s">
        <v>123</v>
      </c>
      <c r="C5">
        <v>5</v>
      </c>
      <c r="D5">
        <v>6</v>
      </c>
      <c r="E5">
        <v>0</v>
      </c>
      <c r="F5">
        <v>90</v>
      </c>
      <c r="G5">
        <v>30</v>
      </c>
    </row>
    <row r="6" spans="1:7" x14ac:dyDescent="0.3">
      <c r="A6">
        <v>5</v>
      </c>
      <c r="B6" t="s">
        <v>159</v>
      </c>
      <c r="C6">
        <v>1</v>
      </c>
      <c r="D6">
        <v>2</v>
      </c>
      <c r="E6">
        <v>0</v>
      </c>
      <c r="F6">
        <v>1</v>
      </c>
      <c r="G6">
        <v>48</v>
      </c>
    </row>
    <row r="7" spans="1:7" x14ac:dyDescent="0.3">
      <c r="A7">
        <v>6</v>
      </c>
      <c r="B7" t="s">
        <v>102</v>
      </c>
      <c r="C7">
        <v>9</v>
      </c>
      <c r="D7">
        <v>9</v>
      </c>
      <c r="E7">
        <v>0</v>
      </c>
      <c r="F7">
        <v>66</v>
      </c>
      <c r="G7">
        <v>64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4" x14ac:dyDescent="0.3"/>
  <cols>
    <col min="1" max="1" width="7.33203125" bestFit="1" customWidth="1"/>
    <col min="2" max="2" width="26.6640625" bestFit="1" customWidth="1"/>
    <col min="3" max="3" width="21.109375" bestFit="1" customWidth="1"/>
  </cols>
  <sheetData>
    <row r="1" spans="1:3" x14ac:dyDescent="0.3">
      <c r="A1" t="s">
        <v>106</v>
      </c>
      <c r="B1" t="s">
        <v>9</v>
      </c>
      <c r="C1" t="s">
        <v>107</v>
      </c>
    </row>
    <row r="2" spans="1:3" x14ac:dyDescent="0.3">
      <c r="A2">
        <v>1071</v>
      </c>
      <c r="B2" t="s">
        <v>108</v>
      </c>
      <c r="C2" t="s">
        <v>160</v>
      </c>
    </row>
    <row r="3" spans="1:3" x14ac:dyDescent="0.3">
      <c r="A3">
        <v>1035</v>
      </c>
      <c r="B3" t="s">
        <v>108</v>
      </c>
      <c r="C3" t="s">
        <v>161</v>
      </c>
    </row>
    <row r="4" spans="1:3" x14ac:dyDescent="0.3">
      <c r="A4">
        <v>1009</v>
      </c>
      <c r="B4" t="s">
        <v>108</v>
      </c>
      <c r="C4" t="s">
        <v>162</v>
      </c>
    </row>
    <row r="5" spans="1:3" x14ac:dyDescent="0.3">
      <c r="A5">
        <v>1025</v>
      </c>
      <c r="B5" t="s">
        <v>108</v>
      </c>
      <c r="C5" t="s">
        <v>163</v>
      </c>
    </row>
    <row r="6" spans="1:3" x14ac:dyDescent="0.3">
      <c r="A6">
        <v>1075</v>
      </c>
      <c r="B6" t="s">
        <v>108</v>
      </c>
      <c r="C6" t="s">
        <v>164</v>
      </c>
    </row>
    <row r="7" spans="1:3" x14ac:dyDescent="0.3">
      <c r="A7">
        <v>5487</v>
      </c>
      <c r="B7" t="s">
        <v>5</v>
      </c>
      <c r="C7" t="s">
        <v>160</v>
      </c>
    </row>
    <row r="8" spans="1:3" x14ac:dyDescent="0.3">
      <c r="A8">
        <v>5376</v>
      </c>
      <c r="B8" t="s">
        <v>5</v>
      </c>
      <c r="C8" t="s">
        <v>161</v>
      </c>
    </row>
    <row r="9" spans="1:3" x14ac:dyDescent="0.3">
      <c r="A9">
        <v>5297</v>
      </c>
      <c r="B9" t="s">
        <v>5</v>
      </c>
      <c r="C9" t="s">
        <v>162</v>
      </c>
    </row>
    <row r="10" spans="1:3" x14ac:dyDescent="0.3">
      <c r="A10">
        <v>5215</v>
      </c>
      <c r="B10" t="s">
        <v>5</v>
      </c>
      <c r="C10" t="s">
        <v>163</v>
      </c>
    </row>
    <row r="11" spans="1:3" x14ac:dyDescent="0.3">
      <c r="A11">
        <v>5125</v>
      </c>
      <c r="B11" t="s">
        <v>5</v>
      </c>
      <c r="C11" t="s">
        <v>164</v>
      </c>
    </row>
    <row r="12" spans="1:3" x14ac:dyDescent="0.3">
      <c r="A12">
        <v>60</v>
      </c>
      <c r="B12" t="s">
        <v>6</v>
      </c>
      <c r="C12" t="s">
        <v>160</v>
      </c>
    </row>
    <row r="13" spans="1:3" x14ac:dyDescent="0.3">
      <c r="A13">
        <v>46</v>
      </c>
      <c r="B13" t="s">
        <v>6</v>
      </c>
      <c r="C13" t="s">
        <v>161</v>
      </c>
    </row>
    <row r="14" spans="1:3" x14ac:dyDescent="0.3">
      <c r="A14">
        <v>45</v>
      </c>
      <c r="B14" t="s">
        <v>6</v>
      </c>
      <c r="C14" t="s">
        <v>162</v>
      </c>
    </row>
    <row r="15" spans="1:3" x14ac:dyDescent="0.3">
      <c r="A15">
        <v>41</v>
      </c>
      <c r="B15" t="s">
        <v>6</v>
      </c>
      <c r="C15" t="s">
        <v>163</v>
      </c>
    </row>
    <row r="16" spans="1:3" x14ac:dyDescent="0.3">
      <c r="A16">
        <v>92</v>
      </c>
      <c r="B16" t="s">
        <v>6</v>
      </c>
      <c r="C16" t="s">
        <v>164</v>
      </c>
    </row>
    <row r="17" spans="1:3" x14ac:dyDescent="0.3">
      <c r="A17">
        <v>190</v>
      </c>
      <c r="B17" t="s">
        <v>7</v>
      </c>
      <c r="C17" t="s">
        <v>160</v>
      </c>
    </row>
    <row r="18" spans="1:3" x14ac:dyDescent="0.3">
      <c r="A18">
        <v>158</v>
      </c>
      <c r="B18" t="s">
        <v>7</v>
      </c>
      <c r="C18" t="s">
        <v>161</v>
      </c>
    </row>
    <row r="19" spans="1:3" x14ac:dyDescent="0.3">
      <c r="A19">
        <v>105</v>
      </c>
      <c r="B19" t="s">
        <v>7</v>
      </c>
      <c r="C19" t="s">
        <v>162</v>
      </c>
    </row>
    <row r="20" spans="1:3" x14ac:dyDescent="0.3">
      <c r="A20">
        <v>95</v>
      </c>
      <c r="B20" t="s">
        <v>7</v>
      </c>
      <c r="C20" t="s">
        <v>163</v>
      </c>
    </row>
    <row r="21" spans="1:3" x14ac:dyDescent="0.3">
      <c r="A21" s="2">
        <v>121</v>
      </c>
      <c r="B21" s="2" t="s">
        <v>7</v>
      </c>
      <c r="C21" s="2" t="s">
        <v>164</v>
      </c>
    </row>
    <row r="22" spans="1:3" x14ac:dyDescent="0.3">
      <c r="A22" s="2">
        <v>0</v>
      </c>
      <c r="B22" s="2" t="s">
        <v>132</v>
      </c>
      <c r="C22" s="2" t="s">
        <v>160</v>
      </c>
    </row>
    <row r="23" spans="1:3" x14ac:dyDescent="0.3">
      <c r="A23" s="2">
        <v>0</v>
      </c>
      <c r="B23" s="2" t="s">
        <v>132</v>
      </c>
      <c r="C23" s="2" t="s">
        <v>161</v>
      </c>
    </row>
    <row r="24" spans="1:3" x14ac:dyDescent="0.3">
      <c r="A24" s="2">
        <v>0</v>
      </c>
      <c r="B24" s="2" t="s">
        <v>132</v>
      </c>
      <c r="C24" s="2" t="s">
        <v>162</v>
      </c>
    </row>
    <row r="25" spans="1:3" x14ac:dyDescent="0.3">
      <c r="A25" s="2">
        <v>0</v>
      </c>
      <c r="B25" s="2" t="s">
        <v>132</v>
      </c>
      <c r="C25" s="2" t="s">
        <v>163</v>
      </c>
    </row>
    <row r="26" spans="1:3" x14ac:dyDescent="0.3">
      <c r="A26" s="2">
        <v>0</v>
      </c>
      <c r="B26" s="2" t="s">
        <v>132</v>
      </c>
      <c r="C26" s="2" t="s">
        <v>164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4.4" x14ac:dyDescent="0.3"/>
  <cols>
    <col min="1" max="1" width="21.6640625" bestFit="1" customWidth="1"/>
    <col min="2" max="2" width="8.5546875" bestFit="1" customWidth="1"/>
    <col min="3" max="3" width="14.8867187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2481</v>
      </c>
      <c r="C2" t="s">
        <v>34</v>
      </c>
    </row>
    <row r="3" spans="1:3" x14ac:dyDescent="0.3">
      <c r="A3" t="s">
        <v>112</v>
      </c>
      <c r="B3">
        <v>27302</v>
      </c>
      <c r="C3" t="s">
        <v>34</v>
      </c>
    </row>
    <row r="4" spans="1:3" x14ac:dyDescent="0.3">
      <c r="A4" t="s">
        <v>113</v>
      </c>
      <c r="B4">
        <v>869</v>
      </c>
      <c r="C4" t="s">
        <v>34</v>
      </c>
    </row>
    <row r="5" spans="1:3" x14ac:dyDescent="0.3">
      <c r="A5" t="s">
        <v>30</v>
      </c>
      <c r="B5">
        <v>31838</v>
      </c>
      <c r="C5" t="s">
        <v>34</v>
      </c>
    </row>
    <row r="6" spans="1:3" x14ac:dyDescent="0.3">
      <c r="A6" t="s">
        <v>111</v>
      </c>
      <c r="B6">
        <v>61</v>
      </c>
      <c r="C6" t="s">
        <v>24</v>
      </c>
    </row>
    <row r="7" spans="1:3" x14ac:dyDescent="0.3">
      <c r="A7" t="s">
        <v>112</v>
      </c>
      <c r="B7">
        <v>607</v>
      </c>
      <c r="C7" t="s">
        <v>24</v>
      </c>
    </row>
    <row r="8" spans="1:3" x14ac:dyDescent="0.3">
      <c r="A8" t="s">
        <v>113</v>
      </c>
      <c r="B8">
        <v>46</v>
      </c>
      <c r="C8" t="s">
        <v>24</v>
      </c>
    </row>
    <row r="9" spans="1:3" x14ac:dyDescent="0.3">
      <c r="A9" t="s">
        <v>30</v>
      </c>
      <c r="B9">
        <v>884</v>
      </c>
      <c r="C9" t="s">
        <v>24</v>
      </c>
    </row>
    <row r="10" spans="1:3" x14ac:dyDescent="0.3">
      <c r="A10" t="s">
        <v>111</v>
      </c>
      <c r="B10">
        <v>115</v>
      </c>
      <c r="C10" t="s">
        <v>35</v>
      </c>
    </row>
    <row r="11" spans="1:3" x14ac:dyDescent="0.3">
      <c r="A11" t="s">
        <v>112</v>
      </c>
      <c r="B11">
        <v>1903</v>
      </c>
      <c r="C11" t="s">
        <v>35</v>
      </c>
    </row>
    <row r="12" spans="1:3" x14ac:dyDescent="0.3">
      <c r="A12" t="s">
        <v>113</v>
      </c>
      <c r="B12">
        <v>53</v>
      </c>
      <c r="C12" t="s">
        <v>35</v>
      </c>
    </row>
    <row r="13" spans="1:3" x14ac:dyDescent="0.3">
      <c r="A13" t="s">
        <v>30</v>
      </c>
      <c r="B13">
        <v>2282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4" x14ac:dyDescent="0.3"/>
  <cols>
    <col min="1" max="1" width="8.5546875" bestFit="1" customWidth="1"/>
    <col min="2" max="2" width="76.5546875" bestFit="1" customWidth="1"/>
    <col min="3" max="3" width="18.8867187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342</v>
      </c>
      <c r="B2" t="s">
        <v>133</v>
      </c>
      <c r="C2" t="s">
        <v>3</v>
      </c>
      <c r="D2">
        <v>1</v>
      </c>
    </row>
    <row r="3" spans="1:4" x14ac:dyDescent="0.3">
      <c r="A3">
        <v>296</v>
      </c>
      <c r="B3" t="s">
        <v>133</v>
      </c>
      <c r="C3" t="s">
        <v>77</v>
      </c>
      <c r="D3">
        <v>1</v>
      </c>
    </row>
    <row r="4" spans="1:4" x14ac:dyDescent="0.3">
      <c r="A4">
        <v>35</v>
      </c>
      <c r="B4" t="s">
        <v>165</v>
      </c>
      <c r="C4" t="s">
        <v>3</v>
      </c>
      <c r="D4">
        <v>2</v>
      </c>
    </row>
    <row r="5" spans="1:4" x14ac:dyDescent="0.3">
      <c r="A5">
        <v>34</v>
      </c>
      <c r="B5" t="s">
        <v>165</v>
      </c>
      <c r="C5" t="s">
        <v>77</v>
      </c>
      <c r="D5">
        <v>2</v>
      </c>
    </row>
    <row r="6" spans="1:4" x14ac:dyDescent="0.3">
      <c r="A6">
        <v>0</v>
      </c>
      <c r="B6" t="s">
        <v>166</v>
      </c>
      <c r="C6" t="s">
        <v>3</v>
      </c>
      <c r="D6">
        <v>3</v>
      </c>
    </row>
    <row r="7" spans="1:4" x14ac:dyDescent="0.3">
      <c r="A7">
        <v>5</v>
      </c>
      <c r="B7" t="s">
        <v>166</v>
      </c>
      <c r="C7" t="s">
        <v>77</v>
      </c>
      <c r="D7">
        <v>3</v>
      </c>
    </row>
    <row r="8" spans="1:4" x14ac:dyDescent="0.3">
      <c r="A8">
        <v>6</v>
      </c>
      <c r="B8" t="s">
        <v>167</v>
      </c>
      <c r="C8" t="s">
        <v>3</v>
      </c>
      <c r="D8">
        <v>4</v>
      </c>
    </row>
    <row r="9" spans="1:4" x14ac:dyDescent="0.3">
      <c r="A9">
        <v>2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4" x14ac:dyDescent="0.3"/>
  <cols>
    <col min="1" max="1" width="21.6640625" bestFit="1" customWidth="1"/>
    <col min="2" max="2" width="8.5546875" bestFit="1" customWidth="1"/>
    <col min="3" max="3" width="14.8867187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6042</v>
      </c>
      <c r="C2" t="s">
        <v>34</v>
      </c>
    </row>
    <row r="3" spans="1:3" x14ac:dyDescent="0.3">
      <c r="A3" t="s">
        <v>112</v>
      </c>
      <c r="B3">
        <v>44020</v>
      </c>
      <c r="C3" t="s">
        <v>34</v>
      </c>
    </row>
    <row r="4" spans="1:3" x14ac:dyDescent="0.3">
      <c r="A4" t="s">
        <v>113</v>
      </c>
      <c r="B4">
        <v>1696</v>
      </c>
      <c r="C4" t="s">
        <v>34</v>
      </c>
    </row>
    <row r="5" spans="1:3" x14ac:dyDescent="0.3">
      <c r="A5" t="s">
        <v>30</v>
      </c>
      <c r="B5">
        <v>60804</v>
      </c>
      <c r="C5" t="s">
        <v>34</v>
      </c>
    </row>
    <row r="6" spans="1:3" x14ac:dyDescent="0.3">
      <c r="A6" t="s">
        <v>111</v>
      </c>
      <c r="B6">
        <v>156</v>
      </c>
      <c r="C6" t="s">
        <v>24</v>
      </c>
    </row>
    <row r="7" spans="1:3" x14ac:dyDescent="0.3">
      <c r="A7" t="s">
        <v>112</v>
      </c>
      <c r="B7">
        <v>1196</v>
      </c>
      <c r="C7" t="s">
        <v>24</v>
      </c>
    </row>
    <row r="8" spans="1:3" x14ac:dyDescent="0.3">
      <c r="A8" t="s">
        <v>113</v>
      </c>
      <c r="B8">
        <v>109</v>
      </c>
      <c r="C8" t="s">
        <v>24</v>
      </c>
    </row>
    <row r="9" spans="1:3" x14ac:dyDescent="0.3">
      <c r="A9" t="s">
        <v>30</v>
      </c>
      <c r="B9">
        <v>1840</v>
      </c>
      <c r="C9" t="s">
        <v>24</v>
      </c>
    </row>
    <row r="10" spans="1:3" x14ac:dyDescent="0.3">
      <c r="A10" t="s">
        <v>111</v>
      </c>
      <c r="B10">
        <v>260</v>
      </c>
      <c r="C10" t="s">
        <v>35</v>
      </c>
    </row>
    <row r="11" spans="1:3" x14ac:dyDescent="0.3">
      <c r="A11" t="s">
        <v>112</v>
      </c>
      <c r="B11">
        <v>3277</v>
      </c>
      <c r="C11" t="s">
        <v>35</v>
      </c>
    </row>
    <row r="12" spans="1:3" x14ac:dyDescent="0.3">
      <c r="A12" t="s">
        <v>113</v>
      </c>
      <c r="B12">
        <v>145</v>
      </c>
      <c r="C12" t="s">
        <v>35</v>
      </c>
    </row>
    <row r="13" spans="1:3" x14ac:dyDescent="0.3">
      <c r="A13" t="s">
        <v>30</v>
      </c>
      <c r="B13">
        <v>4483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4" x14ac:dyDescent="0.3"/>
  <cols>
    <col min="1" max="1" width="8.5546875" bestFit="1" customWidth="1"/>
    <col min="2" max="2" width="76.5546875" bestFit="1" customWidth="1"/>
    <col min="3" max="3" width="18.8867187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724</v>
      </c>
      <c r="B2" t="s">
        <v>133</v>
      </c>
      <c r="C2" t="s">
        <v>3</v>
      </c>
      <c r="D2">
        <v>1</v>
      </c>
    </row>
    <row r="3" spans="1:4" x14ac:dyDescent="0.3">
      <c r="A3">
        <v>687</v>
      </c>
      <c r="B3" t="s">
        <v>133</v>
      </c>
      <c r="C3" t="s">
        <v>77</v>
      </c>
      <c r="D3">
        <v>1</v>
      </c>
    </row>
    <row r="4" spans="1:4" x14ac:dyDescent="0.3">
      <c r="A4">
        <v>81</v>
      </c>
      <c r="B4" t="s">
        <v>165</v>
      </c>
      <c r="C4" t="s">
        <v>3</v>
      </c>
      <c r="D4">
        <v>2</v>
      </c>
    </row>
    <row r="5" spans="1:4" x14ac:dyDescent="0.3">
      <c r="A5">
        <v>70</v>
      </c>
      <c r="B5" t="s">
        <v>165</v>
      </c>
      <c r="C5" t="s">
        <v>77</v>
      </c>
      <c r="D5">
        <v>2</v>
      </c>
    </row>
    <row r="6" spans="1:4" x14ac:dyDescent="0.3">
      <c r="A6">
        <v>0</v>
      </c>
      <c r="B6" t="s">
        <v>166</v>
      </c>
      <c r="C6" t="s">
        <v>3</v>
      </c>
      <c r="D6">
        <v>3</v>
      </c>
    </row>
    <row r="7" spans="1:4" x14ac:dyDescent="0.3">
      <c r="A7">
        <v>6</v>
      </c>
      <c r="B7" t="s">
        <v>166</v>
      </c>
      <c r="C7" t="s">
        <v>77</v>
      </c>
      <c r="D7">
        <v>3</v>
      </c>
    </row>
    <row r="8" spans="1:4" x14ac:dyDescent="0.3">
      <c r="A8">
        <v>10</v>
      </c>
      <c r="B8" t="s">
        <v>167</v>
      </c>
      <c r="C8" t="s">
        <v>3</v>
      </c>
      <c r="D8">
        <v>4</v>
      </c>
    </row>
    <row r="9" spans="1:4" x14ac:dyDescent="0.3">
      <c r="A9">
        <v>6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4" x14ac:dyDescent="0.3"/>
  <cols>
    <col min="1" max="1" width="5.33203125" bestFit="1" customWidth="1"/>
    <col min="2" max="2" width="41.109375" bestFit="1" customWidth="1"/>
    <col min="3" max="3" width="8.5546875" bestFit="1" customWidth="1"/>
    <col min="4" max="4" width="41.33203125" bestFit="1" customWidth="1"/>
    <col min="5" max="5" width="10" bestFit="1" customWidth="1"/>
  </cols>
  <sheetData>
    <row r="1" spans="1:5" x14ac:dyDescent="0.3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">
      <c r="A2">
        <v>1</v>
      </c>
      <c r="B2" t="s">
        <v>34</v>
      </c>
      <c r="C2">
        <v>3033</v>
      </c>
      <c r="D2" t="s">
        <v>115</v>
      </c>
      <c r="E2">
        <v>1</v>
      </c>
    </row>
    <row r="3" spans="1:5" x14ac:dyDescent="0.3">
      <c r="A3">
        <v>2</v>
      </c>
      <c r="B3" t="s">
        <v>35</v>
      </c>
      <c r="C3">
        <v>114</v>
      </c>
      <c r="D3" t="s">
        <v>115</v>
      </c>
      <c r="E3">
        <v>1</v>
      </c>
    </row>
    <row r="4" spans="1:5" x14ac:dyDescent="0.3">
      <c r="A4">
        <v>3</v>
      </c>
      <c r="B4" t="s">
        <v>36</v>
      </c>
      <c r="C4">
        <v>56</v>
      </c>
      <c r="D4" t="s">
        <v>115</v>
      </c>
      <c r="E4">
        <v>1</v>
      </c>
    </row>
    <row r="5" spans="1:5" x14ac:dyDescent="0.3">
      <c r="A5">
        <v>4</v>
      </c>
      <c r="B5" t="s">
        <v>37</v>
      </c>
      <c r="C5">
        <v>2</v>
      </c>
      <c r="D5" t="s">
        <v>115</v>
      </c>
      <c r="E5">
        <v>1</v>
      </c>
    </row>
    <row r="6" spans="1:5" x14ac:dyDescent="0.3">
      <c r="A6">
        <v>5</v>
      </c>
      <c r="B6" t="s">
        <v>38</v>
      </c>
      <c r="C6">
        <v>1</v>
      </c>
      <c r="D6" t="s">
        <v>115</v>
      </c>
      <c r="E6">
        <v>1</v>
      </c>
    </row>
    <row r="7" spans="1:5" x14ac:dyDescent="0.3">
      <c r="A7">
        <v>6</v>
      </c>
      <c r="B7" t="s">
        <v>46</v>
      </c>
      <c r="C7">
        <v>1</v>
      </c>
      <c r="D7" t="s">
        <v>115</v>
      </c>
      <c r="E7">
        <v>1</v>
      </c>
    </row>
    <row r="8" spans="1:5" x14ac:dyDescent="0.3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3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3">
      <c r="A10">
        <v>9</v>
      </c>
      <c r="B10" t="s">
        <v>39</v>
      </c>
      <c r="C10">
        <v>3</v>
      </c>
      <c r="D10" t="s">
        <v>115</v>
      </c>
      <c r="E10">
        <v>1</v>
      </c>
    </row>
    <row r="11" spans="1:5" x14ac:dyDescent="0.3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3">
      <c r="A12">
        <v>11</v>
      </c>
      <c r="B12" t="s">
        <v>41</v>
      </c>
      <c r="C12">
        <v>263</v>
      </c>
      <c r="D12" t="s">
        <v>115</v>
      </c>
      <c r="E12">
        <v>1</v>
      </c>
    </row>
    <row r="13" spans="1:5" x14ac:dyDescent="0.3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">
      <c r="A14">
        <v>13</v>
      </c>
      <c r="B14" t="s">
        <v>11</v>
      </c>
      <c r="C14">
        <v>1</v>
      </c>
      <c r="D14" t="s">
        <v>115</v>
      </c>
      <c r="E14">
        <v>1</v>
      </c>
    </row>
    <row r="15" spans="1:5" x14ac:dyDescent="0.3">
      <c r="A15">
        <v>14</v>
      </c>
      <c r="B15" t="s">
        <v>43</v>
      </c>
      <c r="C15">
        <v>2</v>
      </c>
      <c r="D15" t="s">
        <v>115</v>
      </c>
      <c r="E15">
        <v>1</v>
      </c>
    </row>
    <row r="16" spans="1:5" x14ac:dyDescent="0.3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3">
      <c r="A17">
        <v>16</v>
      </c>
      <c r="B17" t="s">
        <v>45</v>
      </c>
      <c r="C17">
        <v>1</v>
      </c>
      <c r="D17" t="s">
        <v>115</v>
      </c>
      <c r="E17">
        <v>1</v>
      </c>
    </row>
    <row r="18" spans="1:5" x14ac:dyDescent="0.3">
      <c r="A18">
        <v>1</v>
      </c>
      <c r="B18" t="s">
        <v>34</v>
      </c>
      <c r="C18">
        <v>1080</v>
      </c>
      <c r="D18" t="s">
        <v>12</v>
      </c>
      <c r="E18">
        <v>2</v>
      </c>
    </row>
    <row r="19" spans="1:5" x14ac:dyDescent="0.3">
      <c r="A19">
        <v>2</v>
      </c>
      <c r="B19" t="s">
        <v>35</v>
      </c>
      <c r="C19">
        <v>23</v>
      </c>
      <c r="D19" t="s">
        <v>12</v>
      </c>
      <c r="E19">
        <v>2</v>
      </c>
    </row>
    <row r="20" spans="1:5" x14ac:dyDescent="0.3">
      <c r="A20">
        <v>3</v>
      </c>
      <c r="B20" t="s">
        <v>36</v>
      </c>
      <c r="C20">
        <v>20</v>
      </c>
      <c r="D20" t="s">
        <v>12</v>
      </c>
      <c r="E20">
        <v>2</v>
      </c>
    </row>
    <row r="21" spans="1:5" x14ac:dyDescent="0.3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3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3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3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3">
      <c r="A26">
        <v>9</v>
      </c>
      <c r="B26" t="s">
        <v>39</v>
      </c>
      <c r="C26">
        <v>0</v>
      </c>
      <c r="D26" t="s">
        <v>12</v>
      </c>
      <c r="E26">
        <v>2</v>
      </c>
    </row>
    <row r="27" spans="1:5" x14ac:dyDescent="0.3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3">
      <c r="A28">
        <v>11</v>
      </c>
      <c r="B28" t="s">
        <v>41</v>
      </c>
      <c r="C28">
        <v>64</v>
      </c>
      <c r="D28" t="s">
        <v>12</v>
      </c>
      <c r="E28">
        <v>2</v>
      </c>
    </row>
    <row r="29" spans="1:5" x14ac:dyDescent="0.3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3">
      <c r="A31">
        <v>14</v>
      </c>
      <c r="B31" t="s">
        <v>43</v>
      </c>
      <c r="C31">
        <v>1</v>
      </c>
      <c r="D31" t="s">
        <v>12</v>
      </c>
      <c r="E31">
        <v>2</v>
      </c>
    </row>
    <row r="32" spans="1:5" x14ac:dyDescent="0.3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3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3">
      <c r="A34">
        <v>1</v>
      </c>
      <c r="B34" t="s">
        <v>34</v>
      </c>
      <c r="C34">
        <v>3551</v>
      </c>
      <c r="D34" t="s">
        <v>94</v>
      </c>
      <c r="E34">
        <v>3</v>
      </c>
    </row>
    <row r="35" spans="1:5" x14ac:dyDescent="0.3">
      <c r="A35">
        <v>2</v>
      </c>
      <c r="B35" t="s">
        <v>35</v>
      </c>
      <c r="C35">
        <v>12</v>
      </c>
      <c r="D35" t="s">
        <v>94</v>
      </c>
      <c r="E35">
        <v>3</v>
      </c>
    </row>
    <row r="36" spans="1:5" x14ac:dyDescent="0.3">
      <c r="A36">
        <v>3</v>
      </c>
      <c r="B36" t="s">
        <v>36</v>
      </c>
      <c r="C36">
        <v>18</v>
      </c>
      <c r="D36" t="s">
        <v>94</v>
      </c>
      <c r="E36">
        <v>3</v>
      </c>
    </row>
    <row r="37" spans="1:5" x14ac:dyDescent="0.3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3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3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3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3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3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">
      <c r="A50">
        <v>1</v>
      </c>
      <c r="B50" t="s">
        <v>34</v>
      </c>
      <c r="C50">
        <v>102</v>
      </c>
      <c r="D50" t="s">
        <v>84</v>
      </c>
      <c r="E50">
        <v>4</v>
      </c>
    </row>
    <row r="51" spans="1:5" x14ac:dyDescent="0.3">
      <c r="A51">
        <v>2</v>
      </c>
      <c r="B51" t="s">
        <v>35</v>
      </c>
      <c r="C51">
        <v>9</v>
      </c>
      <c r="D51" t="s">
        <v>84</v>
      </c>
      <c r="E51">
        <v>4</v>
      </c>
    </row>
    <row r="52" spans="1:5" x14ac:dyDescent="0.3">
      <c r="A52">
        <v>3</v>
      </c>
      <c r="B52" t="s">
        <v>36</v>
      </c>
      <c r="C52">
        <v>11</v>
      </c>
      <c r="D52" t="s">
        <v>84</v>
      </c>
      <c r="E52">
        <v>4</v>
      </c>
    </row>
    <row r="53" spans="1:5" x14ac:dyDescent="0.3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3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3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3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3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">
      <c r="A60">
        <v>11</v>
      </c>
      <c r="B60" t="s">
        <v>41</v>
      </c>
      <c r="C60">
        <v>5</v>
      </c>
      <c r="D60" t="s">
        <v>84</v>
      </c>
      <c r="E60">
        <v>4</v>
      </c>
    </row>
    <row r="61" spans="1:5" x14ac:dyDescent="0.3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3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">
      <c r="A66">
        <v>1</v>
      </c>
      <c r="B66" t="s">
        <v>34</v>
      </c>
      <c r="C66">
        <v>70</v>
      </c>
      <c r="D66" t="s">
        <v>117</v>
      </c>
      <c r="E66">
        <v>5</v>
      </c>
    </row>
    <row r="67" spans="1:5" x14ac:dyDescent="0.3">
      <c r="A67">
        <v>2</v>
      </c>
      <c r="B67" t="s">
        <v>35</v>
      </c>
      <c r="C67">
        <v>4</v>
      </c>
      <c r="D67" t="s">
        <v>117</v>
      </c>
      <c r="E67">
        <v>5</v>
      </c>
    </row>
    <row r="68" spans="1:5" x14ac:dyDescent="0.3">
      <c r="A68">
        <v>3</v>
      </c>
      <c r="B68" t="s">
        <v>36</v>
      </c>
      <c r="C68">
        <v>3</v>
      </c>
      <c r="D68" t="s">
        <v>117</v>
      </c>
      <c r="E68">
        <v>5</v>
      </c>
    </row>
    <row r="69" spans="1:5" x14ac:dyDescent="0.3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3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3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">
      <c r="A76">
        <v>11</v>
      </c>
      <c r="B76" t="s">
        <v>41</v>
      </c>
      <c r="C76">
        <v>86</v>
      </c>
      <c r="D76" t="s">
        <v>117</v>
      </c>
      <c r="E76">
        <v>5</v>
      </c>
    </row>
    <row r="77" spans="1:5" x14ac:dyDescent="0.3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3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3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3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3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">
      <c r="A92">
        <v>11</v>
      </c>
      <c r="B92" t="s">
        <v>41</v>
      </c>
      <c r="C92">
        <v>25</v>
      </c>
      <c r="D92" t="s">
        <v>39</v>
      </c>
      <c r="E92">
        <v>6</v>
      </c>
    </row>
    <row r="93" spans="1:5" x14ac:dyDescent="0.3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">
      <c r="A124" s="2">
        <v>11</v>
      </c>
      <c r="B124" s="2" t="s">
        <v>41</v>
      </c>
      <c r="C124" s="2">
        <v>24</v>
      </c>
      <c r="D124" s="2" t="s">
        <v>42</v>
      </c>
      <c r="E124" s="2">
        <v>8</v>
      </c>
    </row>
    <row r="125" spans="1:5" x14ac:dyDescent="0.3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">
      <c r="A130" s="2">
        <v>1</v>
      </c>
      <c r="B130" s="2" t="s">
        <v>34</v>
      </c>
      <c r="C130" s="2">
        <v>8319</v>
      </c>
      <c r="D130" s="2" t="s">
        <v>83</v>
      </c>
      <c r="E130" s="2">
        <v>9</v>
      </c>
    </row>
    <row r="131" spans="1:5" x14ac:dyDescent="0.3">
      <c r="A131" s="2">
        <v>2</v>
      </c>
      <c r="B131" s="2" t="s">
        <v>35</v>
      </c>
      <c r="C131" s="2">
        <v>131</v>
      </c>
      <c r="D131" s="2" t="s">
        <v>83</v>
      </c>
      <c r="E131" s="2">
        <v>9</v>
      </c>
    </row>
    <row r="132" spans="1:5" x14ac:dyDescent="0.3">
      <c r="A132" s="2">
        <v>3</v>
      </c>
      <c r="B132" s="2" t="s">
        <v>36</v>
      </c>
      <c r="C132" s="2">
        <v>118</v>
      </c>
      <c r="D132" s="2" t="s">
        <v>83</v>
      </c>
      <c r="E132" s="2">
        <v>9</v>
      </c>
    </row>
    <row r="133" spans="1:5" x14ac:dyDescent="0.3">
      <c r="A133" s="2">
        <v>4</v>
      </c>
      <c r="B133" s="2" t="s">
        <v>37</v>
      </c>
      <c r="C133" s="2">
        <v>1</v>
      </c>
      <c r="D133" s="2" t="s">
        <v>83</v>
      </c>
      <c r="E133" s="2">
        <v>9</v>
      </c>
    </row>
    <row r="134" spans="1:5" x14ac:dyDescent="0.3">
      <c r="A134" s="2">
        <v>5</v>
      </c>
      <c r="B134" s="2" t="s">
        <v>38</v>
      </c>
      <c r="C134" s="2">
        <v>0</v>
      </c>
      <c r="D134" s="2" t="s">
        <v>83</v>
      </c>
      <c r="E134" s="2">
        <v>9</v>
      </c>
    </row>
    <row r="135" spans="1:5" x14ac:dyDescent="0.3">
      <c r="A135" s="2">
        <v>6</v>
      </c>
      <c r="B135" s="2" t="s">
        <v>46</v>
      </c>
      <c r="C135" s="2">
        <v>1</v>
      </c>
      <c r="D135" s="2" t="s">
        <v>83</v>
      </c>
      <c r="E135" s="2">
        <v>9</v>
      </c>
    </row>
    <row r="136" spans="1:5" x14ac:dyDescent="0.3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3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3">
      <c r="A138" s="2">
        <v>9</v>
      </c>
      <c r="B138" s="2" t="s">
        <v>39</v>
      </c>
      <c r="C138" s="2">
        <v>0</v>
      </c>
      <c r="D138" s="2" t="s">
        <v>83</v>
      </c>
      <c r="E138" s="2">
        <v>9</v>
      </c>
    </row>
    <row r="139" spans="1:5" x14ac:dyDescent="0.3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3">
      <c r="A140" s="2">
        <v>11</v>
      </c>
      <c r="B140" s="2" t="s">
        <v>41</v>
      </c>
      <c r="C140" s="2">
        <v>300</v>
      </c>
      <c r="D140" s="2" t="s">
        <v>83</v>
      </c>
      <c r="E140" s="2">
        <v>9</v>
      </c>
    </row>
    <row r="141" spans="1:5" x14ac:dyDescent="0.3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">
      <c r="A142" s="2">
        <v>13</v>
      </c>
      <c r="B142" s="2" t="s">
        <v>11</v>
      </c>
      <c r="C142" s="2">
        <v>22</v>
      </c>
      <c r="D142" s="2" t="s">
        <v>83</v>
      </c>
      <c r="E142" s="2">
        <v>9</v>
      </c>
    </row>
    <row r="143" spans="1:5" x14ac:dyDescent="0.3">
      <c r="A143" s="2">
        <v>14</v>
      </c>
      <c r="B143" s="2" t="s">
        <v>43</v>
      </c>
      <c r="C143" s="2">
        <v>2</v>
      </c>
      <c r="D143" s="2" t="s">
        <v>83</v>
      </c>
      <c r="E143" s="2">
        <v>9</v>
      </c>
    </row>
    <row r="144" spans="1:5" x14ac:dyDescent="0.3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3">
      <c r="A145" s="2">
        <v>16</v>
      </c>
      <c r="B145" s="2" t="s">
        <v>45</v>
      </c>
      <c r="C145" s="2">
        <v>0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4" x14ac:dyDescent="0.3"/>
  <cols>
    <col min="1" max="1" width="5.33203125" bestFit="1" customWidth="1"/>
    <col min="2" max="2" width="8.5546875" bestFit="1" customWidth="1"/>
    <col min="3" max="3" width="38.6640625" bestFit="1" customWidth="1"/>
    <col min="4" max="4" width="18.6640625" bestFit="1" customWidth="1"/>
  </cols>
  <sheetData>
    <row r="1" spans="1:4" x14ac:dyDescent="0.3">
      <c r="A1" t="s">
        <v>95</v>
      </c>
      <c r="B1" t="s">
        <v>100</v>
      </c>
      <c r="C1" t="s">
        <v>2</v>
      </c>
      <c r="D1" t="s">
        <v>110</v>
      </c>
    </row>
    <row r="2" spans="1:4" x14ac:dyDescent="0.3">
      <c r="A2">
        <v>1</v>
      </c>
      <c r="B2">
        <v>0</v>
      </c>
      <c r="C2" t="s">
        <v>85</v>
      </c>
      <c r="D2" t="s">
        <v>3</v>
      </c>
    </row>
    <row r="3" spans="1:4" x14ac:dyDescent="0.3">
      <c r="A3">
        <v>2</v>
      </c>
      <c r="B3">
        <v>1</v>
      </c>
      <c r="C3" t="s">
        <v>85</v>
      </c>
      <c r="D3" t="s">
        <v>86</v>
      </c>
    </row>
    <row r="4" spans="1:4" x14ac:dyDescent="0.3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4" x14ac:dyDescent="0.3"/>
  <cols>
    <col min="1" max="1" width="5.33203125" bestFit="1" customWidth="1"/>
    <col min="2" max="2" width="19.44140625" bestFit="1" customWidth="1"/>
    <col min="3" max="3" width="8.5546875" bestFit="1" customWidth="1"/>
  </cols>
  <sheetData>
    <row r="1" spans="1:3" x14ac:dyDescent="0.3">
      <c r="A1" t="s">
        <v>95</v>
      </c>
      <c r="B1" t="s">
        <v>130</v>
      </c>
      <c r="C1" t="s">
        <v>100</v>
      </c>
    </row>
    <row r="2" spans="1:3" x14ac:dyDescent="0.3">
      <c r="A2">
        <v>1</v>
      </c>
      <c r="B2" t="s">
        <v>13</v>
      </c>
      <c r="C2">
        <v>243</v>
      </c>
    </row>
    <row r="3" spans="1:3" x14ac:dyDescent="0.3">
      <c r="A3">
        <v>2</v>
      </c>
      <c r="B3" t="s">
        <v>14</v>
      </c>
      <c r="C3">
        <v>52</v>
      </c>
    </row>
    <row r="4" spans="1:3" x14ac:dyDescent="0.3">
      <c r="A4">
        <v>3</v>
      </c>
      <c r="B4" t="s">
        <v>15</v>
      </c>
      <c r="C4">
        <v>26</v>
      </c>
    </row>
    <row r="5" spans="1:3" x14ac:dyDescent="0.3">
      <c r="A5">
        <v>4</v>
      </c>
      <c r="B5" t="s">
        <v>80</v>
      </c>
      <c r="C5">
        <v>97</v>
      </c>
    </row>
    <row r="6" spans="1:3" x14ac:dyDescent="0.3">
      <c r="A6">
        <v>5</v>
      </c>
      <c r="B6" t="s">
        <v>81</v>
      </c>
      <c r="C6">
        <v>0</v>
      </c>
    </row>
    <row r="7" spans="1:3" x14ac:dyDescent="0.3">
      <c r="A7">
        <v>6</v>
      </c>
      <c r="B7" t="s">
        <v>131</v>
      </c>
      <c r="C7">
        <v>0</v>
      </c>
    </row>
    <row r="8" spans="1:3" x14ac:dyDescent="0.3">
      <c r="A8">
        <v>7</v>
      </c>
      <c r="B8" t="s">
        <v>16</v>
      </c>
      <c r="C8">
        <v>0</v>
      </c>
    </row>
    <row r="9" spans="1:3" x14ac:dyDescent="0.3">
      <c r="A9">
        <v>8</v>
      </c>
      <c r="B9" t="s">
        <v>17</v>
      </c>
      <c r="C9">
        <v>0</v>
      </c>
    </row>
    <row r="10" spans="1:3" x14ac:dyDescent="0.3">
      <c r="A10">
        <v>9</v>
      </c>
      <c r="B10" t="s">
        <v>18</v>
      </c>
      <c r="C10">
        <v>0</v>
      </c>
    </row>
    <row r="11" spans="1:3" x14ac:dyDescent="0.3">
      <c r="A11">
        <v>10</v>
      </c>
      <c r="B11" t="s">
        <v>19</v>
      </c>
      <c r="C11">
        <v>0</v>
      </c>
    </row>
    <row r="12" spans="1:3" x14ac:dyDescent="0.3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0.5546875" bestFit="1" customWidth="1"/>
    <col min="4" max="4" width="10.109375" bestFit="1" customWidth="1"/>
  </cols>
  <sheetData>
    <row r="1" spans="1:4" x14ac:dyDescent="0.3">
      <c r="A1" t="s">
        <v>95</v>
      </c>
      <c r="B1" t="s">
        <v>126</v>
      </c>
      <c r="C1" t="s">
        <v>30</v>
      </c>
      <c r="D1" t="s">
        <v>127</v>
      </c>
    </row>
    <row r="2" spans="1:4" x14ac:dyDescent="0.3">
      <c r="A2">
        <v>1</v>
      </c>
      <c r="B2" t="s">
        <v>128</v>
      </c>
      <c r="C2">
        <v>0</v>
      </c>
      <c r="D2">
        <v>0</v>
      </c>
    </row>
    <row r="3" spans="1:4" x14ac:dyDescent="0.3">
      <c r="A3">
        <v>2</v>
      </c>
      <c r="B3" t="s">
        <v>129</v>
      </c>
      <c r="C3">
        <v>0</v>
      </c>
      <c r="D3">
        <v>0</v>
      </c>
    </row>
    <row r="4" spans="1:4" x14ac:dyDescent="0.3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10937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152</v>
      </c>
      <c r="C2" t="s">
        <v>31</v>
      </c>
      <c r="D2" t="s">
        <v>30</v>
      </c>
      <c r="E2">
        <v>1</v>
      </c>
      <c r="F2">
        <v>160</v>
      </c>
      <c r="G2">
        <v>1</v>
      </c>
    </row>
    <row r="3" spans="1:7" x14ac:dyDescent="0.3">
      <c r="A3">
        <v>2</v>
      </c>
      <c r="B3" t="s">
        <v>122</v>
      </c>
      <c r="C3" t="s">
        <v>31</v>
      </c>
      <c r="D3" t="s">
        <v>30</v>
      </c>
      <c r="E3">
        <v>1</v>
      </c>
      <c r="F3">
        <v>83</v>
      </c>
      <c r="G3">
        <v>1</v>
      </c>
    </row>
    <row r="4" spans="1:7" x14ac:dyDescent="0.3">
      <c r="A4">
        <v>3</v>
      </c>
      <c r="B4" t="s">
        <v>123</v>
      </c>
      <c r="C4" t="s">
        <v>31</v>
      </c>
      <c r="D4" t="s">
        <v>30</v>
      </c>
      <c r="E4">
        <v>1</v>
      </c>
      <c r="F4">
        <v>19</v>
      </c>
      <c r="G4">
        <v>1</v>
      </c>
    </row>
    <row r="5" spans="1:7" x14ac:dyDescent="0.3">
      <c r="A5">
        <v>4</v>
      </c>
      <c r="B5" t="s">
        <v>153</v>
      </c>
      <c r="C5" t="s">
        <v>31</v>
      </c>
      <c r="D5" t="s">
        <v>30</v>
      </c>
      <c r="E5">
        <v>1</v>
      </c>
      <c r="F5">
        <v>61</v>
      </c>
      <c r="G5">
        <v>1</v>
      </c>
    </row>
    <row r="6" spans="1:7" x14ac:dyDescent="0.3">
      <c r="A6">
        <v>5</v>
      </c>
      <c r="B6" t="s">
        <v>154</v>
      </c>
      <c r="C6" t="s">
        <v>31</v>
      </c>
      <c r="D6" t="s">
        <v>30</v>
      </c>
      <c r="E6">
        <v>1</v>
      </c>
      <c r="F6">
        <v>9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55</v>
      </c>
      <c r="G7">
        <v>1</v>
      </c>
    </row>
    <row r="8" spans="1:7" x14ac:dyDescent="0.3">
      <c r="A8">
        <v>1</v>
      </c>
      <c r="B8" t="s">
        <v>152</v>
      </c>
      <c r="C8" t="s">
        <v>31</v>
      </c>
      <c r="D8" t="s">
        <v>10</v>
      </c>
      <c r="E8">
        <v>2</v>
      </c>
      <c r="F8">
        <v>214</v>
      </c>
      <c r="G8">
        <v>1</v>
      </c>
    </row>
    <row r="9" spans="1:7" x14ac:dyDescent="0.3">
      <c r="A9">
        <v>2</v>
      </c>
      <c r="B9" t="s">
        <v>122</v>
      </c>
      <c r="C9" t="s">
        <v>31</v>
      </c>
      <c r="D9" t="s">
        <v>10</v>
      </c>
      <c r="E9">
        <v>2</v>
      </c>
      <c r="F9">
        <v>151</v>
      </c>
      <c r="G9">
        <v>1</v>
      </c>
    </row>
    <row r="10" spans="1:7" x14ac:dyDescent="0.3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37</v>
      </c>
      <c r="G10">
        <v>1</v>
      </c>
    </row>
    <row r="11" spans="1:7" x14ac:dyDescent="0.3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78</v>
      </c>
      <c r="G11">
        <v>1</v>
      </c>
    </row>
    <row r="12" spans="1:7" x14ac:dyDescent="0.3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15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69</v>
      </c>
      <c r="G13">
        <v>1</v>
      </c>
    </row>
    <row r="14" spans="1:7" x14ac:dyDescent="0.3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163</v>
      </c>
      <c r="G14">
        <v>2</v>
      </c>
    </row>
    <row r="15" spans="1:7" x14ac:dyDescent="0.3">
      <c r="A15">
        <v>2</v>
      </c>
      <c r="B15" t="s">
        <v>122</v>
      </c>
      <c r="C15" s="2" t="s">
        <v>55</v>
      </c>
      <c r="D15" t="s">
        <v>30</v>
      </c>
      <c r="E15">
        <v>1</v>
      </c>
      <c r="F15" s="2">
        <v>92</v>
      </c>
      <c r="G15">
        <v>2</v>
      </c>
    </row>
    <row r="16" spans="1:7" x14ac:dyDescent="0.3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48</v>
      </c>
      <c r="G16">
        <v>2</v>
      </c>
    </row>
    <row r="17" spans="1:7" x14ac:dyDescent="0.3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85</v>
      </c>
      <c r="G17">
        <v>2</v>
      </c>
    </row>
    <row r="18" spans="1:7" x14ac:dyDescent="0.3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9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66</v>
      </c>
      <c r="G19">
        <v>2</v>
      </c>
    </row>
    <row r="20" spans="1:7" x14ac:dyDescent="0.3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220</v>
      </c>
      <c r="G20">
        <v>2</v>
      </c>
    </row>
    <row r="21" spans="1:7" x14ac:dyDescent="0.3">
      <c r="A21">
        <v>2</v>
      </c>
      <c r="B21" t="s">
        <v>122</v>
      </c>
      <c r="C21" s="2" t="s">
        <v>55</v>
      </c>
      <c r="D21" t="s">
        <v>10</v>
      </c>
      <c r="E21">
        <v>2</v>
      </c>
      <c r="F21" s="2">
        <v>163</v>
      </c>
      <c r="G21">
        <v>2</v>
      </c>
    </row>
    <row r="22" spans="1:7" x14ac:dyDescent="0.3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119</v>
      </c>
      <c r="G22">
        <v>2</v>
      </c>
    </row>
    <row r="23" spans="1:7" x14ac:dyDescent="0.3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116</v>
      </c>
      <c r="G23">
        <v>2</v>
      </c>
    </row>
    <row r="24" spans="1:7" x14ac:dyDescent="0.3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15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82</v>
      </c>
      <c r="G25">
        <v>2</v>
      </c>
    </row>
    <row r="26" spans="1:7" x14ac:dyDescent="0.3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3">
      <c r="A27">
        <v>2</v>
      </c>
      <c r="B27" t="s">
        <v>122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3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3</v>
      </c>
      <c r="G28">
        <v>3</v>
      </c>
    </row>
    <row r="29" spans="1:7" x14ac:dyDescent="0.3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17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0</v>
      </c>
      <c r="G31">
        <v>3</v>
      </c>
    </row>
    <row r="32" spans="1:7" x14ac:dyDescent="0.3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3">
      <c r="A33">
        <v>2</v>
      </c>
      <c r="B33" t="s">
        <v>122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3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11</v>
      </c>
      <c r="G34">
        <v>3</v>
      </c>
    </row>
    <row r="35" spans="1:7" x14ac:dyDescent="0.3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39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10937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152</v>
      </c>
      <c r="C2" t="s">
        <v>31</v>
      </c>
      <c r="D2" t="s">
        <v>30</v>
      </c>
      <c r="E2">
        <v>1</v>
      </c>
      <c r="F2">
        <v>305</v>
      </c>
      <c r="G2">
        <v>1</v>
      </c>
    </row>
    <row r="3" spans="1:7" x14ac:dyDescent="0.3">
      <c r="A3">
        <v>2</v>
      </c>
      <c r="B3" t="s">
        <v>153</v>
      </c>
      <c r="C3" t="s">
        <v>31</v>
      </c>
      <c r="D3" t="s">
        <v>30</v>
      </c>
      <c r="E3">
        <v>1</v>
      </c>
      <c r="F3">
        <v>131</v>
      </c>
      <c r="G3">
        <v>1</v>
      </c>
    </row>
    <row r="4" spans="1:7" x14ac:dyDescent="0.3">
      <c r="A4">
        <v>3</v>
      </c>
      <c r="B4" t="s">
        <v>122</v>
      </c>
      <c r="C4" t="s">
        <v>31</v>
      </c>
      <c r="D4" t="s">
        <v>30</v>
      </c>
      <c r="E4">
        <v>1</v>
      </c>
      <c r="F4">
        <v>90</v>
      </c>
      <c r="G4">
        <v>1</v>
      </c>
    </row>
    <row r="5" spans="1:7" x14ac:dyDescent="0.3">
      <c r="A5">
        <v>4</v>
      </c>
      <c r="B5" t="s">
        <v>123</v>
      </c>
      <c r="C5" t="s">
        <v>31</v>
      </c>
      <c r="D5" t="s">
        <v>30</v>
      </c>
      <c r="E5">
        <v>1</v>
      </c>
      <c r="F5">
        <v>30</v>
      </c>
      <c r="G5">
        <v>1</v>
      </c>
    </row>
    <row r="6" spans="1:7" x14ac:dyDescent="0.3">
      <c r="A6">
        <v>5</v>
      </c>
      <c r="B6" t="s">
        <v>154</v>
      </c>
      <c r="C6" t="s">
        <v>31</v>
      </c>
      <c r="D6" t="s">
        <v>30</v>
      </c>
      <c r="E6">
        <v>1</v>
      </c>
      <c r="F6">
        <v>21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106</v>
      </c>
      <c r="G7">
        <v>1</v>
      </c>
    </row>
    <row r="8" spans="1:7" x14ac:dyDescent="0.3">
      <c r="A8">
        <v>1</v>
      </c>
      <c r="B8" t="s">
        <v>152</v>
      </c>
      <c r="C8" t="s">
        <v>31</v>
      </c>
      <c r="D8" t="s">
        <v>10</v>
      </c>
      <c r="E8">
        <v>2</v>
      </c>
      <c r="F8">
        <v>403</v>
      </c>
      <c r="G8">
        <v>1</v>
      </c>
    </row>
    <row r="9" spans="1:7" x14ac:dyDescent="0.3">
      <c r="A9">
        <v>2</v>
      </c>
      <c r="B9" t="s">
        <v>153</v>
      </c>
      <c r="C9" t="s">
        <v>31</v>
      </c>
      <c r="D9" t="s">
        <v>10</v>
      </c>
      <c r="E9">
        <v>2</v>
      </c>
      <c r="F9">
        <v>168</v>
      </c>
      <c r="G9">
        <v>1</v>
      </c>
    </row>
    <row r="10" spans="1:7" x14ac:dyDescent="0.3">
      <c r="A10">
        <v>3</v>
      </c>
      <c r="B10" t="s">
        <v>122</v>
      </c>
      <c r="C10" t="s">
        <v>31</v>
      </c>
      <c r="D10" t="s">
        <v>10</v>
      </c>
      <c r="E10">
        <v>2</v>
      </c>
      <c r="F10">
        <v>165</v>
      </c>
      <c r="G10">
        <v>1</v>
      </c>
    </row>
    <row r="11" spans="1:7" x14ac:dyDescent="0.3">
      <c r="A11">
        <v>4</v>
      </c>
      <c r="B11" t="s">
        <v>123</v>
      </c>
      <c r="C11" t="s">
        <v>31</v>
      </c>
      <c r="D11" t="s">
        <v>10</v>
      </c>
      <c r="E11">
        <v>2</v>
      </c>
      <c r="F11">
        <v>60</v>
      </c>
      <c r="G11">
        <v>1</v>
      </c>
    </row>
    <row r="12" spans="1:7" x14ac:dyDescent="0.3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39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141</v>
      </c>
      <c r="G13">
        <v>1</v>
      </c>
    </row>
    <row r="14" spans="1:7" x14ac:dyDescent="0.3">
      <c r="A14">
        <v>1</v>
      </c>
      <c r="B14" t="s">
        <v>152</v>
      </c>
      <c r="C14" t="s">
        <v>55</v>
      </c>
      <c r="D14" t="s">
        <v>30</v>
      </c>
      <c r="E14">
        <v>1</v>
      </c>
      <c r="F14">
        <v>310</v>
      </c>
      <c r="G14">
        <v>2</v>
      </c>
    </row>
    <row r="15" spans="1:7" x14ac:dyDescent="0.3">
      <c r="A15">
        <v>2</v>
      </c>
      <c r="B15" t="s">
        <v>153</v>
      </c>
      <c r="C15" s="2" t="s">
        <v>55</v>
      </c>
      <c r="D15" t="s">
        <v>30</v>
      </c>
      <c r="E15">
        <v>1</v>
      </c>
      <c r="F15" s="2">
        <v>165</v>
      </c>
      <c r="G15">
        <v>2</v>
      </c>
    </row>
    <row r="16" spans="1:7" x14ac:dyDescent="0.3">
      <c r="A16">
        <v>3</v>
      </c>
      <c r="B16" t="s">
        <v>122</v>
      </c>
      <c r="C16" s="2" t="s">
        <v>55</v>
      </c>
      <c r="D16" t="s">
        <v>30</v>
      </c>
      <c r="E16">
        <v>1</v>
      </c>
      <c r="F16" s="2">
        <v>107</v>
      </c>
      <c r="G16">
        <v>2</v>
      </c>
    </row>
    <row r="17" spans="1:7" x14ac:dyDescent="0.3">
      <c r="A17">
        <v>4</v>
      </c>
      <c r="B17" t="s">
        <v>123</v>
      </c>
      <c r="C17" s="2" t="s">
        <v>55</v>
      </c>
      <c r="D17" t="s">
        <v>30</v>
      </c>
      <c r="E17">
        <v>1</v>
      </c>
      <c r="F17" s="2">
        <v>78</v>
      </c>
      <c r="G17">
        <v>2</v>
      </c>
    </row>
    <row r="18" spans="1:7" x14ac:dyDescent="0.3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21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132</v>
      </c>
      <c r="G19">
        <v>2</v>
      </c>
    </row>
    <row r="20" spans="1:7" x14ac:dyDescent="0.3">
      <c r="A20">
        <v>1</v>
      </c>
      <c r="B20" t="s">
        <v>152</v>
      </c>
      <c r="C20" s="2" t="s">
        <v>55</v>
      </c>
      <c r="D20" t="s">
        <v>10</v>
      </c>
      <c r="E20">
        <v>2</v>
      </c>
      <c r="F20" s="2">
        <v>413</v>
      </c>
      <c r="G20">
        <v>2</v>
      </c>
    </row>
    <row r="21" spans="1:7" x14ac:dyDescent="0.3">
      <c r="A21">
        <v>2</v>
      </c>
      <c r="B21" t="s">
        <v>153</v>
      </c>
      <c r="C21" s="2" t="s">
        <v>55</v>
      </c>
      <c r="D21" t="s">
        <v>10</v>
      </c>
      <c r="E21">
        <v>2</v>
      </c>
      <c r="F21" s="2">
        <v>216</v>
      </c>
      <c r="G21">
        <v>2</v>
      </c>
    </row>
    <row r="22" spans="1:7" x14ac:dyDescent="0.3">
      <c r="A22">
        <v>3</v>
      </c>
      <c r="B22" t="s">
        <v>122</v>
      </c>
      <c r="C22" s="2" t="s">
        <v>55</v>
      </c>
      <c r="D22" t="s">
        <v>10</v>
      </c>
      <c r="E22">
        <v>2</v>
      </c>
      <c r="F22" s="2">
        <v>189</v>
      </c>
      <c r="G22">
        <v>2</v>
      </c>
    </row>
    <row r="23" spans="1:7" x14ac:dyDescent="0.3">
      <c r="A23">
        <v>4</v>
      </c>
      <c r="B23" t="s">
        <v>123</v>
      </c>
      <c r="C23" s="2" t="s">
        <v>55</v>
      </c>
      <c r="D23" t="s">
        <v>10</v>
      </c>
      <c r="E23">
        <v>2</v>
      </c>
      <c r="F23" s="2">
        <v>177</v>
      </c>
      <c r="G23">
        <v>2</v>
      </c>
    </row>
    <row r="24" spans="1:7" x14ac:dyDescent="0.3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41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181</v>
      </c>
      <c r="G25">
        <v>2</v>
      </c>
    </row>
    <row r="26" spans="1:7" x14ac:dyDescent="0.3">
      <c r="A26">
        <v>1</v>
      </c>
      <c r="B26" t="s">
        <v>152</v>
      </c>
      <c r="C26" t="s">
        <v>103</v>
      </c>
      <c r="D26" t="s">
        <v>30</v>
      </c>
      <c r="E26">
        <v>1</v>
      </c>
      <c r="F26">
        <v>2</v>
      </c>
      <c r="G26">
        <v>3</v>
      </c>
    </row>
    <row r="27" spans="1:7" x14ac:dyDescent="0.3">
      <c r="A27">
        <v>2</v>
      </c>
      <c r="B27" t="s">
        <v>153</v>
      </c>
      <c r="C27" t="s">
        <v>103</v>
      </c>
      <c r="D27" t="s">
        <v>30</v>
      </c>
      <c r="E27">
        <v>1</v>
      </c>
      <c r="F27">
        <v>1</v>
      </c>
      <c r="G27">
        <v>3</v>
      </c>
    </row>
    <row r="28" spans="1:7" x14ac:dyDescent="0.3">
      <c r="A28">
        <v>3</v>
      </c>
      <c r="B28" t="s">
        <v>122</v>
      </c>
      <c r="C28" t="s">
        <v>103</v>
      </c>
      <c r="D28" t="s">
        <v>30</v>
      </c>
      <c r="E28">
        <v>1</v>
      </c>
      <c r="F28">
        <v>2</v>
      </c>
      <c r="G28">
        <v>3</v>
      </c>
    </row>
    <row r="29" spans="1:7" x14ac:dyDescent="0.3">
      <c r="A29">
        <v>4</v>
      </c>
      <c r="B29" t="s">
        <v>123</v>
      </c>
      <c r="C29" t="s">
        <v>103</v>
      </c>
      <c r="D29" t="s">
        <v>30</v>
      </c>
      <c r="E29">
        <v>1</v>
      </c>
      <c r="F29">
        <v>4</v>
      </c>
      <c r="G29">
        <v>3</v>
      </c>
    </row>
    <row r="30" spans="1:7" x14ac:dyDescent="0.3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17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0</v>
      </c>
      <c r="G31">
        <v>3</v>
      </c>
    </row>
    <row r="32" spans="1:7" x14ac:dyDescent="0.3">
      <c r="A32">
        <v>1</v>
      </c>
      <c r="B32" t="s">
        <v>152</v>
      </c>
      <c r="C32" t="s">
        <v>103</v>
      </c>
      <c r="D32" t="s">
        <v>10</v>
      </c>
      <c r="E32">
        <v>2</v>
      </c>
      <c r="F32">
        <v>2</v>
      </c>
      <c r="G32">
        <v>3</v>
      </c>
    </row>
    <row r="33" spans="1:7" x14ac:dyDescent="0.3">
      <c r="A33">
        <v>2</v>
      </c>
      <c r="B33" t="s">
        <v>153</v>
      </c>
      <c r="C33" t="s">
        <v>103</v>
      </c>
      <c r="D33" t="s">
        <v>10</v>
      </c>
      <c r="E33">
        <v>2</v>
      </c>
      <c r="F33">
        <v>5</v>
      </c>
      <c r="G33">
        <v>3</v>
      </c>
    </row>
    <row r="34" spans="1:7" x14ac:dyDescent="0.3">
      <c r="A34">
        <v>3</v>
      </c>
      <c r="B34" t="s">
        <v>122</v>
      </c>
      <c r="C34" t="s">
        <v>103</v>
      </c>
      <c r="D34" t="s">
        <v>10</v>
      </c>
      <c r="E34">
        <v>2</v>
      </c>
      <c r="F34">
        <v>2</v>
      </c>
      <c r="G34">
        <v>3</v>
      </c>
    </row>
    <row r="35" spans="1:7" x14ac:dyDescent="0.3">
      <c r="A35">
        <v>4</v>
      </c>
      <c r="B35" t="s">
        <v>123</v>
      </c>
      <c r="C35" t="s">
        <v>103</v>
      </c>
      <c r="D35" t="s">
        <v>10</v>
      </c>
      <c r="E35">
        <v>2</v>
      </c>
      <c r="F35">
        <v>12</v>
      </c>
      <c r="G35">
        <v>3</v>
      </c>
    </row>
    <row r="36" spans="1:7" x14ac:dyDescent="0.3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39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3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">
      <c r="A2">
        <v>1</v>
      </c>
      <c r="B2" t="s">
        <v>124</v>
      </c>
      <c r="C2">
        <v>1375</v>
      </c>
      <c r="D2">
        <v>420</v>
      </c>
      <c r="E2">
        <v>31</v>
      </c>
    </row>
    <row r="3" spans="1:5" x14ac:dyDescent="0.3">
      <c r="A3">
        <v>2</v>
      </c>
      <c r="B3" t="s">
        <v>125</v>
      </c>
      <c r="C3">
        <v>70</v>
      </c>
      <c r="D3">
        <v>49</v>
      </c>
      <c r="E3">
        <v>5</v>
      </c>
    </row>
    <row r="4" spans="1:5" x14ac:dyDescent="0.3">
      <c r="A4">
        <v>3</v>
      </c>
      <c r="B4" t="s">
        <v>136</v>
      </c>
      <c r="C4">
        <v>39</v>
      </c>
      <c r="D4">
        <v>31</v>
      </c>
      <c r="E4">
        <v>0</v>
      </c>
    </row>
    <row r="5" spans="1:5" x14ac:dyDescent="0.3">
      <c r="A5" s="2">
        <v>4</v>
      </c>
      <c r="B5" s="2" t="s">
        <v>155</v>
      </c>
      <c r="C5" s="2">
        <v>31</v>
      </c>
      <c r="D5" s="2">
        <v>26</v>
      </c>
      <c r="E5" s="2">
        <v>0</v>
      </c>
    </row>
    <row r="6" spans="1:5" x14ac:dyDescent="0.3">
      <c r="A6" s="2">
        <v>5</v>
      </c>
      <c r="B6" s="2" t="s">
        <v>137</v>
      </c>
      <c r="C6" s="2">
        <v>15</v>
      </c>
      <c r="D6" s="2">
        <v>12</v>
      </c>
      <c r="E6" s="2">
        <v>6</v>
      </c>
    </row>
    <row r="7" spans="1:5" x14ac:dyDescent="0.3">
      <c r="A7" s="2">
        <v>6</v>
      </c>
      <c r="B7" s="2" t="s">
        <v>102</v>
      </c>
      <c r="C7" s="2">
        <v>36</v>
      </c>
      <c r="D7" s="2">
        <v>28</v>
      </c>
      <c r="E7" s="2">
        <v>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5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">
      <c r="A2" s="2">
        <v>1</v>
      </c>
      <c r="B2" s="2" t="s">
        <v>124</v>
      </c>
      <c r="C2" s="2">
        <v>15</v>
      </c>
      <c r="D2" s="2">
        <v>8</v>
      </c>
      <c r="E2" s="2">
        <v>5</v>
      </c>
    </row>
    <row r="3" spans="1:5" x14ac:dyDescent="0.3">
      <c r="A3" s="2">
        <v>2</v>
      </c>
      <c r="B3" s="2" t="s">
        <v>156</v>
      </c>
      <c r="C3" s="2">
        <v>10</v>
      </c>
      <c r="D3" s="2">
        <v>12</v>
      </c>
      <c r="E3" s="2">
        <v>3</v>
      </c>
    </row>
    <row r="4" spans="1:5" x14ac:dyDescent="0.3">
      <c r="A4" s="2">
        <v>3</v>
      </c>
      <c r="B4" s="2" t="s">
        <v>157</v>
      </c>
      <c r="C4" s="2">
        <v>9</v>
      </c>
      <c r="D4" s="2">
        <v>4</v>
      </c>
      <c r="E4" s="2">
        <v>0</v>
      </c>
    </row>
    <row r="5" spans="1:5" x14ac:dyDescent="0.3">
      <c r="A5" s="2">
        <v>4</v>
      </c>
      <c r="B5" s="2" t="s">
        <v>125</v>
      </c>
      <c r="C5" s="2">
        <v>8</v>
      </c>
      <c r="D5" s="2">
        <v>7</v>
      </c>
      <c r="E5" s="2">
        <v>1</v>
      </c>
    </row>
    <row r="6" spans="1:5" x14ac:dyDescent="0.3">
      <c r="A6" s="2">
        <v>5</v>
      </c>
      <c r="B6" s="2" t="s">
        <v>158</v>
      </c>
      <c r="C6" s="2">
        <v>8</v>
      </c>
      <c r="D6" s="2">
        <v>10</v>
      </c>
      <c r="E6" s="2">
        <v>0</v>
      </c>
    </row>
    <row r="7" spans="1:5" x14ac:dyDescent="0.3">
      <c r="A7" s="2">
        <v>6</v>
      </c>
      <c r="B7" s="2" t="s">
        <v>102</v>
      </c>
      <c r="C7" s="2">
        <v>11</v>
      </c>
      <c r="D7" s="2">
        <v>3</v>
      </c>
      <c r="E7" s="2">
        <v>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4" x14ac:dyDescent="0.3"/>
  <cols>
    <col min="1" max="3" width="12.109375" bestFit="1" customWidth="1"/>
  </cols>
  <sheetData>
    <row r="1" spans="1:3" x14ac:dyDescent="0.3">
      <c r="A1" t="s">
        <v>119</v>
      </c>
      <c r="B1" t="s">
        <v>120</v>
      </c>
      <c r="C1" t="s">
        <v>121</v>
      </c>
    </row>
    <row r="2" spans="1:3" x14ac:dyDescent="0.3">
      <c r="A2" s="1" t="s">
        <v>149</v>
      </c>
      <c r="B2" s="1" t="s">
        <v>150</v>
      </c>
      <c r="C2" s="1" t="s">
        <v>151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314</v>
      </c>
      <c r="B6" t="s">
        <v>51</v>
      </c>
      <c r="C6" t="s">
        <v>65</v>
      </c>
      <c r="D6">
        <v>1</v>
      </c>
    </row>
    <row r="7" spans="1:4" x14ac:dyDescent="0.3">
      <c r="A7">
        <v>0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0</v>
      </c>
      <c r="B9" t="s">
        <v>51</v>
      </c>
      <c r="C9" t="s">
        <v>89</v>
      </c>
      <c r="D9">
        <v>4</v>
      </c>
    </row>
    <row r="10" spans="1:4" x14ac:dyDescent="0.3">
      <c r="A10">
        <v>126</v>
      </c>
      <c r="B10" t="s">
        <v>52</v>
      </c>
      <c r="C10" t="s">
        <v>65</v>
      </c>
      <c r="D10">
        <v>1</v>
      </c>
    </row>
    <row r="11" spans="1:4" x14ac:dyDescent="0.3">
      <c r="A11">
        <v>0</v>
      </c>
      <c r="B11" t="s">
        <v>52</v>
      </c>
      <c r="C11" t="s">
        <v>90</v>
      </c>
      <c r="D11">
        <v>2</v>
      </c>
    </row>
    <row r="12" spans="1:4" x14ac:dyDescent="0.3">
      <c r="A12">
        <v>0</v>
      </c>
      <c r="B12" t="s">
        <v>52</v>
      </c>
      <c r="C12" t="s">
        <v>64</v>
      </c>
      <c r="D12">
        <v>3</v>
      </c>
    </row>
    <row r="13" spans="1:4" x14ac:dyDescent="0.3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Więckowski Artur</cp:lastModifiedBy>
  <cp:lastPrinted>2015-01-07T11:10:02Z</cp:lastPrinted>
  <dcterms:created xsi:type="dcterms:W3CDTF">2014-07-29T18:33:30Z</dcterms:created>
  <dcterms:modified xsi:type="dcterms:W3CDTF">2022-03-31T12:09:52Z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