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495" yWindow="105" windowWidth="12360" windowHeight="1128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P421" i="1" l="1"/>
  <c r="P411" i="1"/>
  <c r="S412" i="1" l="1"/>
  <c r="S413" i="1"/>
  <c r="S414" i="1"/>
  <c r="S415" i="1"/>
  <c r="S416" i="1"/>
  <c r="S417" i="1"/>
  <c r="S418" i="1"/>
  <c r="S419" i="1"/>
  <c r="S420" i="1"/>
  <c r="S421" i="1"/>
  <c r="S422" i="1"/>
  <c r="S423" i="1"/>
  <c r="S424" i="1"/>
  <c r="S425" i="1"/>
  <c r="S426" i="1"/>
  <c r="S411" i="1"/>
  <c r="R412" i="1"/>
  <c r="R413" i="1"/>
  <c r="R414" i="1"/>
  <c r="R415" i="1"/>
  <c r="R416" i="1"/>
  <c r="R417" i="1"/>
  <c r="R418" i="1"/>
  <c r="R419" i="1"/>
  <c r="R420" i="1"/>
  <c r="R421" i="1"/>
  <c r="R422" i="1"/>
  <c r="R423" i="1"/>
  <c r="R424" i="1"/>
  <c r="R425" i="1"/>
  <c r="R426" i="1"/>
  <c r="R411" i="1"/>
  <c r="Q412" i="1"/>
  <c r="Q413" i="1"/>
  <c r="Q414" i="1"/>
  <c r="Q415" i="1"/>
  <c r="Q416" i="1"/>
  <c r="Q417" i="1"/>
  <c r="Q418" i="1"/>
  <c r="Q419" i="1"/>
  <c r="Q420" i="1"/>
  <c r="Q421" i="1"/>
  <c r="Q422" i="1"/>
  <c r="Q423" i="1"/>
  <c r="Q424" i="1"/>
  <c r="Q425" i="1"/>
  <c r="Q426" i="1"/>
  <c r="Q411" i="1"/>
  <c r="P412" i="1"/>
  <c r="T412" i="1" s="1"/>
  <c r="P413" i="1"/>
  <c r="P414" i="1"/>
  <c r="P415" i="1"/>
  <c r="P416" i="1"/>
  <c r="P417" i="1"/>
  <c r="P418" i="1"/>
  <c r="P419" i="1"/>
  <c r="P420" i="1"/>
  <c r="P422" i="1"/>
  <c r="P423" i="1"/>
  <c r="P424" i="1"/>
  <c r="P425" i="1"/>
  <c r="P426" i="1"/>
  <c r="O412" i="1"/>
  <c r="O413" i="1"/>
  <c r="O414" i="1"/>
  <c r="O415" i="1"/>
  <c r="O416" i="1"/>
  <c r="O417" i="1"/>
  <c r="O418" i="1"/>
  <c r="O419" i="1"/>
  <c r="O420" i="1"/>
  <c r="O421" i="1"/>
  <c r="O422" i="1"/>
  <c r="O423" i="1"/>
  <c r="O424" i="1"/>
  <c r="O425" i="1"/>
  <c r="O426" i="1"/>
  <c r="O411" i="1"/>
  <c r="N412" i="1"/>
  <c r="N413" i="1"/>
  <c r="N414" i="1"/>
  <c r="N415" i="1"/>
  <c r="N416" i="1"/>
  <c r="N417" i="1"/>
  <c r="N418" i="1"/>
  <c r="N419" i="1"/>
  <c r="N420" i="1"/>
  <c r="N421" i="1"/>
  <c r="N422" i="1"/>
  <c r="N423" i="1"/>
  <c r="N424" i="1"/>
  <c r="N425" i="1"/>
  <c r="N426" i="1"/>
  <c r="N411" i="1"/>
  <c r="L412" i="1"/>
  <c r="L413" i="1"/>
  <c r="L414" i="1"/>
  <c r="L415" i="1"/>
  <c r="L416" i="1"/>
  <c r="L417" i="1"/>
  <c r="L418" i="1"/>
  <c r="L419" i="1"/>
  <c r="L420" i="1"/>
  <c r="L421" i="1"/>
  <c r="L422" i="1"/>
  <c r="L423" i="1"/>
  <c r="L424" i="1"/>
  <c r="L425" i="1"/>
  <c r="L426" i="1"/>
  <c r="T420" i="1" l="1"/>
  <c r="U420" i="1" s="1"/>
  <c r="T416" i="1"/>
  <c r="T425" i="1"/>
  <c r="U425" i="1" s="1"/>
  <c r="T421" i="1"/>
  <c r="U421" i="1" s="1"/>
  <c r="T417" i="1"/>
  <c r="U417" i="1" s="1"/>
  <c r="T423" i="1"/>
  <c r="U423" i="1" s="1"/>
  <c r="T419" i="1"/>
  <c r="U419" i="1" s="1"/>
  <c r="T415" i="1"/>
  <c r="U415" i="1" s="1"/>
  <c r="T424" i="1"/>
  <c r="U424" i="1" s="1"/>
  <c r="T426" i="1"/>
  <c r="U426" i="1" s="1"/>
  <c r="T418" i="1"/>
  <c r="U418" i="1" s="1"/>
  <c r="T414" i="1"/>
  <c r="U414" i="1" s="1"/>
  <c r="U412" i="1"/>
  <c r="U416" i="1"/>
  <c r="T411" i="1"/>
  <c r="U422" i="1"/>
  <c r="T413" i="1"/>
  <c r="U413" i="1" s="1"/>
  <c r="J229" i="1"/>
  <c r="V230" i="1" l="1"/>
  <c r="S230" i="1"/>
  <c r="P230" i="1"/>
  <c r="M230" i="1"/>
  <c r="J230" i="1"/>
  <c r="K467" i="1" l="1"/>
  <c r="K468" i="1"/>
  <c r="K466" i="1"/>
  <c r="H467" i="1"/>
  <c r="H468" i="1"/>
  <c r="H466" i="1"/>
  <c r="K469" i="1" l="1"/>
  <c r="H469" i="1"/>
  <c r="O25" i="1"/>
  <c r="I23" i="1" l="1"/>
  <c r="O22" i="1"/>
  <c r="T139" i="1" l="1"/>
  <c r="T140" i="1"/>
  <c r="T141" i="1"/>
  <c r="T142" i="1"/>
  <c r="T143" i="1"/>
  <c r="T138" i="1"/>
  <c r="R139" i="1"/>
  <c r="R140" i="1"/>
  <c r="R141" i="1"/>
  <c r="R142" i="1"/>
  <c r="R143" i="1"/>
  <c r="R138" i="1"/>
  <c r="P139" i="1"/>
  <c r="P140" i="1"/>
  <c r="P141" i="1"/>
  <c r="P142" i="1"/>
  <c r="P143" i="1"/>
  <c r="P138" i="1"/>
  <c r="M139" i="1"/>
  <c r="M140" i="1"/>
  <c r="M141" i="1"/>
  <c r="M142" i="1"/>
  <c r="M143" i="1"/>
  <c r="M138" i="1"/>
  <c r="H139" i="1"/>
  <c r="H140" i="1"/>
  <c r="H141" i="1"/>
  <c r="H142" i="1"/>
  <c r="H143" i="1"/>
  <c r="F139" i="1"/>
  <c r="F140" i="1"/>
  <c r="F141" i="1"/>
  <c r="F142" i="1"/>
  <c r="F143" i="1"/>
  <c r="D139" i="1"/>
  <c r="D140" i="1"/>
  <c r="D141" i="1"/>
  <c r="D142" i="1"/>
  <c r="D143" i="1"/>
  <c r="A139" i="1"/>
  <c r="A140" i="1"/>
  <c r="A141" i="1"/>
  <c r="A142" i="1"/>
  <c r="A143" i="1"/>
  <c r="R144" i="1" l="1"/>
  <c r="T144" i="1"/>
  <c r="P144" i="1"/>
  <c r="G487" i="1"/>
  <c r="G478" i="1"/>
  <c r="M307" i="1"/>
  <c r="L409" i="1"/>
  <c r="M273" i="1"/>
  <c r="G164" i="1"/>
  <c r="G19" i="1"/>
  <c r="G176" i="1"/>
  <c r="M135" i="1"/>
  <c r="A135" i="1"/>
  <c r="G51" i="1"/>
  <c r="E9" i="1"/>
  <c r="P491" i="1"/>
  <c r="M491" i="1"/>
  <c r="J491" i="1"/>
  <c r="G491" i="1"/>
  <c r="P490" i="1"/>
  <c r="M490" i="1"/>
  <c r="J490" i="1"/>
  <c r="G490" i="1"/>
  <c r="P489" i="1"/>
  <c r="P492" i="1" s="1"/>
  <c r="M489" i="1"/>
  <c r="M492" i="1" s="1"/>
  <c r="J489" i="1"/>
  <c r="J492" i="1" s="1"/>
  <c r="G489" i="1"/>
  <c r="G492" i="1" s="1"/>
  <c r="P482" i="1"/>
  <c r="M482" i="1"/>
  <c r="J482" i="1"/>
  <c r="G482" i="1"/>
  <c r="J481" i="1"/>
  <c r="M481" i="1"/>
  <c r="P481" i="1"/>
  <c r="G481" i="1"/>
  <c r="P480" i="1"/>
  <c r="M480" i="1"/>
  <c r="J480" i="1"/>
  <c r="G480" i="1"/>
  <c r="Q454" i="1"/>
  <c r="N454" i="1"/>
  <c r="L454" i="1"/>
  <c r="L411" i="1"/>
  <c r="Q338" i="1"/>
  <c r="O338" i="1"/>
  <c r="Q337" i="1"/>
  <c r="O337" i="1"/>
  <c r="Q336" i="1"/>
  <c r="O336" i="1"/>
  <c r="Q335" i="1"/>
  <c r="O335" i="1"/>
  <c r="Q311" i="1"/>
  <c r="O311" i="1"/>
  <c r="M311" i="1"/>
  <c r="K311" i="1"/>
  <c r="Q310" i="1"/>
  <c r="O310" i="1"/>
  <c r="M310" i="1"/>
  <c r="K310" i="1"/>
  <c r="Q309" i="1"/>
  <c r="Q312" i="1" s="1"/>
  <c r="O309" i="1"/>
  <c r="M309" i="1"/>
  <c r="M312" i="1" s="1"/>
  <c r="K309" i="1"/>
  <c r="K312" i="1" s="1"/>
  <c r="Q277" i="1"/>
  <c r="O277" i="1"/>
  <c r="M277" i="1"/>
  <c r="K277" i="1"/>
  <c r="Q276" i="1"/>
  <c r="O276" i="1"/>
  <c r="M276" i="1"/>
  <c r="K276" i="1"/>
  <c r="Q275" i="1"/>
  <c r="O275" i="1"/>
  <c r="M275" i="1"/>
  <c r="K275" i="1"/>
  <c r="Q302" i="1"/>
  <c r="O302" i="1"/>
  <c r="Q301" i="1"/>
  <c r="O301" i="1"/>
  <c r="Q300" i="1"/>
  <c r="O300" i="1"/>
  <c r="Q299" i="1"/>
  <c r="O299" i="1"/>
  <c r="V229" i="1"/>
  <c r="S229" i="1"/>
  <c r="P229" i="1"/>
  <c r="M229" i="1"/>
  <c r="V228" i="1"/>
  <c r="S228" i="1"/>
  <c r="P228" i="1"/>
  <c r="M228" i="1"/>
  <c r="J228" i="1"/>
  <c r="V227" i="1"/>
  <c r="S227" i="1"/>
  <c r="P227" i="1"/>
  <c r="M227" i="1"/>
  <c r="J227" i="1"/>
  <c r="V226" i="1"/>
  <c r="S226" i="1"/>
  <c r="P226" i="1"/>
  <c r="M226" i="1"/>
  <c r="J226" i="1"/>
  <c r="V225" i="1"/>
  <c r="S225" i="1"/>
  <c r="P225" i="1"/>
  <c r="M225" i="1"/>
  <c r="J225" i="1"/>
  <c r="S179" i="1"/>
  <c r="S180" i="1"/>
  <c r="S181" i="1"/>
  <c r="S182" i="1"/>
  <c r="S183" i="1"/>
  <c r="S178" i="1"/>
  <c r="P179" i="1"/>
  <c r="P180" i="1"/>
  <c r="P181" i="1"/>
  <c r="P182" i="1"/>
  <c r="P183" i="1"/>
  <c r="P178" i="1"/>
  <c r="M179" i="1"/>
  <c r="M180" i="1"/>
  <c r="M181" i="1"/>
  <c r="M182" i="1"/>
  <c r="M183" i="1"/>
  <c r="M178" i="1"/>
  <c r="J179" i="1"/>
  <c r="J180" i="1"/>
  <c r="J181" i="1"/>
  <c r="J182" i="1"/>
  <c r="J183" i="1"/>
  <c r="J178" i="1"/>
  <c r="G179" i="1"/>
  <c r="G180" i="1"/>
  <c r="G181" i="1"/>
  <c r="G182" i="1"/>
  <c r="G183" i="1"/>
  <c r="G178" i="1"/>
  <c r="C179" i="1"/>
  <c r="C180" i="1"/>
  <c r="C181" i="1"/>
  <c r="C182" i="1"/>
  <c r="C183" i="1"/>
  <c r="C178" i="1"/>
  <c r="S167" i="1"/>
  <c r="S168" i="1"/>
  <c r="S169" i="1"/>
  <c r="S170" i="1"/>
  <c r="S171" i="1"/>
  <c r="S166" i="1"/>
  <c r="P167" i="1"/>
  <c r="P168" i="1"/>
  <c r="P169" i="1"/>
  <c r="P170" i="1"/>
  <c r="P171" i="1"/>
  <c r="P166" i="1"/>
  <c r="M167" i="1"/>
  <c r="M168" i="1"/>
  <c r="M169" i="1"/>
  <c r="M170" i="1"/>
  <c r="M171" i="1"/>
  <c r="M166" i="1"/>
  <c r="J167" i="1"/>
  <c r="J168" i="1"/>
  <c r="J169" i="1"/>
  <c r="J170" i="1"/>
  <c r="J171" i="1"/>
  <c r="J166" i="1"/>
  <c r="G167" i="1"/>
  <c r="G168" i="1"/>
  <c r="G169" i="1"/>
  <c r="G170" i="1"/>
  <c r="G171" i="1"/>
  <c r="G166" i="1"/>
  <c r="C167" i="1"/>
  <c r="C168" i="1"/>
  <c r="C169" i="1"/>
  <c r="C170" i="1"/>
  <c r="C171" i="1"/>
  <c r="C166" i="1"/>
  <c r="H138" i="1"/>
  <c r="F138" i="1"/>
  <c r="D138" i="1"/>
  <c r="A138" i="1"/>
  <c r="Q55" i="1"/>
  <c r="Q56" i="1"/>
  <c r="Q57" i="1"/>
  <c r="Q58" i="1"/>
  <c r="Q59" i="1"/>
  <c r="Q54" i="1"/>
  <c r="O55" i="1"/>
  <c r="O56" i="1"/>
  <c r="O57" i="1"/>
  <c r="O58" i="1"/>
  <c r="O59" i="1"/>
  <c r="O54" i="1"/>
  <c r="M55" i="1"/>
  <c r="M56" i="1"/>
  <c r="M57" i="1"/>
  <c r="M58" i="1"/>
  <c r="M59" i="1"/>
  <c r="M54" i="1"/>
  <c r="K55" i="1"/>
  <c r="K56" i="1"/>
  <c r="K57" i="1"/>
  <c r="K58" i="1"/>
  <c r="K59" i="1"/>
  <c r="K54" i="1"/>
  <c r="I55" i="1"/>
  <c r="U55" i="1" s="1"/>
  <c r="I56" i="1"/>
  <c r="U56" i="1" s="1"/>
  <c r="I57" i="1"/>
  <c r="U57" i="1" s="1"/>
  <c r="I58" i="1"/>
  <c r="U58" i="1" s="1"/>
  <c r="I59" i="1"/>
  <c r="U59" i="1" s="1"/>
  <c r="I54" i="1"/>
  <c r="U54" i="1" s="1"/>
  <c r="G54" i="1"/>
  <c r="G55" i="1"/>
  <c r="G56" i="1"/>
  <c r="G57" i="1"/>
  <c r="G58" i="1"/>
  <c r="G59" i="1"/>
  <c r="C55" i="1"/>
  <c r="C56" i="1"/>
  <c r="C57" i="1"/>
  <c r="C58" i="1"/>
  <c r="C59" i="1"/>
  <c r="C54" i="1"/>
  <c r="Q23" i="1"/>
  <c r="Q24" i="1"/>
  <c r="Q25" i="1"/>
  <c r="Q26" i="1"/>
  <c r="Q27" i="1"/>
  <c r="Q22" i="1"/>
  <c r="O23" i="1"/>
  <c r="O24" i="1"/>
  <c r="O26" i="1"/>
  <c r="O27" i="1"/>
  <c r="M23" i="1"/>
  <c r="M24" i="1"/>
  <c r="M25" i="1"/>
  <c r="M26" i="1"/>
  <c r="M27" i="1"/>
  <c r="M22" i="1"/>
  <c r="K23" i="1"/>
  <c r="K24" i="1"/>
  <c r="K25" i="1"/>
  <c r="K26" i="1"/>
  <c r="K27" i="1"/>
  <c r="K22" i="1"/>
  <c r="C23" i="1"/>
  <c r="C24" i="1"/>
  <c r="C25" i="1"/>
  <c r="C26" i="1"/>
  <c r="C27" i="1"/>
  <c r="I24" i="1"/>
  <c r="I25" i="1"/>
  <c r="I26" i="1"/>
  <c r="I27" i="1"/>
  <c r="I22" i="1"/>
  <c r="G23" i="1"/>
  <c r="G24" i="1"/>
  <c r="G25" i="1"/>
  <c r="G26" i="1"/>
  <c r="G27" i="1"/>
  <c r="G22" i="1"/>
  <c r="S22" i="1" s="1"/>
  <c r="C22" i="1"/>
  <c r="M483" i="1" l="1"/>
  <c r="J231" i="1"/>
  <c r="V231" i="1"/>
  <c r="S231" i="1"/>
  <c r="U411" i="1"/>
  <c r="P231" i="1"/>
  <c r="M231" i="1"/>
  <c r="S24" i="1"/>
  <c r="O312" i="1"/>
  <c r="G483" i="1"/>
  <c r="J483" i="1"/>
  <c r="Q339" i="1"/>
  <c r="S57" i="1"/>
  <c r="S27" i="1"/>
  <c r="S23" i="1"/>
  <c r="U25" i="1"/>
  <c r="S184" i="1"/>
  <c r="U26" i="1"/>
  <c r="P483" i="1"/>
  <c r="S54" i="1"/>
  <c r="S56" i="1"/>
  <c r="G172" i="1"/>
  <c r="M172" i="1"/>
  <c r="S172" i="1"/>
  <c r="F144" i="1"/>
  <c r="S58" i="1"/>
  <c r="S59" i="1"/>
  <c r="S25" i="1"/>
  <c r="U27" i="1"/>
  <c r="U23" i="1"/>
  <c r="S26" i="1"/>
  <c r="U22" i="1"/>
  <c r="O339" i="1"/>
  <c r="J184" i="1"/>
  <c r="P184" i="1"/>
  <c r="G184" i="1"/>
  <c r="M184" i="1"/>
  <c r="P172" i="1"/>
  <c r="J172" i="1"/>
  <c r="D144" i="1"/>
  <c r="H144" i="1"/>
  <c r="S55" i="1"/>
  <c r="U24" i="1"/>
  <c r="S427" i="1"/>
  <c r="R427" i="1"/>
  <c r="Q427" i="1"/>
  <c r="P427" i="1"/>
  <c r="O427" i="1"/>
  <c r="N427" i="1"/>
  <c r="L427" i="1"/>
  <c r="Q303" i="1"/>
  <c r="O303" i="1"/>
  <c r="Q278" i="1"/>
  <c r="O278" i="1"/>
  <c r="M278" i="1"/>
  <c r="K278" i="1"/>
  <c r="Q60" i="1"/>
  <c r="O60" i="1"/>
  <c r="M60" i="1"/>
  <c r="K60" i="1"/>
  <c r="I60" i="1"/>
  <c r="G60" i="1"/>
  <c r="Q28" i="1"/>
  <c r="O28" i="1"/>
  <c r="M28" i="1"/>
  <c r="K28" i="1"/>
  <c r="I28" i="1"/>
  <c r="G28" i="1"/>
  <c r="T427" i="1" l="1"/>
  <c r="U427" i="1"/>
  <c r="S28" i="1"/>
  <c r="U28" i="1"/>
  <c r="S60" i="1"/>
  <c r="U60"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07-01', '2015-07-31'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07-01', '2015-07-31'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07-01', '2015-07-31'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07-01', '2015-07-31'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07-01', '2015-07-31'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07-01', '2015-07-31'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07-01', '2015-07-31'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07-01', '2015-07-31'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07-01', '2015-07-31'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07-01', '2015-07-31'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07-01', '2015-07-31'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07-01', '2015-07-31'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07-01', '2015-07-31'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07-01', '2015-07-31'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07-01', '2015-07-31'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07-01', '2015-07-31'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07-01', '2015-07-31' "/>
  </connection>
</connections>
</file>

<file path=xl/sharedStrings.xml><?xml version="1.0" encoding="utf-8"?>
<sst xmlns="http://schemas.openxmlformats.org/spreadsheetml/2006/main" count="954" uniqueCount="174">
  <si>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</si>
  <si>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</si>
  <si>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</si>
  <si>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</si>
  <si>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</si>
  <si>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</si>
  <si>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</si>
  <si>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</si>
  <si>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</si>
  <si>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</si>
  <si>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</si>
  <si>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</si>
  <si>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</si>
  <si>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</si>
  <si>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</si>
  <si>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</si>
  <si>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</si>
  <si>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</si>
  <si>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</si>
  <si>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</si>
  <si>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</si>
  <si>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</si>
  <si>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</si>
  <si>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</si>
  <si>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</si>
  <si>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</si>
  <si>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</si>
  <si>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</si>
  <si>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</si>
  <si>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</si>
  <si>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</si>
  <si>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</si>
  <si>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</si>
  <si>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</si>
  <si>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</si>
  <si>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</si>
  <si>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</si>
  <si>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</si>
  <si>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</si>
  <si>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</si>
  <si>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</si>
  <si>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</si>
  <si>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</si>
  <si>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</si>
  <si>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</si>
  <si>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</si>
  <si>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</si>
  <si>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</si>
  <si>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</si>
  <si>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</si>
  <si>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</si>
  <si>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</si>
  <si>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</si>
  <si>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</si>
  <si>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</si>
  <si>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</si>
  <si>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</si>
  <si>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</si>
  <si>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</si>
  <si>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</si>
  <si>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</si>
  <si>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</si>
  <si>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</si>
  <si>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</si>
  <si>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</si>
  <si>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</si>
  <si>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</si>
  <si>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</si>
  <si>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</si>
  <si>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</si>
  <si>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</si>
  <si>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</si>
  <si>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</si>
  <si>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</si>
  <si>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</si>
  <si>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</si>
  <si>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</si>
  <si>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</si>
  <si>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</si>
  <si>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</si>
  <si>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</si>
  <si>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</si>
  <si>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</si>
  <si>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</si>
  <si>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</si>
  <si>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</si>
  <si>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</si>
  <si>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</si>
  <si>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</si>
  <si>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</si>
  <si>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</si>
  <si>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</si>
  <si>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</si>
  <si>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</si>
  <si>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</si>
  <si>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</si>
  <si>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</si>
  <si>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</si>
  <si>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</si>
  <si>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</si>
  <si>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</si>
  <si>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</si>
  <si>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</si>
  <si>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</si>
  <si>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</si>
  <si>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</si>
  <si>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</si>
  <si>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</si>
  <si>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</si>
  <si>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</si>
  <si>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</si>
  <si>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</si>
  <si>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</si>
  <si>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</si>
  <si>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</si>
  <si>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</si>
  <si>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</si>
  <si>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</si>
  <si>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</si>
  <si>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</si>
  <si>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</si>
  <si>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</si>
  <si>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</si>
  <si>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</si>
  <si>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</si>
  <si>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</si>
  <si>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</si>
  <si>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</si>
  <si>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</si>
  <si>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</si>
  <si>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</si>
  <si>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</si>
  <si>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</si>
  <si>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</si>
  <si>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</si>
  <si>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</si>
  <si>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</si>
  <si>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</si>
  <si>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</si>
  <si>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</si>
  <si>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</si>
  <si>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</si>
  <si>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</si>
  <si>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KIRGISTAN</t>
  </si>
  <si>
    <t>GRUZJA</t>
  </si>
  <si>
    <t>TADŻYKISTAN</t>
  </si>
  <si>
    <t>WZNOWIENIA</t>
  </si>
  <si>
    <t>BELGIA</t>
  </si>
  <si>
    <t>SZWECJA</t>
  </si>
  <si>
    <t>WĘGRY</t>
  </si>
  <si>
    <t>WŁOCHY</t>
  </si>
  <si>
    <t>01.07.2015</t>
  </si>
  <si>
    <t>31.07.2015</t>
  </si>
  <si>
    <t>SYRIA</t>
  </si>
  <si>
    <t>LITWA</t>
  </si>
  <si>
    <t>25.07.2015 - 31.07.2015</t>
  </si>
  <si>
    <t>18.07.2015 - 24.07.2015</t>
  </si>
  <si>
    <t>11.07.2015 - 17.07.2015</t>
  </si>
  <si>
    <t>04.07.2015 - 10.07.2015</t>
  </si>
  <si>
    <t>27.06.2015 - 03.07.2015</t>
  </si>
  <si>
    <t xml:space="preserve">Do końca lipca 2015 r. cudzoziemcy złożyli 1678 odwołań od decyzji organów pierwszej instancji: 57% dotyczyła pobytu czasowego, 27% zobowiązania do powrotu, a 10% pobytu stałego i uzyskali 1410 decyzji Szefa UdSC w sprawach o legalizację pobytu na terytorium RP, z czego 43% stanowiło utrzymanie decyzji, od której się odwołano. 12% postępowań odwoławczych zakończyło się uchyleniem decyzji organu pierwszej instancji i udzieleniem zezwolenia. </t>
  </si>
  <si>
    <t>VII. Konsultacje wizowe</t>
  </si>
  <si>
    <t>VIII.  Informacja o Małym Ruchu Granicznym</t>
  </si>
  <si>
    <t>IX. Ogólne trendy</t>
  </si>
  <si>
    <t xml:space="preserve">W lipcu przyjęto ponad 78 tys. wniosków w sprawie konsultacji wizowych, przy czym 95% z nich inicjowało inne państwo. W tym samym okresie wydano ponad 78,2 tys. decyzji - 95% z nich wobec wniosków innych państw. </t>
  </si>
  <si>
    <r>
      <rPr>
        <sz val="11"/>
        <rFont val="Calibri"/>
        <family val="2"/>
        <charset val="238"/>
        <scheme val="minor"/>
      </rPr>
      <t>Od początku 2015 r. Szef Urzędu do Spraw Cudzoziemców wydał 5 831 decyzji dot. postępowań o nadanie statusu uchodźcy: 
* udzielił ochrony 309 osobom (118 decyzji o nadaniu statusu uchodźcy, 103 decyzje o udzieleniu ochrony zupełniającej, 88 decyzji wydania zgody na pobyt tolerowany), 
* 1 903 os. uzyskało decyzję negatywną,
* 3 619 postępowań umorzono. 
Najwięcej decyzji o nadaniu statusu uchodźcy uzyskali obywatele: Syrii - 31 osób, Iraku -16 osób Egiptu - 15 osób, osoby bez obywatestwa - 12 osób, Turkmenistanu i  Białorusi - po 10 osób. Ochronę uzupełniającą udzielano głównie Rosjanom - 66 osób  (+12 Rada ds. Uch.), Irakijczykom - 20 osób i Afgańczykom - 6 osób, Ukraińcom i Erytrejczykom - po 2 osoby. Pobyt tolerowany zdominowany jest przez obywateli Rosji - przyznano go 65 obywatelom FR (+5 Rada) oraz 9 obywatelom Armenii, 6 obywatelom Gruzji i 3 obywatelom Ukrainy.</t>
    </r>
    <r>
      <rPr>
        <sz val="11"/>
        <color rgb="FFFF0000"/>
        <rFont val="Calibri"/>
        <family val="2"/>
        <charset val="238"/>
        <scheme val="minor"/>
      </rPr>
      <t xml:space="preserve"> </t>
    </r>
    <r>
      <rPr>
        <sz val="11"/>
        <rFont val="Calibri"/>
        <family val="2"/>
        <charset val="238"/>
        <scheme val="minor"/>
      </rPr>
      <t>Warto zauważyć, że Rada ds. Uchodźców wydała do 31.07.2015 r. 10 decyzji o udzieleniu ochrony wobec obywateli Ukrainy (2 x nadanie statusu uchodźcy + 8 x przyznanie ochrony uzupełniającej).</t>
    </r>
    <r>
      <rPr>
        <sz val="11"/>
        <color rgb="FFFF0000"/>
        <rFont val="Calibri"/>
        <family val="2"/>
        <charset val="238"/>
        <scheme val="minor"/>
      </rPr>
      <t xml:space="preserve">
</t>
    </r>
    <r>
      <rPr>
        <sz val="11"/>
        <rFont val="Calibri"/>
        <family val="2"/>
        <charset val="238"/>
        <scheme val="minor"/>
      </rPr>
      <t>W porównaniu z analogicznym okresem 2014 r., w 2015 r. wydano o 1410  decyzji więcej (32%) przy jednoczesnym spadku udziału dezycji o udzieleniu którejkolwiek z form ochrony  o 28% (309/430) i wzroście odsetka decyzji o odmowie udzielenia ochrony o 86% (1903/1025) oraz wzroście liczby postępowań zakończonych umorzeniami o 22% (3619/2966). W przypadku pozostałych rozstrzygnięć zanotowano spadek w wysokości: 8% w przypadku ochrony uzupełniającej (103/112), 40% - pobytu tolerowanego (88/147), 31% (118/171) - decyzji o nadaniu statusu uchodźcy.</t>
    </r>
    <r>
      <rPr>
        <sz val="11"/>
        <color rgb="FFFF0000"/>
        <rFont val="Calibri"/>
        <family val="2"/>
        <charset val="238"/>
        <scheme val="minor"/>
      </rPr>
      <t xml:space="preserve">
</t>
    </r>
    <r>
      <rPr>
        <sz val="11"/>
        <rFont val="Calibri"/>
        <family val="2"/>
        <charset val="238"/>
        <scheme val="minor"/>
      </rPr>
      <t>Porównując lipiec 2015 r. z czerwcem 2015 r. można zaobserwować:</t>
    </r>
    <r>
      <rPr>
        <sz val="11"/>
        <color rgb="FFFF0000"/>
        <rFont val="Calibri"/>
        <family val="2"/>
        <charset val="238"/>
        <scheme val="minor"/>
      </rPr>
      <t xml:space="preserve">
</t>
    </r>
    <r>
      <rPr>
        <sz val="11"/>
        <rFont val="Calibri"/>
        <family val="2"/>
        <charset val="238"/>
        <scheme val="minor"/>
      </rPr>
      <t xml:space="preserve">* spadek łącznej liczby decyzji o udzieleniu ochrony o 32% (53/36), </t>
    </r>
    <r>
      <rPr>
        <sz val="11"/>
        <color rgb="FFFF0000"/>
        <rFont val="Calibri"/>
        <family val="2"/>
        <charset val="238"/>
        <scheme val="minor"/>
      </rPr>
      <t xml:space="preserve">
</t>
    </r>
    <r>
      <rPr>
        <sz val="11"/>
        <rFont val="Calibri"/>
        <family val="2"/>
        <charset val="238"/>
        <scheme val="minor"/>
      </rPr>
      <t xml:space="preserve">* utrzymanie liczby decyzji o nadaniu statusu uchodźcy na podobnym poziomie (15/18), </t>
    </r>
    <r>
      <rPr>
        <sz val="11"/>
        <color rgb="FFFF0000"/>
        <rFont val="Calibri"/>
        <family val="2"/>
        <charset val="238"/>
        <scheme val="minor"/>
      </rPr>
      <t xml:space="preserve">
</t>
    </r>
    <r>
      <rPr>
        <sz val="11"/>
        <rFont val="Calibri"/>
        <family val="2"/>
        <charset val="238"/>
        <scheme val="minor"/>
      </rPr>
      <t xml:space="preserve">*  spadek o 60% liczby decyzji o udzialeniu ochrony uzupełniającej (12/30), </t>
    </r>
    <r>
      <rPr>
        <sz val="11"/>
        <color rgb="FFFF0000"/>
        <rFont val="Calibri"/>
        <family val="2"/>
        <charset val="238"/>
        <scheme val="minor"/>
      </rPr>
      <t xml:space="preserve">
</t>
    </r>
    <r>
      <rPr>
        <sz val="11"/>
        <rFont val="Calibri"/>
        <family val="2"/>
        <charset val="238"/>
        <scheme val="minor"/>
      </rPr>
      <t>*  wzrost liczby umorzeń prowadzonych postępowań o 11% (701/630),</t>
    </r>
    <r>
      <rPr>
        <sz val="11"/>
        <color rgb="FFFF0000"/>
        <rFont val="Calibri"/>
        <family val="2"/>
        <charset val="238"/>
        <scheme val="minor"/>
      </rPr>
      <t xml:space="preserve">
</t>
    </r>
    <r>
      <rPr>
        <sz val="11"/>
        <rFont val="Calibri"/>
        <family val="2"/>
        <charset val="238"/>
        <scheme val="minor"/>
      </rPr>
      <t>* wzrost liczby wydanych pobytów tolerowanych o 80% (8/5),
* wzrost liczby decyzji o nieprzyznaniu żadnej formy ochrony o 14% (291/256).</t>
    </r>
    <r>
      <rPr>
        <sz val="11"/>
        <color rgb="FFFF0000"/>
        <rFont val="Calibri"/>
        <family val="2"/>
        <charset val="238"/>
        <scheme val="minor"/>
      </rPr>
      <t xml:space="preserve">
</t>
    </r>
    <r>
      <rPr>
        <sz val="11"/>
        <rFont val="Calibri"/>
        <family val="2"/>
        <charset val="238"/>
        <scheme val="minor"/>
      </rPr>
      <t>* nieznaczny wzrost łącznej liczby wydanych decyzji o 9% (1028/939).</t>
    </r>
    <r>
      <rPr>
        <sz val="11"/>
        <color rgb="FFFF0000"/>
        <rFont val="Calibri"/>
        <family val="2"/>
        <charset val="238"/>
        <scheme val="minor"/>
      </rPr>
      <t xml:space="preserve">
</t>
    </r>
    <r>
      <rPr>
        <sz val="11"/>
        <rFont val="Calibri"/>
        <family val="2"/>
        <charset val="238"/>
        <scheme val="minor"/>
      </rPr>
      <t>Porównując lipiec 2015 r. z lipcem 2014 r. widać wzrost liczby wydanych decyzji o 50% (1028/685), stały poziom liczby decyzji o przyznaniu ochrony (36/36),</t>
    </r>
    <r>
      <rPr>
        <sz val="11"/>
        <color rgb="FFFF0000"/>
        <rFont val="Calibri"/>
        <family val="2"/>
        <charset val="238"/>
        <scheme val="minor"/>
      </rPr>
      <t xml:space="preserve"> </t>
    </r>
    <r>
      <rPr>
        <sz val="11"/>
        <rFont val="Calibri"/>
        <family val="2"/>
        <charset val="238"/>
        <scheme val="minor"/>
      </rPr>
      <t>niewielki spadek liczby decyzji o nadaniu statusu uchodźcy o (15/12), niewielki spadek liczby wydanych decyzji o udzieleniu zgody na pobyt tolerowany o 31% (9/13) oraz stały poziom liczby decyzji o udzieleniu ochrony uzupełniającej (12/11), ponad dwukrotny wzrost liczby decyzji o nieprzyznaniu żadnej formy ochrony  (292/138) i wzrost liczby wydanych umorzeń postępowania o 37% (701/511).
Uznawalność wyniosła w 2015 r. 10%, (w całym 2014 r.wyniosła 16%). Średni okres trwania postępowania to 161 dni (5 miesięcy i 8 dni).</t>
    </r>
  </si>
  <si>
    <t>Warszawa, 10 sierpnia 2015 r.</t>
  </si>
  <si>
    <t>przygotowała: Małgorzata Jankowska</t>
  </si>
  <si>
    <t xml:space="preserve">Sytuacja migracyjna w Polsce jest nadal zdominowana przez zwiększony napływ obywateli Ukrainy. Wzrost liczby obywateli tego państwa ubiegających się o ochronę międzynarodową i legalizację pobytu na terytorium RP jest stale monitorowany. Wnioski o ochronę stanowiły  5% postępowań prowadzonych wobec obywateli Ukrainy. Zdecydowana większość obywateli Ukrainy przybywających do Polski preferuje legalizację pobytu umożliwiającą podjęcie pracy (nie ma takiej możliwości w trakcie pierwszych 6 miesiecy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1.07.2015 r. - wynosi 194 tys.
• 27% wszystkich cudzoziemców posiadających zezwolenie na pobyt w RP stanowią obywatele Ukrainy (ok. 52 tys.). Kolejne obywatelstwa według liczebności to: Niemcy (21 tys.), Rosja (11 tys.),  Białoruś (11 tys.), Wietnam (10 tys.), Włochy (6 tys.), Francja (5 tys.) Chiny (5 tys.), Bułgaria  (5 tys.), Wielka Brytania (5 tys.), przy czym obywatele państw sąsiednich (Rosja i Białoruś) mają przewagę zezwoleń na pobyt stały (dawne osiedlenie się) oraz pobyt czasowy (dawne zamieszkanie) podczas, gdy w przypadku pozostałych obywatelstw liczba wydawanych zezwoleń czasowych (dawne zamieszkanie) przewyższa liczbę zezwoleń stałych.
• Dominują migracje czasowe (7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52 tysiące ważnych kart pobytu, co stanowi 27% populacji cudzoziemców w Polsce (ponad 21 tys. – pobyt stały, prawie 28 tys. – zezwolenie na pobyt czasowy, blisko 3 tys. - pobyt rezydenta długoterminowego UE, 82 osoby - prawo pobytu członka rodziny obywatela UE, 24 osoby - prawo stałego pobytu członka rodziny obywatela UE,  ochrona uzupełniająca – 18, pobyt tolerowany - 188 osób - status uchodźcy – 3, pobyt ze względów humanitarnych-3);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odwołań waha się pomiędzy 50 a 60% (na 01.07.2015- 756 odwołań na 1494 ogółem). </t>
  </si>
  <si>
    <r>
      <rPr>
        <sz val="11"/>
        <rFont val="Calibri"/>
        <family val="2"/>
        <charset val="238"/>
        <scheme val="minor"/>
      </rPr>
      <t xml:space="preserve">UJĘCIE ROCZNE
Od początku 2015 r. wnioski o nadanie statusu uchodźcy złożyło 5 348 os., w tym 406 w ramach wznowienia postępowania, w lipcu 2015 r. odpowiednio 1147 i 33 os. Najliczniejszymi grupami wnioskującymi o ochronę byli obywtele Rosji (2 796 os., 52% ogółu), Ukrainy (1 535 os., 29% ogółu). Wśród obywateli Rosji w 2015 r. wnioski składają rodziny, na jeden złożony wniosek przypadają średnio 2-3 os., natomiast wśród obywateli Ukrainy - średnio 2 os.. </t>
    </r>
    <r>
      <rPr>
        <sz val="11"/>
        <color rgb="FFFF0000"/>
        <rFont val="Calibri"/>
        <family val="2"/>
        <charset val="238"/>
        <scheme val="minor"/>
      </rPr>
      <t xml:space="preserve"> </t>
    </r>
    <r>
      <rPr>
        <sz val="11"/>
        <rFont val="Calibri"/>
        <family val="2"/>
        <charset val="238"/>
        <scheme val="minor"/>
      </rPr>
      <t xml:space="preserve">W gronie pozostałych dominujących grup znalazły się również wnioski złożone przez obywateli Gruzji (251 os., 5% ogółu), Syrii (225 os., 4% ogółu), Tadżykistanu (149 os., 3% ogółu),  Armenii (71 os., 1% ogółu), Kirgistanu (67 os., 1% ogółu), Iraku (36 os., 1% ogółu), bezpaństwowcy (32 os., 1% ogółu) oraz obywatele Wietnamu (25 os., 1% ogółu). Porównując okres od początku roku 2015 r. z analogicznym okresem w 2014 roku można zaobserwować wzrost liczby złożonych wniosków o 18% - o 807 os. więcej (średnio o 115 wniosków miesięcznie więcej), przy czym widoczne są następujące tendencje: </t>
    </r>
    <r>
      <rPr>
        <sz val="11"/>
        <color rgb="FFFF0000"/>
        <rFont val="Calibri"/>
        <family val="2"/>
        <charset val="238"/>
        <scheme val="minor"/>
      </rPr>
      <t xml:space="preserve">
</t>
    </r>
    <r>
      <rPr>
        <sz val="11"/>
        <rFont val="Calibri"/>
        <family val="2"/>
        <charset val="238"/>
        <scheme val="minor"/>
      </rPr>
      <t>* wzrost liczby aplikujacych Rosjan o 12% (2 796/2 496), przy czym w 2015 r. 90% tej wartości stanowią składane wnioski, a 10 % wznowienia postępowań, natomiast w 2014 r. wnioski stanowiły 56%, a wznowienia 44%,</t>
    </r>
    <r>
      <rPr>
        <sz val="11"/>
        <color rgb="FFFF0000"/>
        <rFont val="Calibri"/>
        <family val="2"/>
        <charset val="238"/>
        <scheme val="minor"/>
      </rPr>
      <t xml:space="preserve">
</t>
    </r>
    <r>
      <rPr>
        <sz val="11"/>
        <rFont val="Calibri"/>
        <family val="2"/>
        <charset val="238"/>
        <scheme val="minor"/>
      </rPr>
      <t>* wzrost liczby aplikujących w 2015 r. obywateli Ukrainy o 38% (1 535/115 z 25% ogółu od początku 2014 r. do 29% ogółu analogicznie          w 2015 r.), 
* spadek liczby wniosków składanych przez obywateli Gruzji o 29% (o 82 wnioski mniej), 
*  4-krotny wzrost liczby wniosków składanych przez obywateli Syrii (225/60) wynikający z przyjazdu 50 rodzin syryjskich chrześcijan zorganizowanego z inicjatywy Fundacji Estera,</t>
    </r>
    <r>
      <rPr>
        <sz val="11"/>
        <color rgb="FFFF0000"/>
        <rFont val="Calibri"/>
        <family val="2"/>
        <charset val="238"/>
        <scheme val="minor"/>
      </rPr>
      <t xml:space="preserve">
</t>
    </r>
    <r>
      <rPr>
        <sz val="11"/>
        <rFont val="Calibri"/>
        <family val="2"/>
        <charset val="238"/>
        <scheme val="minor"/>
      </rPr>
      <t>* 19-krotny wzrost liczby wniosków składanych przez obywateli Tadżykistanu (149/8),
* spadek o 10% wniosków składanych przez obywateli Armenii (71/79),</t>
    </r>
    <r>
      <rPr>
        <sz val="11"/>
        <color rgb="FFFF0000"/>
        <rFont val="Calibri"/>
        <family val="2"/>
        <charset val="238"/>
        <scheme val="minor"/>
      </rPr>
      <t xml:space="preserve">
</t>
    </r>
    <r>
      <rPr>
        <sz val="11"/>
        <rFont val="Calibri"/>
        <family val="2"/>
        <charset val="238"/>
        <scheme val="minor"/>
      </rPr>
      <t>* spadek o 12% wniosków składanych przez  obywateli Kirgistanu (67/76),</t>
    </r>
    <r>
      <rPr>
        <sz val="11"/>
        <color rgb="FFFF0000"/>
        <rFont val="Calibri"/>
        <family val="2"/>
        <charset val="238"/>
        <scheme val="minor"/>
      </rPr>
      <t xml:space="preserve">
</t>
    </r>
    <r>
      <rPr>
        <sz val="11"/>
        <rFont val="Calibri"/>
        <family val="2"/>
        <charset val="238"/>
        <scheme val="minor"/>
      </rPr>
      <t>* 3-krotny wzrost wniosków składanych przez obywateli Iraku 36/11),</t>
    </r>
    <r>
      <rPr>
        <sz val="11"/>
        <color rgb="FFFF0000"/>
        <rFont val="Calibri"/>
        <family val="2"/>
        <charset val="238"/>
        <scheme val="minor"/>
      </rPr>
      <t xml:space="preserve">
</t>
    </r>
    <r>
      <rPr>
        <sz val="11"/>
        <rFont val="Calibri"/>
        <family val="2"/>
        <charset val="238"/>
        <scheme val="minor"/>
      </rPr>
      <t>* wzrost o 68% wniosków składanych przez osoby bez obywatelstwa (32/19),
* spadek o 31% wniosków składanych przez obywateli Wietnamu (25/36).</t>
    </r>
    <r>
      <rPr>
        <sz val="11"/>
        <color rgb="FFFF0000"/>
        <rFont val="Calibri"/>
        <family val="2"/>
        <charset val="238"/>
        <scheme val="minor"/>
      </rPr>
      <t xml:space="preserve">
</t>
    </r>
    <r>
      <rPr>
        <sz val="11"/>
        <rFont val="Calibri"/>
        <family val="2"/>
        <charset val="238"/>
        <scheme val="minor"/>
      </rPr>
      <t>UJĘCIE MIESIĘCZNE
W lipcu 2015 r. wpłynęło 517 wniosków o udzielenie ochrony od 1 147 osób, o 33% więcej niż w poprzednim miesiącu (o 285 wniosków więcej)  i jednocześnie najwięcej od początku roku (zarówno jeśli chodzi o liczbę złożonych wniosków, jak i liczbę osób) oraz o 47% więcej niż w lipcu 2014 r. (407 wniosków więcej). Najliczniej o ochronę ubiegali się obywatele Rosji i Ukrainy, odpowiednio 639 osób (56% wszystkich wnioskodawców) i 188 (16% wszystkich wnioskodawców). W  gronie pozostałych dominujących grup znalazły się również wnioski złożone przez obywateli Syrii (163 os.), Tadżykistanu (46 os.), Gruzji (43 os.), Armenii (17 os.) i Kirgistanu (12 os.). 
W porównaniu do czerwca 2015 r. widoczny jest wzrost liczby wniosków składanych przez obywateli Rosji (o 24%, 639/515), Syrii (16 krotny, 163/10), 2 krotny wzrost z: Tadżykistanu (46/19), Armenii (17/7), Iraku (7/3), bezpaństwowców (4/2) oraz 100% wzrost wniosków obywateli Jemenu (w sumie od początku roku wpłynęlo 9 wniosków złożonych od obywateli Jemenu, z czego 7 złożono w lipcu 2015 r.). Natomiast spadek wniosków wystąpił w przypadku: Ukrainy (14%, 188/219), Uzbekistanu (pięciokrotny, 2/10), Kirgistanu (45%, 12/22), Wietnamu (o 14%, 1/7)   i Pakistanu (o 50%, 2/4).
W porównaniu do lipca 2014 r. wpłynęło: o 90% więcej wniosków złożonych przez obywateli Rosji (639/336), 18 razy więcej wniosków          z Syrii (163/9), 7 razy więcej wniosków z Iraku (7/1), 3 razy więcej wniosków od osób bez obywatelstwa (6/2), o 50% więcej wniosków          z Kirgistanu (12/8), o 32% mniej wniosków z Ukrainy (188/278), o 33% mniej wniosków z Gruzji (43/64) i 6% mniej wniosków z Armenii (17/18).</t>
    </r>
    <r>
      <rPr>
        <sz val="11"/>
        <color rgb="FFFF0000"/>
        <rFont val="Calibri"/>
        <family val="2"/>
        <charset val="238"/>
        <scheme val="minor"/>
      </rPr>
      <t xml:space="preserve">
</t>
    </r>
  </si>
  <si>
    <t>Liczba cudzoziemców objętych wnioskami o przejęcie odpowiedzialności za wniosek o nadanie statusu uchodźcy złożony na terytorium innego państwa członkowskiego (tzw. IN) do 31.07.2015 r. wyniosła 3 472 os. - średnio 496 os. miesięcznie. Polska wystąpiła z takim wnioskiem do innych krajów europejskich (OUT) w przypadku 137 os. (średnio 20 wniosków miesięcznie), z czego 81%  wniosków IN oraz 61% wniosków OUT zostało rozpatrzonych pozytywnie.  Prawie 60% wniosków IN oraz prawiel 1/3 wniosków OUT dotyczy współpracy z Niemcami. Poza tym osoby, które ubiegały sie o ochronę międzynarodową w Polsce składały kolejne wnioski  we Francji, Austrii, Szwecji  i Belgii (Niemcy, Francja, Austria, Belgia i Szwecja pojawiają się stale w wykazach wniosków IN Rozporządzeń Dublińskich). Z kolei dalsze wnioski OUT z Polski kierowane były głównie do  Francji, Włoch, Węgier i na Litwę  (Niemcy, Francja, Włochy i Węgry pojawiają się stale w wykazach wniosków OUT Rozporządzeń Dublińskich). Stosunkowo nowym kierunkiem w stosunku do wniosków OUT jest Litwa (pojawia się od maja 2015 r. w wykazach wniosków OUT). W lipcu 2015 r. złożono drugą w kolejności największą liczbę wniosków IN (551) w stosunku do pozostałych miesięcy 2015 r (najwyższa wartość- 569, kwiecień 2015 r.). Liczba wniosków OUT w lipcu 2015 r. (13) jest drugą najniższą wartością pod względem liczby złożonych miesięcznie wniosków (najwyższa wartość- luty -29 wniosków, najmniejsza 11- styczeń 2015).</t>
  </si>
  <si>
    <r>
      <rPr>
        <sz val="11"/>
        <rFont val="Calibri"/>
        <family val="2"/>
        <charset val="238"/>
        <scheme val="minor"/>
      </rPr>
      <t>Liczba osób pozostających pod opieką Szefa Urzędu do Spraw Cudzoziemców wzrastała systematycznie od początku roku: z 3,8 tys. do ok. 4 tys. na koniec kwietnia 2015 r., a od tego momentu spada i na koniec lipca wynosi ponownie ok. 3,8 tys.  W lipcu 2015 r. Szef UdSC miał pod swoją opieką średnio 3 807 osób dziennie, średnio o 57 osób mniej niż w czerwcu 2015 r. oraz średnio o 23 os. więcej w porównaniu ze styczniem 2015 r., w którym liczba cudzoziemców będących pod opieka Szafa UdSC była najniższa. Jednocześnie cały czas występuje duże zainteresowanie funkcjonowaniem poza ośrodkami dla cudzoziemców - blisko 2/3 świadczeniobiorców wynajmuje mieszkania i utrzymuje się ze środków otrzymywanych z Urzędu, podczas gdy w zeszłym roku z tej formy korzystała średnio połowa cudzoziemców.</t>
    </r>
    <r>
      <rPr>
        <sz val="11"/>
        <color rgb="FFFF0000"/>
        <rFont val="Calibri"/>
        <family val="2"/>
        <charset val="238"/>
        <scheme val="minor"/>
      </rPr>
      <t xml:space="preserve"> 
</t>
    </r>
  </si>
  <si>
    <r>
      <rPr>
        <sz val="11"/>
        <rFont val="Calibri"/>
        <family val="2"/>
        <charset val="238"/>
        <scheme val="minor"/>
      </rPr>
      <t>DANE W UJĘCIU ROCZNYM
Utrzymuje się wysoka liczba cudzoziemców składających wnioski w sprawach o legalizację pobytu na terytoriu RP. Od początku roku złożono ponad 56,8 tys. wniosków w sprawach o udzielenie zezwolenia na pobyt, z czego:
*ponad 48 tys. wniosków dotyczących pobytu czasowego (84% ogółu),
*ponad 7,2 tys. - dotyczących pobytu stałego (13% ogółu),
* ponad 1,5 tys.- dotyczących zezwolenia na pobyt rezydenta UE (3% ogółu). 
Najliczniejszymi wnioskodawcami w zakresie wszystkich zezwoleń na pobyt są obywatele: Ukrainy - 60% (ponad 34,1 tys.). Pozostałe najliczniejsze obywatelstwa to: Chiny- 5% (2 637 os.), Wietnam- 4% (2 225 os.), Białoruś- 4% (2 159 os.), Rosja -3% (1 666 os.), Indie - 2% (1 326 os.), Turcja- 2% (1 143 os.), Armenia-2% (865 os.), Korea Południowa- 1% (709 os.) oraz Stany Zjednoczone- 1% (652 os.)</t>
    </r>
    <r>
      <rPr>
        <sz val="11"/>
        <color rgb="FFFF0000"/>
        <rFont val="Calibri"/>
        <family val="2"/>
        <charset val="238"/>
        <scheme val="minor"/>
      </rPr>
      <t xml:space="preserve">
</t>
    </r>
    <r>
      <rPr>
        <sz val="11"/>
        <rFont val="Calibri"/>
        <family val="2"/>
        <charset val="238"/>
        <scheme val="minor"/>
      </rPr>
      <t>O zezwolenie pobytu rezydenta UE najliczniej wnioskowali obywatele: 
* Ukrainy - 34% (521 os.),
* Wietnamu - 13% (207 os.),
* Chin - 11% (163 os.),
* po 5% Turcji - (72 os), Indii (70 os.),
* po 4% Armenii (66 os.), Białorusi (65 os.), Nepalu (64 os.), Rosji (55 os.)</t>
    </r>
    <r>
      <rPr>
        <sz val="11"/>
        <color rgb="FFFF0000"/>
        <rFont val="Calibri"/>
        <family val="2"/>
        <charset val="238"/>
        <scheme val="minor"/>
      </rPr>
      <t xml:space="preserve">
</t>
    </r>
    <r>
      <rPr>
        <sz val="11"/>
        <rFont val="Calibri"/>
        <family val="2"/>
        <charset val="238"/>
        <scheme val="minor"/>
      </rPr>
      <t>W sprawach dotyczących legalizacji pobytu stałego najliczniejsi wnioskodawcy pochodzą z: 
* Ukrainy - 69% (5 022 os.), 
* Białorusi 13% (946 os.),
* Rosji - 4% (275 os.),
* Wietnamu- 2% (119 os.).</t>
    </r>
    <r>
      <rPr>
        <sz val="11"/>
        <color rgb="FFFF0000"/>
        <rFont val="Calibri"/>
        <family val="2"/>
        <charset val="238"/>
        <scheme val="minor"/>
      </rPr>
      <t xml:space="preserve">
</t>
    </r>
    <r>
      <rPr>
        <sz val="11"/>
        <rFont val="Calibri"/>
        <family val="2"/>
        <charset val="238"/>
        <scheme val="minor"/>
      </rPr>
      <t>Wnioski dotyczące pobytu czasowego w największej liczbie złożyli obywatele: 
* Ukrainy - 59% (28 597 os.), 
* Chin - 5% (2 422 os.), 
* Wietnamu - 4% (1 899 os.), 
* po 3% obywatele Rosji (1 336 os.),  Indii (1 212 os.), Białorusi (1 148 os.).</t>
    </r>
    <r>
      <rPr>
        <sz val="11"/>
        <color rgb="FFFF0000"/>
        <rFont val="Calibri"/>
        <family val="2"/>
        <charset val="238"/>
        <scheme val="minor"/>
      </rPr>
      <t xml:space="preserve">
</t>
    </r>
    <r>
      <rPr>
        <sz val="11"/>
        <rFont val="Calibri"/>
        <family val="2"/>
        <charset val="238"/>
        <scheme val="minor"/>
      </rPr>
      <t>92% ogółu postępowań zostało zakończonych udzieleniem zezwolenia na pobyt (po 92% decyzji pozytywnych - pobyt czasowy i pobyt stały, 82% - pobyt rezydenta długoterminowego UE).</t>
    </r>
    <r>
      <rPr>
        <sz val="11"/>
        <color rgb="FFFF0000"/>
        <rFont val="Calibri"/>
        <family val="2"/>
        <charset val="238"/>
        <scheme val="minor"/>
      </rPr>
      <t xml:space="preserve">
</t>
    </r>
    <r>
      <rPr>
        <sz val="11"/>
        <rFont val="Calibri"/>
        <family val="2"/>
        <charset val="238"/>
        <scheme val="minor"/>
      </rPr>
      <t xml:space="preserve">W stosunku do analogicznego okresu w 2014 r., w bieżącym roku do końca maja wpłynęło o 68% więcej wniosków legalizacyjnych (56854/33872). W zakresie poszczególnych typów wniosków odnotowano wzrost o 63% wniosków dotyczących pozwolenia na pobyt stały, wzrost o 73% dotyczący wniosków na pobyt czasowy oraz 3% spadek dotyczących wniosków o pozwolenie na pobyt rezydenta UE. Natomiast pomimo zmian w zakresie liczby składanych wniosków, udział poszczególnych typów wniosków w ogólnej liczbie złożonych dokumentów zmienił się w niewielkim stopniu. Pobyt czasowy wzrósł z 82% na 84% w 2015 r., pobyt rezydenta długoterminowego spadł z 5% na 3% w 2015 r., odsetek pobytu stałego do łącznej liczby wniosków pozostał bez zmian. </t>
    </r>
    <r>
      <rPr>
        <sz val="11"/>
        <color rgb="FFFF0000"/>
        <rFont val="Calibri"/>
        <family val="2"/>
        <charset val="238"/>
        <scheme val="minor"/>
      </rPr>
      <t xml:space="preserve">
</t>
    </r>
    <r>
      <rPr>
        <sz val="11"/>
        <rFont val="Calibri"/>
        <family val="2"/>
        <charset val="238"/>
        <scheme val="minor"/>
      </rPr>
      <t>W stosunku do do analogicznego okresu w 2014 r. największa zmiana w zakresie wszystkich złożonych wniosków legalizacyjnych dotyczy  Ukrainy- zanotowano prawie 3-krotny wzrost (34 140/12 643). W widocznym stopniu wzrosła także liczba wniosków z Chin (o 23%, 2 637/2 147), Indii (o 35%, 1 326/982), Białorusi (o 14%, 2 159/1902), natomiast spadła - z Wietnamu (o 21% (2 225/2 801) i Armenii (o 19%, 865/1 0</t>
    </r>
    <r>
      <rPr>
        <sz val="11"/>
        <color theme="1"/>
        <rFont val="Calibri"/>
        <family val="2"/>
        <charset val="238"/>
        <scheme val="minor"/>
      </rPr>
      <t>62). Jeśli chodzi o wnioski dotyczące pobytu czasowego można zaobserwować widoczny wzrost wniosków wpływajacych od obywateli: Ukrainy (3-krotny, 28 597/9 960), Chin (o 24%, 2 422/1 957), Indii (o 44%, 1 212/844), Arabii Saudyjskiej (prawie dwukrotny, 604/264), natomiast spadek zainteresowania pobytem czasowym widać szczególnie wśród obywateli Wietnamu (o 21%, 1 899/2 391). Spośród osób ubiegających się o pozwolenie na pobyt stały najwiekszy wzrost zanotowano w przypadku obywateli: Ukrainy (ponad 2-krotny, 5 022/2 179) i Białorusi (o 26%, 946/749) oraz Egiptu (o 60%, 67/42). W przypadku zezwolenia na pobyt rezydenta UE wzrosła liczba wniosków głównie od obywateli: Wietnamu (o 26%, 207/164), Chin (o 9%, 163/134) i Nepalu (o 68%, 64/38), spadła natomiast od obywateli: Turcji (o 32%, 72/106), Armenii (o 35%, 65/100)), Rosji (o 28%, 55/76), Indii (o 15%, 70/82), i Białorusi (o 22%, 65/83).</t>
    </r>
    <r>
      <rPr>
        <sz val="11"/>
        <color rgb="FFFF0000"/>
        <rFont val="Calibri"/>
        <family val="2"/>
        <charset val="238"/>
        <scheme val="minor"/>
      </rPr>
      <t xml:space="preserve">
</t>
    </r>
    <r>
      <rPr>
        <sz val="11"/>
        <color theme="1"/>
        <rFont val="Calibri"/>
        <family val="2"/>
        <charset val="238"/>
        <scheme val="minor"/>
      </rPr>
      <t xml:space="preserve">
DANE W UJĘCIU MIESIĘCZNYM
Lipiec 2015 r. powtarza trendy roczne: spośród ponad 9 tys. wniosków 86% dotyczy uzyskania zezwolenia na pobyt czasowy (Ukraina -65%, 5069 os.), Chiny 5%,  Wietnam - 4%, Rosja i Indie - po 3%), 12% zezwolenia na pobyt stały (Ukraina- 65%: 678 os., Białoruś -16%, Rosja- 5%), a 3% zezwolenia pobytu rezedenta UE (Ukraina- 34%, 86os.), Wietnam 13%, Chiny- 11%, Nepal- 9%.
Porównując liczbę wniosków pobytowych składanych miesięcznie, można zaobserwować zmiany dotyczące wniosków o zezwolenie na pobyt czasowy oraz stały. Liczba wszystkich składanych wniosków wzrosła w stosunku do czerwca 2015 r. o 8%, w stosunku do lipca 2014 r. wzrosła o 49% (9 013/8 359/6 047).  Jeśli chodzi o pozolenia na pobyt czasowy zanotowano wzrost o 8% w stosunku do czerwca 2015 r. i jednocześnie o 58% w stosunku do lipca 2014 r. (7719/7118/4896). W zakresie pobytu stałego widoczny jest wzrost o  4%  w stosunku do czerwca i jednocześnie o 19 % w stosunku do lipca 2015 r. (1042/1000/876). W przypadku pobytu rezydenta UE liczba złożonych wniosków utrzymała się na stałym poziomie w stosunku do czerwca 2015 r. i spadła nieco (o 8%) w stosunku do lipca 2014 r. (252/241/275). Porównując łączną liczbę wniosków o udzielenie zezwoleń pobytowych złożonych w lipcu 2015r., czerwcu 2015 r i lipcu 2014 r. najbardziej widoczne są zmiany w przypadku: Ukrainy (5 833/5 165/2 497), Chin (432/431/313), Wietnamu (382/328/565), Armenii (87/88/144), Stanów Zjednoczonych (73/113/92) i Indii (228/192/184).</t>
    </r>
  </si>
  <si>
    <t>Łącznie od początku roku większość zezwoleń MRG (65%) wydano w Rosji, pozostałe 35% na Ukrainie. Wydano 99 odmów wydania zezwolenia: 93% (92) na Ukrainie, 7% (7) w Rosji, a unieważniono 160 zezwoleń: 92% (147) wydanych na Ukrainie, a 8%  (13) w Rosji. Od początku 2015 r. lipiec jest trzecim w kolejności miesiącem, w którym wydano największą liczbę zezwoleń: ponad 12,7 tys. Znaczący wzrost liczby wydanych zezwoleń w stosunku do pozostałych miesięczy notuje się od maja 2015 r. W okresie styczeń-kwiecień liczba wydanych zezwoleń zawiera się w przedziale 7,4 tys-9,4 tys., podczas gdy w maju, czerwcu i lipcu przekroczyła 12,7 tys.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</si>
</sst>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8"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
      <i/>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11">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vertical="center"/>
      <protection locked="0"/>
    </xf>
    <xf numFmtId="0" fontId="22" fillId="0" borderId="0" xfId="0" applyFont="1" applyAlignment="1" applyProtection="1">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54" xfId="0" applyBorder="1" applyProtection="1">
      <protection locked="0"/>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Border="1" applyAlignment="1" applyProtection="1">
      <protection locked="0"/>
    </xf>
    <xf numFmtId="0" fontId="0" fillId="0" borderId="0" xfId="0" applyBorder="1" applyAlignment="1"/>
    <xf numFmtId="0" fontId="0" fillId="0" borderId="55" xfId="0" applyBorder="1" applyAlignment="1"/>
    <xf numFmtId="0" fontId="0" fillId="0" borderId="56" xfId="0" applyBorder="1" applyAlignment="1"/>
    <xf numFmtId="0" fontId="0" fillId="0" borderId="0" xfId="0" applyProtection="1">
      <protection locked="0"/>
    </xf>
    <xf numFmtId="3" fontId="0" fillId="0" borderId="0" xfId="0" applyNumberFormat="1" applyProtection="1">
      <protection locked="0"/>
    </xf>
    <xf numFmtId="0" fontId="0" fillId="0" borderId="0" xfId="0" applyProtection="1">
      <protection locked="0"/>
    </xf>
    <xf numFmtId="0" fontId="35" fillId="0" borderId="0" xfId="10" applyFont="1" applyFill="1" applyBorder="1" applyAlignment="1" applyProtection="1">
      <alignment horizontal="center" vertical="center"/>
      <protection locked="0"/>
    </xf>
    <xf numFmtId="0" fontId="31" fillId="0" borderId="0" xfId="10" applyFont="1" applyFill="1" applyBorder="1" applyAlignment="1" applyProtection="1">
      <alignment horizontal="left" vertical="center" indent="1"/>
      <protection locked="0"/>
    </xf>
    <xf numFmtId="0" fontId="31" fillId="0" borderId="0" xfId="10" applyFont="1" applyFill="1" applyBorder="1" applyAlignment="1" applyProtection="1">
      <alignment horizontal="center" vertical="center"/>
      <protection locked="0"/>
    </xf>
    <xf numFmtId="0" fontId="0" fillId="0" borderId="0" xfId="0" applyFill="1" applyProtection="1">
      <protection locked="0"/>
    </xf>
    <xf numFmtId="0" fontId="0" fillId="0" borderId="0" xfId="0" applyProtection="1">
      <protection locked="0"/>
    </xf>
    <xf numFmtId="0" fontId="0" fillId="0" borderId="0" xfId="0" applyProtection="1">
      <protection locked="0"/>
    </xf>
    <xf numFmtId="3" fontId="36" fillId="36" borderId="10" xfId="0" applyNumberFormat="1" applyFont="1" applyFill="1" applyBorder="1" applyAlignment="1" applyProtection="1">
      <alignment horizontal="right" vertical="center" wrapText="1"/>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protection locked="0"/>
    </xf>
    <xf numFmtId="0" fontId="35" fillId="36" borderId="25" xfId="0" applyFont="1" applyFill="1" applyBorder="1" applyAlignment="1" applyProtection="1">
      <alignment horizontal="center" vertical="center"/>
      <protection locked="0"/>
    </xf>
    <xf numFmtId="0" fontId="35" fillId="36" borderId="1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0" fontId="35" fillId="36" borderId="10" xfId="0" applyFont="1" applyFill="1" applyBorder="1" applyAlignment="1" applyProtection="1">
      <alignment horizontal="center" vertical="center" textRotation="90"/>
      <protection locked="0"/>
    </xf>
    <xf numFmtId="0" fontId="37" fillId="0" borderId="0" xfId="0" applyFont="1" applyAlignment="1" applyProtection="1">
      <alignment horizontal="left" vertical="top" wrapText="1"/>
      <protection locked="0"/>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3" fontId="35" fillId="36" borderId="49" xfId="10" applyNumberFormat="1" applyFont="1" applyFill="1" applyBorder="1" applyAlignment="1" applyProtection="1">
      <alignment horizontal="center" vertical="center"/>
    </xf>
    <xf numFmtId="3" fontId="36" fillId="0" borderId="42" xfId="0" applyNumberFormat="1" applyFont="1" applyFill="1" applyBorder="1" applyAlignment="1" applyProtection="1">
      <alignment horizontal="right" vertical="center"/>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5" fillId="35" borderId="49" xfId="0" applyNumberFormat="1" applyFont="1" applyFill="1" applyBorder="1" applyAlignment="1" applyProtection="1">
      <alignment horizontal="center" vertical="center"/>
    </xf>
    <xf numFmtId="3" fontId="35" fillId="35" borderId="50" xfId="0" applyNumberFormat="1" applyFont="1" applyFill="1" applyBorder="1" applyAlignment="1" applyProtection="1">
      <alignment horizontal="center" vertical="center"/>
    </xf>
    <xf numFmtId="0" fontId="20" fillId="0" borderId="40" xfId="0" applyFont="1" applyBorder="1" applyAlignment="1" applyProtection="1">
      <alignment horizontal="center" vertical="center" wrapText="1"/>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xf>
    <xf numFmtId="3" fontId="36" fillId="35" borderId="42" xfId="0" applyNumberFormat="1" applyFont="1" applyFill="1" applyBorder="1" applyAlignment="1" applyProtection="1">
      <alignment horizontal="right" vertical="center"/>
    </xf>
    <xf numFmtId="3" fontId="36" fillId="34" borderId="10" xfId="0" applyNumberFormat="1" applyFont="1" applyFill="1" applyBorder="1" applyAlignment="1" applyProtection="1">
      <alignment horizontal="right" vertical="center"/>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3" fontId="36" fillId="0" borderId="10" xfId="0" applyNumberFormat="1" applyFont="1" applyBorder="1" applyAlignment="1" applyProtection="1">
      <alignment horizontal="right" vertical="center"/>
    </xf>
    <xf numFmtId="3" fontId="36" fillId="0" borderId="10" xfId="0" applyNumberFormat="1" applyFont="1" applyBorder="1" applyAlignment="1" applyProtection="1">
      <alignment horizontal="right" vertical="center" wrapText="1"/>
    </xf>
    <xf numFmtId="3" fontId="36" fillId="0" borderId="32" xfId="0" applyNumberFormat="1" applyFont="1" applyBorder="1" applyAlignment="1" applyProtection="1">
      <alignment horizontal="right" vertical="center" wrapText="1"/>
    </xf>
    <xf numFmtId="3" fontId="35" fillId="36" borderId="50" xfId="10" applyNumberFormat="1" applyFont="1" applyFill="1" applyBorder="1" applyAlignment="1" applyProtection="1">
      <alignment horizontal="center" vertical="center"/>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36" borderId="42" xfId="24" applyNumberFormat="1" applyFont="1" applyFill="1" applyBorder="1" applyAlignment="1" applyProtection="1">
      <alignment horizontal="right" vertical="center" wrapText="1"/>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5" fillId="35" borderId="17" xfId="44" applyFont="1" applyFill="1" applyBorder="1" applyAlignment="1" applyProtection="1">
      <alignment horizontal="center" vertical="center"/>
      <protection locked="0"/>
    </xf>
    <xf numFmtId="0" fontId="35" fillId="35" borderId="18" xfId="44" applyFont="1" applyFill="1" applyBorder="1" applyAlignment="1" applyProtection="1">
      <alignment horizontal="center" vertical="center"/>
      <protection locked="0"/>
    </xf>
    <xf numFmtId="0" fontId="35" fillId="35" borderId="26"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35"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protection locked="0"/>
    </xf>
    <xf numFmtId="0" fontId="36" fillId="35" borderId="17"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6" fillId="34" borderId="17"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0" fontId="36" fillId="34" borderId="10" xfId="43" applyFont="1" applyFill="1" applyBorder="1" applyAlignment="1" applyProtection="1">
      <alignment horizontal="right" vertical="center"/>
    </xf>
    <xf numFmtId="0" fontId="35" fillId="36" borderId="49" xfId="10" applyFont="1" applyFill="1" applyBorder="1" applyAlignment="1" applyProtection="1">
      <alignment horizontal="center" vertical="center"/>
    </xf>
    <xf numFmtId="0" fontId="35" fillId="36" borderId="50" xfId="10" applyFont="1" applyFill="1" applyBorder="1" applyAlignment="1" applyProtection="1">
      <alignment horizontal="center" vertical="center"/>
    </xf>
    <xf numFmtId="0" fontId="36" fillId="34" borderId="10" xfId="0" applyFont="1" applyFill="1" applyBorder="1" applyAlignment="1" applyProtection="1">
      <alignment horizontal="right" vertical="center"/>
    </xf>
    <xf numFmtId="0" fontId="36" fillId="35" borderId="42" xfId="0" applyFont="1" applyFill="1" applyBorder="1" applyAlignment="1" applyProtection="1">
      <alignment horizontal="right" vertical="center"/>
    </xf>
    <xf numFmtId="0" fontId="0" fillId="33" borderId="0" xfId="0" applyFill="1" applyAlignment="1" applyProtection="1">
      <alignment horizontal="left" vertical="top" wrapText="1"/>
      <protection locked="0"/>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20" fillId="0" borderId="0" xfId="0" applyFont="1" applyAlignment="1" applyProtection="1">
      <alignment horizontal="left" vertical="center" wrapText="1"/>
      <protection locked="0"/>
    </xf>
    <xf numFmtId="0" fontId="36" fillId="35" borderId="43" xfId="0" applyFont="1" applyFill="1" applyBorder="1" applyAlignment="1" applyProtection="1">
      <alignment horizontal="right" vertical="center"/>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0" fontId="36" fillId="35" borderId="10" xfId="0" applyFont="1" applyFill="1" applyBorder="1" applyAlignment="1" applyProtection="1">
      <alignment horizontal="right" vertical="center"/>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0" fontId="36" fillId="34" borderId="32" xfId="0" applyFont="1" applyFill="1" applyBorder="1" applyAlignment="1" applyProtection="1">
      <alignment horizontal="right" vertical="center"/>
    </xf>
    <xf numFmtId="0" fontId="36" fillId="35" borderId="32" xfId="0" applyFont="1" applyFill="1" applyBorder="1" applyAlignment="1" applyProtection="1">
      <alignment horizontal="right" vertical="center"/>
    </xf>
    <xf numFmtId="0" fontId="0" fillId="33" borderId="0" xfId="0" applyFont="1" applyFill="1" applyAlignment="1" applyProtection="1">
      <alignment horizontal="left" vertical="top" wrapText="1"/>
      <protection locked="0"/>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3" fontId="35" fillId="35" borderId="49" xfId="10" applyNumberFormat="1" applyFont="1" applyFill="1" applyBorder="1" applyAlignment="1" applyProtection="1">
      <alignment horizontal="center" vertical="center"/>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3" fontId="36" fillId="35" borderId="28" xfId="0" applyNumberFormat="1" applyFont="1" applyFill="1" applyBorder="1" applyAlignment="1" applyProtection="1">
      <alignment horizontal="right" vertical="center" wrapText="1"/>
    </xf>
    <xf numFmtId="0" fontId="14"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3" fontId="36" fillId="0" borderId="32" xfId="0" applyNumberFormat="1" applyFont="1" applyBorder="1" applyAlignment="1" applyProtection="1">
      <alignment horizontal="right" vertical="center"/>
    </xf>
    <xf numFmtId="3" fontId="36" fillId="0" borderId="10" xfId="0" applyNumberFormat="1" applyFont="1" applyFill="1" applyBorder="1" applyAlignment="1" applyProtection="1">
      <alignment horizontal="right" vertical="center"/>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5" borderId="26" xfId="0" applyFont="1" applyFill="1" applyBorder="1" applyAlignment="1" applyProtection="1">
      <alignment horizontal="center" vertical="center" textRotation="90" wrapText="1"/>
      <protection locked="0"/>
    </xf>
    <xf numFmtId="0" fontId="32" fillId="0" borderId="0" xfId="0" applyFont="1" applyAlignment="1" applyProtection="1">
      <alignment horizontal="center" vertical="center" wrapText="1"/>
      <protection locked="0"/>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164" fontId="28" fillId="0" borderId="0" xfId="2" applyNumberFormat="1" applyFont="1" applyBorder="1" applyAlignment="1" applyProtection="1">
      <alignment horizontal="center"/>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5" fillId="35" borderId="11" xfId="44" applyFont="1" applyFill="1" applyBorder="1" applyAlignment="1" applyProtection="1">
      <alignment horizontal="center" vertical="center" textRotation="90" wrapText="1"/>
      <protection locked="0"/>
    </xf>
    <xf numFmtId="0" fontId="35" fillId="35" borderId="35"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6" fillId="35" borderId="10" xfId="43" applyFont="1" applyFill="1" applyBorder="1" applyAlignment="1" applyProtection="1">
      <alignment horizontal="right" vertical="center"/>
    </xf>
    <xf numFmtId="0" fontId="35" fillId="35" borderId="13"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0" fillId="0" borderId="0" xfId="0" applyProtection="1">
      <protection locked="0"/>
    </xf>
    <xf numFmtId="0" fontId="35" fillId="35" borderId="10" xfId="44" applyFont="1" applyFill="1" applyBorder="1" applyAlignment="1" applyProtection="1">
      <alignment horizontal="center" vertical="center" wrapText="1"/>
      <protection locked="0"/>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6" fillId="35" borderId="42" xfId="43" applyFont="1" applyFill="1" applyBorder="1" applyAlignment="1" applyProtection="1">
      <alignment horizontal="right" vertical="center"/>
    </xf>
    <xf numFmtId="0" fontId="36" fillId="35" borderId="43" xfId="43" applyFont="1" applyFill="1" applyBorder="1" applyAlignment="1" applyProtection="1">
      <alignment horizontal="right" vertical="center"/>
    </xf>
    <xf numFmtId="0" fontId="35" fillId="35" borderId="32" xfId="44" applyFont="1" applyFill="1" applyBorder="1" applyAlignment="1" applyProtection="1">
      <alignment horizontal="center" vertical="center"/>
      <protection locked="0"/>
    </xf>
    <xf numFmtId="0" fontId="35" fillId="36" borderId="53" xfId="10" applyFont="1" applyFill="1" applyBorder="1" applyAlignment="1" applyProtection="1">
      <alignment horizontal="center" vertical="center"/>
    </xf>
    <xf numFmtId="0" fontId="27"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6" fillId="34" borderId="32"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0" fillId="33" borderId="0" xfId="0" applyFill="1" applyAlignment="1" applyProtection="1">
      <alignment horizontal="left" vertical="top"/>
      <protection locked="0"/>
    </xf>
    <xf numFmtId="0" fontId="34" fillId="35" borderId="21" xfId="0" applyFont="1" applyFill="1" applyBorder="1" applyAlignment="1" applyProtection="1">
      <alignment horizontal="center" vertical="center" wrapText="1"/>
    </xf>
    <xf numFmtId="0" fontId="34" fillId="35" borderId="31" xfId="0" applyFont="1" applyFill="1" applyBorder="1" applyAlignment="1" applyProtection="1">
      <alignment horizontal="center" vertical="center" wrapText="1"/>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3" fontId="36" fillId="36" borderId="10" xfId="24" applyNumberFormat="1" applyFont="1" applyFill="1" applyBorder="1" applyAlignment="1" applyProtection="1">
      <alignment horizontal="right" vertical="center" wrapText="1"/>
    </xf>
    <xf numFmtId="3" fontId="36" fillId="36" borderId="32" xfId="24" applyNumberFormat="1" applyFont="1" applyFill="1" applyBorder="1" applyAlignment="1" applyProtection="1">
      <alignment horizontal="right" vertical="center" wrapText="1"/>
    </xf>
    <xf numFmtId="3" fontId="36" fillId="0" borderId="42" xfId="0" applyNumberFormat="1" applyFont="1" applyBorder="1" applyAlignment="1" applyProtection="1">
      <alignment horizontal="right" vertical="center" wrapText="1"/>
    </xf>
    <xf numFmtId="3" fontId="35" fillId="34" borderId="49" xfId="0" applyNumberFormat="1" applyFont="1" applyFill="1" applyBorder="1" applyAlignment="1" applyProtection="1">
      <alignment horizontal="center" vertical="center"/>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3" fontId="36" fillId="36" borderId="10" xfId="24" applyNumberFormat="1" applyFont="1" applyFill="1" applyBorder="1" applyAlignment="1" applyProtection="1">
      <alignment horizontal="right"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5" fillId="34" borderId="50" xfId="0" applyNumberFormat="1" applyFont="1" applyFill="1" applyBorder="1" applyAlignment="1" applyProtection="1">
      <alignment horizontal="center" vertical="center"/>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0" fontId="35" fillId="36" borderId="32" xfId="0" applyFont="1" applyFill="1" applyBorder="1" applyAlignment="1" applyProtection="1">
      <alignment horizontal="center" vertical="center" textRotation="90"/>
      <protection locked="0"/>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3" fontId="36" fillId="0" borderId="42" xfId="24" applyNumberFormat="1" applyFont="1" applyFill="1" applyBorder="1" applyAlignment="1" applyProtection="1">
      <alignment horizontal="right" vertical="center"/>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protection locked="0"/>
    </xf>
    <xf numFmtId="3" fontId="35" fillId="35" borderId="50" xfId="10" applyNumberFormat="1" applyFont="1" applyFill="1" applyBorder="1" applyAlignment="1" applyProtection="1">
      <alignment horizontal="center" vertical="center"/>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3" fontId="36" fillId="0" borderId="42" xfId="0" applyNumberFormat="1" applyFont="1" applyBorder="1" applyAlignment="1" applyProtection="1">
      <alignment horizontal="right" vertical="center"/>
    </xf>
    <xf numFmtId="3" fontId="36" fillId="0" borderId="43" xfId="0" applyNumberFormat="1" applyFont="1" applyBorder="1" applyAlignment="1" applyProtection="1">
      <alignment horizontal="right" vertical="center" wrapText="1"/>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881</c:v>
                </c:pt>
                <c:pt idx="2">
                  <c:v>2283</c:v>
                </c:pt>
                <c:pt idx="4">
                  <c:v>117</c:v>
                </c:pt>
                <c:pt idx="6">
                  <c:v>284</c:v>
                </c:pt>
                <c:pt idx="8">
                  <c:v>101</c:v>
                </c:pt>
                <c:pt idx="10">
                  <c:v>229</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674</c:v>
                </c:pt>
                <c:pt idx="2">
                  <c:v>1172</c:v>
                </c:pt>
                <c:pt idx="4">
                  <c:v>136</c:v>
                </c:pt>
                <c:pt idx="6">
                  <c:v>294</c:v>
                </c:pt>
                <c:pt idx="8">
                  <c:v>52</c:v>
                </c:pt>
                <c:pt idx="10">
                  <c:v>69</c:v>
                </c:pt>
              </c:numCache>
            </c:numRef>
          </c:val>
        </c:ser>
        <c:ser>
          <c:idx val="2"/>
          <c:order val="2"/>
          <c:tx>
            <c:strRef>
              <c:f>'Meldunek tygodniowy'!$C$56</c:f>
              <c:strCache>
                <c:ptCount val="1"/>
                <c:pt idx="0">
                  <c:v>GRUZJA</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61</c:v>
                </c:pt>
                <c:pt idx="2">
                  <c:v>145</c:v>
                </c:pt>
                <c:pt idx="4">
                  <c:v>21</c:v>
                </c:pt>
                <c:pt idx="6">
                  <c:v>47</c:v>
                </c:pt>
                <c:pt idx="8">
                  <c:v>32</c:v>
                </c:pt>
                <c:pt idx="10">
                  <c:v>59</c:v>
                </c:pt>
              </c:numCache>
            </c:numRef>
          </c:val>
        </c:ser>
        <c:ser>
          <c:idx val="3"/>
          <c:order val="3"/>
          <c:tx>
            <c:strRef>
              <c:f>'Meldunek tygodniowy'!$C$57</c:f>
              <c:strCache>
                <c:ptCount val="1"/>
                <c:pt idx="0">
                  <c:v>SYRIA</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130</c:v>
                </c:pt>
                <c:pt idx="2">
                  <c:v>216</c:v>
                </c:pt>
                <c:pt idx="4">
                  <c:v>2</c:v>
                </c:pt>
                <c:pt idx="6">
                  <c:v>4</c:v>
                </c:pt>
                <c:pt idx="8">
                  <c:v>5</c:v>
                </c:pt>
                <c:pt idx="10">
                  <c:v>5</c:v>
                </c:pt>
              </c:numCache>
            </c:numRef>
          </c:val>
        </c:ser>
        <c:ser>
          <c:idx val="5"/>
          <c:order val="4"/>
          <c:tx>
            <c:strRef>
              <c:f>'Meldunek tygodniowy'!$C$58</c:f>
              <c:strCache>
                <c:ptCount val="1"/>
                <c:pt idx="0">
                  <c:v>TADŻYKISTAN</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56</c:v>
                </c:pt>
                <c:pt idx="2">
                  <c:v>137</c:v>
                </c:pt>
                <c:pt idx="4">
                  <c:v>0</c:v>
                </c:pt>
                <c:pt idx="6">
                  <c:v>0</c:v>
                </c:pt>
                <c:pt idx="8">
                  <c:v>7</c:v>
                </c:pt>
                <c:pt idx="10">
                  <c:v>12</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203</c:v>
                </c:pt>
                <c:pt idx="2">
                  <c:v>306</c:v>
                </c:pt>
                <c:pt idx="4">
                  <c:v>44</c:v>
                </c:pt>
                <c:pt idx="6">
                  <c:v>54</c:v>
                </c:pt>
                <c:pt idx="8">
                  <c:v>19</c:v>
                </c:pt>
                <c:pt idx="10">
                  <c:v>32</c:v>
                </c:pt>
              </c:numCache>
            </c:numRef>
          </c:val>
        </c:ser>
        <c:dLbls>
          <c:showLegendKey val="0"/>
          <c:showVal val="0"/>
          <c:showCatName val="0"/>
          <c:showSerName val="0"/>
          <c:showPercent val="0"/>
          <c:showBubbleSize val="0"/>
        </c:dLbls>
        <c:gapWidth val="55"/>
        <c:gapDepth val="55"/>
        <c:shape val="box"/>
        <c:axId val="140196480"/>
        <c:axId val="140222848"/>
        <c:axId val="0"/>
      </c:bar3DChart>
      <c:catAx>
        <c:axId val="14019648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140222848"/>
        <c:crosses val="autoZero"/>
        <c:auto val="1"/>
        <c:lblAlgn val="ctr"/>
        <c:lblOffset val="100"/>
        <c:noMultiLvlLbl val="0"/>
      </c:catAx>
      <c:valAx>
        <c:axId val="140222848"/>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14019648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tygodniowy'!$B$226</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tygodniowy'!$J$225,'Meldunek tygodniowy'!$M$225,'Meldunek tygodniowy'!$P$225,'Meldunek tygodniowy'!$S$225,'Meldunek tygodniowy'!$V$225)</c:f>
              <c:strCache>
                <c:ptCount val="5"/>
                <c:pt idx="0">
                  <c:v>27.06.2015 - 03.07.2015</c:v>
                </c:pt>
                <c:pt idx="1">
                  <c:v>04.07.2015 - 10.07.2015</c:v>
                </c:pt>
                <c:pt idx="2">
                  <c:v>11.07.2015 - 17.07.2015</c:v>
                </c:pt>
                <c:pt idx="3">
                  <c:v>18.07.2015 - 24.07.2015</c:v>
                </c:pt>
                <c:pt idx="4">
                  <c:v>25.07.2015 - 31.07.2015</c:v>
                </c:pt>
              </c:strCache>
            </c:strRef>
          </c:cat>
          <c:val>
            <c:numRef>
              <c:f>('Meldunek tygodniowy'!$J$226,'Meldunek tygodniowy'!$M$226,'Meldunek tygodniowy'!$P$226,'Meldunek tygodniowy'!$S$226,'Meldunek tygodniowy'!$V$226)</c:f>
              <c:numCache>
                <c:formatCode>#,##0</c:formatCode>
                <c:ptCount val="5"/>
                <c:pt idx="0">
                  <c:v>1285</c:v>
                </c:pt>
                <c:pt idx="1">
                  <c:v>1301</c:v>
                </c:pt>
                <c:pt idx="2">
                  <c:v>1328</c:v>
                </c:pt>
                <c:pt idx="3">
                  <c:v>1337</c:v>
                </c:pt>
                <c:pt idx="4">
                  <c:v>1343</c:v>
                </c:pt>
              </c:numCache>
            </c:numRef>
          </c:val>
        </c:ser>
        <c:ser>
          <c:idx val="1"/>
          <c:order val="1"/>
          <c:tx>
            <c:strRef>
              <c:f>'Meldunek tygodniowy'!$B$227</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tygodniowy'!$J$225,'Meldunek tygodniowy'!$M$225,'Meldunek tygodniowy'!$P$225,'Meldunek tygodniowy'!$S$225,'Meldunek tygodniowy'!$V$225)</c:f>
              <c:strCache>
                <c:ptCount val="5"/>
                <c:pt idx="0">
                  <c:v>27.06.2015 - 03.07.2015</c:v>
                </c:pt>
                <c:pt idx="1">
                  <c:v>04.07.2015 - 10.07.2015</c:v>
                </c:pt>
                <c:pt idx="2">
                  <c:v>11.07.2015 - 17.07.2015</c:v>
                </c:pt>
                <c:pt idx="3">
                  <c:v>18.07.2015 - 24.07.2015</c:v>
                </c:pt>
                <c:pt idx="4">
                  <c:v>25.07.2015 - 31.07.2015</c:v>
                </c:pt>
              </c:strCache>
            </c:strRef>
          </c:cat>
          <c:val>
            <c:numRef>
              <c:f>('Meldunek tygodniowy'!$J$227,'Meldunek tygodniowy'!$M$227,'Meldunek tygodniowy'!$P$227,'Meldunek tygodniowy'!$S$227,'Meldunek tygodniowy'!$V$227)</c:f>
              <c:numCache>
                <c:formatCode>#,##0</c:formatCode>
                <c:ptCount val="5"/>
                <c:pt idx="0">
                  <c:v>2489</c:v>
                </c:pt>
                <c:pt idx="1">
                  <c:v>2505</c:v>
                </c:pt>
                <c:pt idx="2">
                  <c:v>2499</c:v>
                </c:pt>
                <c:pt idx="3">
                  <c:v>2487</c:v>
                </c:pt>
                <c:pt idx="4">
                  <c:v>2457</c:v>
                </c:pt>
              </c:numCache>
            </c:numRef>
          </c:val>
        </c:ser>
        <c:ser>
          <c:idx val="5"/>
          <c:order val="2"/>
          <c:tx>
            <c:strRef>
              <c:f>'Meldunek tygodniowy'!$B$230</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tygodniowy'!$J$225,'Meldunek tygodniowy'!$M$225,'Meldunek tygodniowy'!$P$225,'Meldunek tygodniowy'!$S$225,'Meldunek tygodniowy'!$V$225)</c:f>
              <c:strCache>
                <c:ptCount val="5"/>
                <c:pt idx="0">
                  <c:v>27.06.2015 - 03.07.2015</c:v>
                </c:pt>
                <c:pt idx="1">
                  <c:v>04.07.2015 - 10.07.2015</c:v>
                </c:pt>
                <c:pt idx="2">
                  <c:v>11.07.2015 - 17.07.2015</c:v>
                </c:pt>
                <c:pt idx="3">
                  <c:v>18.07.2015 - 24.07.2015</c:v>
                </c:pt>
                <c:pt idx="4">
                  <c:v>25.07.2015 - 31.07.2015</c:v>
                </c:pt>
              </c:strCache>
            </c:strRef>
          </c:cat>
          <c:val>
            <c:numRef>
              <c:f>('Meldunek tygodniowy'!$J$230,'Meldunek tygodniowy'!$M$230,'Meldunek tygodniowy'!$P$230,'Meldunek tygodniowy'!$S$230,'Meldunek tygodniowy'!$V$230)</c:f>
              <c:numCache>
                <c:formatCode>#,##0</c:formatCode>
                <c:ptCount val="5"/>
                <c:pt idx="0">
                  <c:v>1</c:v>
                </c:pt>
                <c:pt idx="1">
                  <c:v>1</c:v>
                </c:pt>
                <c:pt idx="2">
                  <c:v>1</c:v>
                </c:pt>
                <c:pt idx="3">
                  <c:v>1</c:v>
                </c:pt>
                <c:pt idx="4">
                  <c:v>1</c:v>
                </c:pt>
              </c:numCache>
            </c:numRef>
          </c:val>
        </c:ser>
        <c:dLbls>
          <c:showLegendKey val="0"/>
          <c:showVal val="1"/>
          <c:showCatName val="0"/>
          <c:showSerName val="0"/>
          <c:showPercent val="0"/>
          <c:showBubbleSize val="0"/>
        </c:dLbls>
        <c:gapWidth val="75"/>
        <c:gapDepth val="195"/>
        <c:shape val="cylinder"/>
        <c:axId val="141052928"/>
        <c:axId val="141054720"/>
        <c:axId val="0"/>
      </c:bar3DChart>
      <c:catAx>
        <c:axId val="141052928"/>
        <c:scaling>
          <c:orientation val="minMax"/>
        </c:scaling>
        <c:delete val="0"/>
        <c:axPos val="l"/>
        <c:numFmt formatCode="General" sourceLinked="0"/>
        <c:majorTickMark val="none"/>
        <c:minorTickMark val="none"/>
        <c:tickLblPos val="nextTo"/>
        <c:crossAx val="141054720"/>
        <c:crosses val="autoZero"/>
        <c:auto val="1"/>
        <c:lblAlgn val="ctr"/>
        <c:lblOffset val="100"/>
        <c:noMultiLvlLbl val="0"/>
      </c:catAx>
      <c:valAx>
        <c:axId val="141054720"/>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141052928"/>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tygodniowy'!$C$411</c:f>
              <c:strCache>
                <c:ptCount val="1"/>
                <c:pt idx="0">
                  <c:v>pobyt czasowy</c:v>
                </c:pt>
              </c:strCache>
            </c:strRef>
          </c:tx>
          <c:spPr>
            <a:solidFill>
              <a:srgbClr val="FF000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tygodniowy'!$L$411:$T$411</c:f>
              <c:numCache>
                <c:formatCode>#,##0</c:formatCode>
                <c:ptCount val="9"/>
                <c:pt idx="0">
                  <c:v>963</c:v>
                </c:pt>
                <c:pt idx="2">
                  <c:v>263</c:v>
                </c:pt>
                <c:pt idx="3">
                  <c:v>150</c:v>
                </c:pt>
                <c:pt idx="4">
                  <c:v>150</c:v>
                </c:pt>
                <c:pt idx="5">
                  <c:v>13</c:v>
                </c:pt>
                <c:pt idx="6">
                  <c:v>0</c:v>
                </c:pt>
                <c:pt idx="7">
                  <c:v>0</c:v>
                </c:pt>
                <c:pt idx="8">
                  <c:v>181</c:v>
                </c:pt>
              </c:numCache>
            </c:numRef>
          </c:val>
        </c:ser>
        <c:ser>
          <c:idx val="0"/>
          <c:order val="1"/>
          <c:tx>
            <c:strRef>
              <c:f>'Meldunek tygodniowy'!$C$412</c:f>
              <c:strCache>
                <c:ptCount val="1"/>
                <c:pt idx="0">
                  <c:v>pobyt stały</c:v>
                </c:pt>
              </c:strCache>
            </c:strRef>
          </c:tx>
          <c:spPr>
            <a:solidFill>
              <a:srgbClr val="FFC00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tygodniowy'!$L$412:$T$412</c:f>
              <c:numCache>
                <c:formatCode>#,##0</c:formatCode>
                <c:ptCount val="9"/>
                <c:pt idx="0">
                  <c:v>173</c:v>
                </c:pt>
                <c:pt idx="2">
                  <c:v>66</c:v>
                </c:pt>
                <c:pt idx="3">
                  <c:v>16</c:v>
                </c:pt>
                <c:pt idx="4">
                  <c:v>39</c:v>
                </c:pt>
                <c:pt idx="5">
                  <c:v>2</c:v>
                </c:pt>
                <c:pt idx="6">
                  <c:v>0</c:v>
                </c:pt>
                <c:pt idx="7">
                  <c:v>0</c:v>
                </c:pt>
                <c:pt idx="8">
                  <c:v>25</c:v>
                </c:pt>
              </c:numCache>
            </c:numRef>
          </c:val>
        </c:ser>
        <c:ser>
          <c:idx val="1"/>
          <c:order val="2"/>
          <c:tx>
            <c:strRef>
              <c:f>'Meldunek tygodniowy'!$C$413</c:f>
              <c:strCache>
                <c:ptCount val="1"/>
                <c:pt idx="0">
                  <c:v>pobyt rezydenta długoterminowego UE</c:v>
                </c:pt>
              </c:strCache>
            </c:strRef>
          </c:tx>
          <c:spPr>
            <a:solidFill>
              <a:srgbClr val="FFFF0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tygodniowy'!$L$413:$T$413</c:f>
              <c:numCache>
                <c:formatCode>#,##0</c:formatCode>
                <c:ptCount val="9"/>
                <c:pt idx="0">
                  <c:v>47</c:v>
                </c:pt>
                <c:pt idx="2">
                  <c:v>28</c:v>
                </c:pt>
                <c:pt idx="3">
                  <c:v>3</c:v>
                </c:pt>
                <c:pt idx="4">
                  <c:v>5</c:v>
                </c:pt>
                <c:pt idx="5">
                  <c:v>0</c:v>
                </c:pt>
                <c:pt idx="6">
                  <c:v>0</c:v>
                </c:pt>
                <c:pt idx="7">
                  <c:v>0</c:v>
                </c:pt>
                <c:pt idx="8">
                  <c:v>12</c:v>
                </c:pt>
              </c:numCache>
            </c:numRef>
          </c:val>
        </c:ser>
        <c:ser>
          <c:idx val="2"/>
          <c:order val="3"/>
          <c:tx>
            <c:strRef>
              <c:f>'Meldunek tygodniowy'!$C$414</c:f>
              <c:strCache>
                <c:ptCount val="1"/>
                <c:pt idx="0">
                  <c:v>prawo pobytu ob. UE</c:v>
                </c:pt>
              </c:strCache>
            </c:strRef>
          </c:tx>
          <c:spPr>
            <a:solidFill>
              <a:srgbClr val="92D05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tygodniowy'!$L$414:$T$414</c:f>
              <c:numCache>
                <c:formatCode>#,##0</c:formatCode>
                <c:ptCount val="9"/>
                <c:pt idx="0">
                  <c:v>2</c:v>
                </c:pt>
                <c:pt idx="2">
                  <c:v>1</c:v>
                </c:pt>
                <c:pt idx="3">
                  <c:v>0</c:v>
                </c:pt>
                <c:pt idx="4">
                  <c:v>1</c:v>
                </c:pt>
                <c:pt idx="5">
                  <c:v>0</c:v>
                </c:pt>
                <c:pt idx="6">
                  <c:v>0</c:v>
                </c:pt>
                <c:pt idx="7">
                  <c:v>0</c:v>
                </c:pt>
                <c:pt idx="8">
                  <c:v>0</c:v>
                </c:pt>
              </c:numCache>
            </c:numRef>
          </c:val>
        </c:ser>
        <c:ser>
          <c:idx val="3"/>
          <c:order val="4"/>
          <c:tx>
            <c:strRef>
              <c:f>'Meldunek tygodniowy'!$C$415</c:f>
              <c:strCache>
                <c:ptCount val="1"/>
                <c:pt idx="0">
                  <c:v>prawo stałego pobytu obywatela UE</c:v>
                </c:pt>
              </c:strCache>
            </c:strRef>
          </c:tx>
          <c:spPr>
            <a:solidFill>
              <a:srgbClr val="00B05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tygodniowy'!$L$415:$T$415</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tygodniowy'!$C$416</c:f>
              <c:strCache>
                <c:ptCount val="1"/>
                <c:pt idx="0">
                  <c:v>prawo pobytu członka rodziny ob. UE</c:v>
                </c:pt>
              </c:strCache>
            </c:strRef>
          </c:tx>
          <c:spPr>
            <a:solidFill>
              <a:srgbClr val="00B0F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tygodniowy'!$L$416:$T$416</c:f>
              <c:numCache>
                <c:formatCode>#,##0</c:formatCode>
                <c:ptCount val="9"/>
                <c:pt idx="0">
                  <c:v>1</c:v>
                </c:pt>
                <c:pt idx="2">
                  <c:v>1</c:v>
                </c:pt>
                <c:pt idx="3">
                  <c:v>0</c:v>
                </c:pt>
                <c:pt idx="4">
                  <c:v>0</c:v>
                </c:pt>
                <c:pt idx="5">
                  <c:v>0</c:v>
                </c:pt>
                <c:pt idx="6">
                  <c:v>0</c:v>
                </c:pt>
                <c:pt idx="7">
                  <c:v>0</c:v>
                </c:pt>
                <c:pt idx="8">
                  <c:v>0</c:v>
                </c:pt>
              </c:numCache>
            </c:numRef>
          </c:val>
        </c:ser>
        <c:ser>
          <c:idx val="5"/>
          <c:order val="6"/>
          <c:tx>
            <c:strRef>
              <c:f>'Meldunek tygodniowy'!$C$417</c:f>
              <c:strCache>
                <c:ptCount val="1"/>
                <c:pt idx="0">
                  <c:v>prawo stałego pobytu członka rodziny ob.. UE</c:v>
                </c:pt>
              </c:strCache>
            </c:strRef>
          </c:tx>
          <c:spPr>
            <a:solidFill>
              <a:srgbClr val="0070C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tygodniowy'!$L$417:$T$417</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tygodniowy'!$C$418</c:f>
              <c:strCache>
                <c:ptCount val="1"/>
                <c:pt idx="0">
                  <c:v>pobyt tolerowany</c:v>
                </c:pt>
              </c:strCache>
            </c:strRef>
          </c:tx>
          <c:spPr>
            <a:solidFill>
              <a:srgbClr val="00206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tygodniowy'!$L$418:$T$418</c:f>
              <c:numCache>
                <c:formatCode>#,##0</c:formatCode>
                <c:ptCount val="9"/>
                <c:pt idx="0">
                  <c:v>1</c:v>
                </c:pt>
                <c:pt idx="2">
                  <c:v>1</c:v>
                </c:pt>
                <c:pt idx="3">
                  <c:v>0</c:v>
                </c:pt>
                <c:pt idx="4">
                  <c:v>0</c:v>
                </c:pt>
                <c:pt idx="5">
                  <c:v>0</c:v>
                </c:pt>
                <c:pt idx="6">
                  <c:v>0</c:v>
                </c:pt>
                <c:pt idx="7">
                  <c:v>2</c:v>
                </c:pt>
                <c:pt idx="8">
                  <c:v>1</c:v>
                </c:pt>
              </c:numCache>
            </c:numRef>
          </c:val>
        </c:ser>
        <c:ser>
          <c:idx val="7"/>
          <c:order val="8"/>
          <c:tx>
            <c:strRef>
              <c:f>'Meldunek tygodniowy'!$C$419</c:f>
              <c:strCache>
                <c:ptCount val="1"/>
                <c:pt idx="0">
                  <c:v>pobyt humanitarny</c:v>
                </c:pt>
              </c:strCache>
            </c:strRef>
          </c:tx>
          <c:spPr>
            <a:solidFill>
              <a:srgbClr val="7030A0"/>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tygodniowy'!$L$419:$T$419</c:f>
              <c:numCache>
                <c:formatCode>#,##0</c:formatCode>
                <c:ptCount val="9"/>
                <c:pt idx="0">
                  <c:v>4</c:v>
                </c:pt>
                <c:pt idx="2">
                  <c:v>2</c:v>
                </c:pt>
                <c:pt idx="3">
                  <c:v>1</c:v>
                </c:pt>
                <c:pt idx="4">
                  <c:v>0</c:v>
                </c:pt>
                <c:pt idx="5">
                  <c:v>1</c:v>
                </c:pt>
                <c:pt idx="6">
                  <c:v>0</c:v>
                </c:pt>
                <c:pt idx="7">
                  <c:v>0</c:v>
                </c:pt>
                <c:pt idx="8">
                  <c:v>0</c:v>
                </c:pt>
              </c:numCache>
            </c:numRef>
          </c:val>
        </c:ser>
        <c:ser>
          <c:idx val="9"/>
          <c:order val="9"/>
          <c:tx>
            <c:strRef>
              <c:f>'Meldunek tygodniowy'!$C$420</c:f>
              <c:strCache>
                <c:ptCount val="1"/>
                <c:pt idx="0">
                  <c:v>wydalenie</c:v>
                </c:pt>
              </c:strCache>
            </c:strRef>
          </c:tx>
          <c:spPr>
            <a:solidFill>
              <a:schemeClr val="bg1">
                <a:lumMod val="85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tygodniowy'!$L$420:$T$420</c:f>
              <c:numCache>
                <c:formatCode>#,##0</c:formatCode>
                <c:ptCount val="9"/>
                <c:pt idx="0">
                  <c:v>11</c:v>
                </c:pt>
                <c:pt idx="2">
                  <c:v>4</c:v>
                </c:pt>
                <c:pt idx="3">
                  <c:v>0</c:v>
                </c:pt>
                <c:pt idx="4">
                  <c:v>1</c:v>
                </c:pt>
                <c:pt idx="5">
                  <c:v>1</c:v>
                </c:pt>
                <c:pt idx="6">
                  <c:v>0</c:v>
                </c:pt>
                <c:pt idx="7">
                  <c:v>0</c:v>
                </c:pt>
                <c:pt idx="8">
                  <c:v>7</c:v>
                </c:pt>
              </c:numCache>
            </c:numRef>
          </c:val>
        </c:ser>
        <c:ser>
          <c:idx val="10"/>
          <c:order val="10"/>
          <c:tx>
            <c:strRef>
              <c:f>'Meldunek tygodniowy'!$C$421</c:f>
              <c:strCache>
                <c:ptCount val="1"/>
                <c:pt idx="0">
                  <c:v>zobowiązanie do powrotu</c:v>
                </c:pt>
              </c:strCache>
            </c:strRef>
          </c:tx>
          <c:spPr>
            <a:solidFill>
              <a:schemeClr val="bg1">
                <a:lumMod val="65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tygodniowy'!$L$421:$T$421</c:f>
              <c:numCache>
                <c:formatCode>#,##0</c:formatCode>
                <c:ptCount val="9"/>
                <c:pt idx="0">
                  <c:v>448</c:v>
                </c:pt>
                <c:pt idx="2">
                  <c:v>223</c:v>
                </c:pt>
                <c:pt idx="3">
                  <c:v>3</c:v>
                </c:pt>
                <c:pt idx="4">
                  <c:v>50</c:v>
                </c:pt>
                <c:pt idx="5">
                  <c:v>16</c:v>
                </c:pt>
                <c:pt idx="6">
                  <c:v>0</c:v>
                </c:pt>
                <c:pt idx="7">
                  <c:v>0</c:v>
                </c:pt>
                <c:pt idx="8">
                  <c:v>98</c:v>
                </c:pt>
              </c:numCache>
            </c:numRef>
          </c:val>
        </c:ser>
        <c:ser>
          <c:idx val="11"/>
          <c:order val="11"/>
          <c:tx>
            <c:strRef>
              <c:f>'Meldunek tygodniowy'!$C$422</c:f>
              <c:strCache>
                <c:ptCount val="1"/>
                <c:pt idx="0">
                  <c:v>cofnięcie zakazu wjazdu</c:v>
                </c:pt>
              </c:strCache>
            </c:strRef>
          </c:tx>
          <c:spPr>
            <a:solidFill>
              <a:schemeClr val="tx1">
                <a:lumMod val="50000"/>
                <a:lumOff val="50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tygodniowy'!$L$422:$T$422</c:f>
              <c:numCache>
                <c:formatCode>#,##0</c:formatCode>
                <c:ptCount val="9"/>
                <c:pt idx="0">
                  <c:v>0</c:v>
                </c:pt>
                <c:pt idx="2">
                  <c:v>0</c:v>
                </c:pt>
                <c:pt idx="3">
                  <c:v>0</c:v>
                </c:pt>
                <c:pt idx="4">
                  <c:v>0</c:v>
                </c:pt>
                <c:pt idx="5">
                  <c:v>0</c:v>
                </c:pt>
                <c:pt idx="6">
                  <c:v>0</c:v>
                </c:pt>
                <c:pt idx="7">
                  <c:v>0</c:v>
                </c:pt>
                <c:pt idx="8">
                  <c:v>19</c:v>
                </c:pt>
              </c:numCache>
            </c:numRef>
          </c:val>
        </c:ser>
        <c:ser>
          <c:idx val="12"/>
          <c:order val="12"/>
          <c:tx>
            <c:strRef>
              <c:f>'Meldunek tygodniowy'!$C$423</c:f>
              <c:strCache>
                <c:ptCount val="1"/>
                <c:pt idx="0">
                  <c:v>zaproszenie</c:v>
                </c:pt>
              </c:strCache>
            </c:strRef>
          </c:tx>
          <c:spPr>
            <a:solidFill>
              <a:schemeClr val="tx1">
                <a:lumMod val="75000"/>
                <a:lumOff val="25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tygodniowy'!$L$423:$T$423</c:f>
              <c:numCache>
                <c:formatCode>#,##0</c:formatCode>
                <c:ptCount val="9"/>
                <c:pt idx="0">
                  <c:v>0</c:v>
                </c:pt>
                <c:pt idx="2">
                  <c:v>0</c:v>
                </c:pt>
                <c:pt idx="3">
                  <c:v>0</c:v>
                </c:pt>
                <c:pt idx="4">
                  <c:v>0</c:v>
                </c:pt>
                <c:pt idx="5">
                  <c:v>0</c:v>
                </c:pt>
                <c:pt idx="6">
                  <c:v>0</c:v>
                </c:pt>
                <c:pt idx="7">
                  <c:v>0</c:v>
                </c:pt>
                <c:pt idx="8">
                  <c:v>0</c:v>
                </c:pt>
              </c:numCache>
            </c:numRef>
          </c:val>
        </c:ser>
        <c:ser>
          <c:idx val="13"/>
          <c:order val="13"/>
          <c:tx>
            <c:strRef>
              <c:f>'Meldunek tygodniowy'!$C$424</c:f>
              <c:strCache>
                <c:ptCount val="1"/>
                <c:pt idx="0">
                  <c:v>polski dokument podróży</c:v>
                </c:pt>
              </c:strCache>
            </c:strRef>
          </c:tx>
          <c:spPr>
            <a:solidFill>
              <a:schemeClr val="tx1">
                <a:lumMod val="95000"/>
                <a:lumOff val="5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tygodniowy'!$L$424:$T$424</c:f>
              <c:numCache>
                <c:formatCode>#,##0</c:formatCode>
                <c:ptCount val="9"/>
                <c:pt idx="0">
                  <c:v>14</c:v>
                </c:pt>
                <c:pt idx="2">
                  <c:v>5</c:v>
                </c:pt>
                <c:pt idx="3">
                  <c:v>0</c:v>
                </c:pt>
                <c:pt idx="4">
                  <c:v>0</c:v>
                </c:pt>
                <c:pt idx="5">
                  <c:v>0</c:v>
                </c:pt>
                <c:pt idx="6">
                  <c:v>0</c:v>
                </c:pt>
                <c:pt idx="7">
                  <c:v>0</c:v>
                </c:pt>
                <c:pt idx="8">
                  <c:v>4</c:v>
                </c:pt>
              </c:numCache>
            </c:numRef>
          </c:val>
        </c:ser>
        <c:ser>
          <c:idx val="14"/>
          <c:order val="14"/>
          <c:tx>
            <c:strRef>
              <c:f>'Meldunek tygodniowy'!$C$425</c:f>
              <c:strCache>
                <c:ptCount val="1"/>
                <c:pt idx="0">
                  <c:v>polski dokument tożsamości cudzoziemca</c:v>
                </c:pt>
              </c:strCache>
            </c:strRef>
          </c:tx>
          <c:spPr>
            <a:solidFill>
              <a:schemeClr val="bg2">
                <a:lumMod val="90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tygodniowy'!$L$425:$T$425</c:f>
              <c:numCache>
                <c:formatCode>#,##0</c:formatCode>
                <c:ptCount val="9"/>
                <c:pt idx="0">
                  <c:v>1</c:v>
                </c:pt>
                <c:pt idx="2">
                  <c:v>1</c:v>
                </c:pt>
                <c:pt idx="3">
                  <c:v>0</c:v>
                </c:pt>
                <c:pt idx="4">
                  <c:v>0</c:v>
                </c:pt>
                <c:pt idx="5">
                  <c:v>0</c:v>
                </c:pt>
                <c:pt idx="6">
                  <c:v>0</c:v>
                </c:pt>
                <c:pt idx="7">
                  <c:v>0</c:v>
                </c:pt>
                <c:pt idx="8">
                  <c:v>1</c:v>
                </c:pt>
              </c:numCache>
            </c:numRef>
          </c:val>
        </c:ser>
        <c:ser>
          <c:idx val="15"/>
          <c:order val="15"/>
          <c:tx>
            <c:strRef>
              <c:f>'Meldunek tygodniowy'!$C$426</c:f>
              <c:strCache>
                <c:ptCount val="1"/>
                <c:pt idx="0">
                  <c:v>wiza (nowa + Schengen)</c:v>
                </c:pt>
              </c:strCache>
            </c:strRef>
          </c:tx>
          <c:spPr>
            <a:solidFill>
              <a:schemeClr val="bg2">
                <a:lumMod val="50000"/>
              </a:schemeClr>
            </a:solidFill>
          </c:spPr>
          <c:invertIfNegative val="0"/>
          <c:cat>
            <c:strRef>
              <c:f>'Meldunek tygodniowy'!$L$410:$T$410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tygodniowy'!$L$426:$T$426</c:f>
              <c:numCache>
                <c:formatCode>#,##0</c:formatCode>
                <c:ptCount val="9"/>
                <c:pt idx="0">
                  <c:v>13</c:v>
                </c:pt>
                <c:pt idx="2">
                  <c:v>12</c:v>
                </c:pt>
                <c:pt idx="3">
                  <c:v>0</c:v>
                </c:pt>
                <c:pt idx="4">
                  <c:v>0</c:v>
                </c:pt>
                <c:pt idx="5">
                  <c:v>0</c:v>
                </c:pt>
                <c:pt idx="6">
                  <c:v>0</c:v>
                </c:pt>
                <c:pt idx="7">
                  <c:v>0</c:v>
                </c:pt>
                <c:pt idx="8">
                  <c:v>1</c:v>
                </c:pt>
              </c:numCache>
            </c:numRef>
          </c:val>
        </c:ser>
        <c:dLbls>
          <c:showLegendKey val="0"/>
          <c:showVal val="0"/>
          <c:showCatName val="0"/>
          <c:showSerName val="0"/>
          <c:showPercent val="0"/>
          <c:showBubbleSize val="0"/>
        </c:dLbls>
        <c:gapWidth val="55"/>
        <c:gapDepth val="55"/>
        <c:shape val="box"/>
        <c:axId val="141165312"/>
        <c:axId val="141166848"/>
        <c:axId val="0"/>
      </c:bar3DChart>
      <c:catAx>
        <c:axId val="141165312"/>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141166848"/>
        <c:crosses val="autoZero"/>
        <c:auto val="1"/>
        <c:lblAlgn val="ctr"/>
        <c:lblOffset val="100"/>
        <c:noMultiLvlLbl val="0"/>
      </c:catAx>
      <c:valAx>
        <c:axId val="141166848"/>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141165312"/>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214</c:v>
                </c:pt>
                <c:pt idx="2">
                  <c:v>571</c:v>
                </c:pt>
                <c:pt idx="4">
                  <c:v>26</c:v>
                </c:pt>
                <c:pt idx="6">
                  <c:v>55</c:v>
                </c:pt>
                <c:pt idx="8">
                  <c:v>7</c:v>
                </c:pt>
                <c:pt idx="10">
                  <c:v>13</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76</c:v>
                </c:pt>
                <c:pt idx="2">
                  <c:v>124</c:v>
                </c:pt>
                <c:pt idx="4">
                  <c:v>29</c:v>
                </c:pt>
                <c:pt idx="6">
                  <c:v>56</c:v>
                </c:pt>
                <c:pt idx="8">
                  <c:v>6</c:v>
                </c:pt>
                <c:pt idx="10">
                  <c:v>8</c:v>
                </c:pt>
              </c:numCache>
            </c:numRef>
          </c:val>
        </c:ser>
        <c:ser>
          <c:idx val="2"/>
          <c:order val="2"/>
          <c:tx>
            <c:strRef>
              <c:f>'Meldunek tygodniowy'!$C$24</c:f>
              <c:strCache>
                <c:ptCount val="1"/>
                <c:pt idx="0">
                  <c:v>GRUZJA</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8</c:v>
                </c:pt>
                <c:pt idx="2">
                  <c:v>23</c:v>
                </c:pt>
                <c:pt idx="4">
                  <c:v>6</c:v>
                </c:pt>
                <c:pt idx="6">
                  <c:v>11</c:v>
                </c:pt>
                <c:pt idx="8">
                  <c:v>5</c:v>
                </c:pt>
                <c:pt idx="10">
                  <c:v>9</c:v>
                </c:pt>
              </c:numCache>
            </c:numRef>
          </c:val>
        </c:ser>
        <c:ser>
          <c:idx val="3"/>
          <c:order val="3"/>
          <c:tx>
            <c:strRef>
              <c:f>'Meldunek tygodniowy'!$C$25</c:f>
              <c:strCache>
                <c:ptCount val="1"/>
                <c:pt idx="0">
                  <c:v>SYRIA</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86</c:v>
                </c:pt>
                <c:pt idx="2">
                  <c:v>160</c:v>
                </c:pt>
                <c:pt idx="4">
                  <c:v>1</c:v>
                </c:pt>
                <c:pt idx="6">
                  <c:v>3</c:v>
                </c:pt>
                <c:pt idx="8">
                  <c:v>0</c:v>
                </c:pt>
                <c:pt idx="10">
                  <c:v>0</c:v>
                </c:pt>
              </c:numCache>
            </c:numRef>
          </c:val>
        </c:ser>
        <c:ser>
          <c:idx val="5"/>
          <c:order val="4"/>
          <c:tx>
            <c:strRef>
              <c:f>'Meldunek tygodniowy'!$C$26</c:f>
              <c:strCache>
                <c:ptCount val="1"/>
                <c:pt idx="0">
                  <c:v>TADŻYKISTAN</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15</c:v>
                </c:pt>
                <c:pt idx="2">
                  <c:v>46</c:v>
                </c:pt>
                <c:pt idx="4">
                  <c:v>0</c:v>
                </c:pt>
                <c:pt idx="6">
                  <c:v>0</c:v>
                </c:pt>
                <c:pt idx="8">
                  <c:v>0</c:v>
                </c:pt>
                <c:pt idx="10">
                  <c:v>0</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31</c:v>
                </c:pt>
                <c:pt idx="2">
                  <c:v>60</c:v>
                </c:pt>
                <c:pt idx="4">
                  <c:v>4</c:v>
                </c:pt>
                <c:pt idx="6">
                  <c:v>5</c:v>
                </c:pt>
                <c:pt idx="8">
                  <c:v>3</c:v>
                </c:pt>
                <c:pt idx="10">
                  <c:v>3</c:v>
                </c:pt>
              </c:numCache>
            </c:numRef>
          </c:val>
        </c:ser>
        <c:dLbls>
          <c:showLegendKey val="0"/>
          <c:showVal val="0"/>
          <c:showCatName val="0"/>
          <c:showSerName val="0"/>
          <c:showPercent val="0"/>
          <c:showBubbleSize val="0"/>
        </c:dLbls>
        <c:gapWidth val="55"/>
        <c:gapDepth val="55"/>
        <c:shape val="box"/>
        <c:axId val="141218560"/>
        <c:axId val="141220096"/>
        <c:axId val="0"/>
      </c:bar3DChart>
      <c:catAx>
        <c:axId val="141218560"/>
        <c:scaling>
          <c:orientation val="minMax"/>
        </c:scaling>
        <c:delete val="0"/>
        <c:axPos val="b"/>
        <c:numFmt formatCode="General" sourceLinked="0"/>
        <c:majorTickMark val="none"/>
        <c:minorTickMark val="none"/>
        <c:tickLblPos val="nextTo"/>
        <c:txPr>
          <a:bodyPr/>
          <a:lstStyle/>
          <a:p>
            <a:pPr algn="ctr">
              <a:defRPr/>
            </a:pPr>
            <a:endParaRPr lang="pl-PL"/>
          </a:p>
        </c:txPr>
        <c:crossAx val="141220096"/>
        <c:crosses val="autoZero"/>
        <c:auto val="1"/>
        <c:lblAlgn val="ctr"/>
        <c:lblOffset val="100"/>
        <c:noMultiLvlLbl val="0"/>
      </c:catAx>
      <c:valAx>
        <c:axId val="141220096"/>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141218560"/>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tygodniowy'!$G$275</c:f>
              <c:strCache>
                <c:ptCount val="1"/>
                <c:pt idx="0">
                  <c:v>pobyt czasowy</c:v>
                </c:pt>
              </c:strCache>
            </c:strRef>
          </c:tx>
          <c:spPr>
            <a:solidFill>
              <a:srgbClr val="FF0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01.07.2015 - 31.07.2015 r.</c:v>
                  </c:pt>
                </c:lvl>
              </c:multiLvlStrCache>
            </c:multiLvlStrRef>
          </c:cat>
          <c:val>
            <c:numRef>
              <c:f>('Meldunek tygodniowy'!$K$275,'Meldunek tygodniowy'!$M$275,'Meldunek tygodniowy'!$O$275,'Meldunek tygodniowy'!$Q$275)</c:f>
              <c:numCache>
                <c:formatCode>#,##0</c:formatCode>
                <c:ptCount val="4"/>
                <c:pt idx="0">
                  <c:v>7719</c:v>
                </c:pt>
                <c:pt idx="1">
                  <c:v>5104</c:v>
                </c:pt>
                <c:pt idx="2">
                  <c:v>326</c:v>
                </c:pt>
                <c:pt idx="3">
                  <c:v>181</c:v>
                </c:pt>
              </c:numCache>
            </c:numRef>
          </c:val>
        </c:ser>
        <c:ser>
          <c:idx val="2"/>
          <c:order val="1"/>
          <c:tx>
            <c:strRef>
              <c:f>'Meldunek tygodniowy'!$G$276</c:f>
              <c:strCache>
                <c:ptCount val="1"/>
                <c:pt idx="0">
                  <c:v>pobyt stały</c:v>
                </c:pt>
              </c:strCache>
            </c:strRef>
          </c:tx>
          <c:spPr>
            <a:solidFill>
              <a:srgbClr val="FFC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01.07.2015 - 31.07.2015 r.</c:v>
                  </c:pt>
                </c:lvl>
              </c:multiLvlStrCache>
            </c:multiLvlStrRef>
          </c:cat>
          <c:val>
            <c:numRef>
              <c:f>('Meldunek tygodniowy'!$K$276,'Meldunek tygodniowy'!$M$276,'Meldunek tygodniowy'!$O$276,'Meldunek tygodniowy'!$Q$276)</c:f>
              <c:numCache>
                <c:formatCode>#,##0</c:formatCode>
                <c:ptCount val="4"/>
                <c:pt idx="0">
                  <c:v>1042</c:v>
                </c:pt>
                <c:pt idx="1">
                  <c:v>866</c:v>
                </c:pt>
                <c:pt idx="2">
                  <c:v>52</c:v>
                </c:pt>
                <c:pt idx="3">
                  <c:v>26</c:v>
                </c:pt>
              </c:numCache>
            </c:numRef>
          </c:val>
        </c:ser>
        <c:ser>
          <c:idx val="4"/>
          <c:order val="2"/>
          <c:tx>
            <c:strRef>
              <c:f>'Meldunek tygodniowy'!$G$277</c:f>
              <c:strCache>
                <c:ptCount val="1"/>
                <c:pt idx="0">
                  <c:v>pobyt rezyd. UE</c:v>
                </c:pt>
              </c:strCache>
            </c:strRef>
          </c:tx>
          <c:spPr>
            <a:solidFill>
              <a:srgbClr val="92D05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01.07.2015 - 31.07.2015 r.</c:v>
                  </c:pt>
                </c:lvl>
              </c:multiLvlStrCache>
            </c:multiLvlStrRef>
          </c:cat>
          <c:val>
            <c:numRef>
              <c:f>('Meldunek tygodniowy'!$K$277,'Meldunek tygodniowy'!$M$277,'Meldunek tygodniowy'!$O$277,'Meldunek tygodniowy'!$Q$277)</c:f>
              <c:numCache>
                <c:formatCode>#,##0</c:formatCode>
                <c:ptCount val="4"/>
                <c:pt idx="0">
                  <c:v>252</c:v>
                </c:pt>
                <c:pt idx="1">
                  <c:v>162</c:v>
                </c:pt>
                <c:pt idx="2">
                  <c:v>12</c:v>
                </c:pt>
                <c:pt idx="3">
                  <c:v>28</c:v>
                </c:pt>
              </c:numCache>
            </c:numRef>
          </c:val>
        </c:ser>
        <c:dLbls>
          <c:showLegendKey val="0"/>
          <c:showVal val="0"/>
          <c:showCatName val="0"/>
          <c:showSerName val="0"/>
          <c:showPercent val="0"/>
          <c:showBubbleSize val="0"/>
        </c:dLbls>
        <c:gapWidth val="150"/>
        <c:shape val="box"/>
        <c:axId val="141373440"/>
        <c:axId val="141374976"/>
        <c:axId val="0"/>
      </c:bar3DChart>
      <c:catAx>
        <c:axId val="141373440"/>
        <c:scaling>
          <c:orientation val="minMax"/>
        </c:scaling>
        <c:delete val="0"/>
        <c:axPos val="b"/>
        <c:numFmt formatCode="General" sourceLinked="0"/>
        <c:majorTickMark val="out"/>
        <c:minorTickMark val="none"/>
        <c:tickLblPos val="nextTo"/>
        <c:crossAx val="141374976"/>
        <c:crosses val="autoZero"/>
        <c:auto val="1"/>
        <c:lblAlgn val="ctr"/>
        <c:lblOffset val="100"/>
        <c:noMultiLvlLbl val="0"/>
      </c:catAx>
      <c:valAx>
        <c:axId val="141374976"/>
        <c:scaling>
          <c:orientation val="minMax"/>
        </c:scaling>
        <c:delete val="0"/>
        <c:axPos val="l"/>
        <c:majorGridlines/>
        <c:numFmt formatCode="#,##0" sourceLinked="1"/>
        <c:majorTickMark val="out"/>
        <c:minorTickMark val="none"/>
        <c:tickLblPos val="nextTo"/>
        <c:crossAx val="14137344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tygodniowy'!$D$468</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tygodniowy'!$H$465:$M$465</c:f>
              <c:strCache>
                <c:ptCount val="4"/>
                <c:pt idx="0">
                  <c:v>wnioski</c:v>
                </c:pt>
                <c:pt idx="3">
                  <c:v>decyzje</c:v>
                </c:pt>
              </c:strCache>
            </c:strRef>
          </c:cat>
          <c:val>
            <c:numRef>
              <c:f>'Meldunek tygodniowy'!$H$468:$M$468</c:f>
              <c:numCache>
                <c:formatCode>#,##0</c:formatCode>
                <c:ptCount val="6"/>
                <c:pt idx="0">
                  <c:v>919</c:v>
                </c:pt>
                <c:pt idx="3">
                  <c:v>791</c:v>
                </c:pt>
              </c:numCache>
            </c:numRef>
          </c:val>
        </c:ser>
        <c:ser>
          <c:idx val="1"/>
          <c:order val="1"/>
          <c:tx>
            <c:strRef>
              <c:f>'Meldunek tygodniowy'!$D$467</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tygodniowy'!$H$465:$M$465</c:f>
              <c:strCache>
                <c:ptCount val="4"/>
                <c:pt idx="0">
                  <c:v>wnioski</c:v>
                </c:pt>
                <c:pt idx="3">
                  <c:v>decyzje</c:v>
                </c:pt>
              </c:strCache>
            </c:strRef>
          </c:cat>
          <c:val>
            <c:numRef>
              <c:f>'Meldunek tygodniowy'!$H$467:$M$467</c:f>
              <c:numCache>
                <c:formatCode>#,##0</c:formatCode>
                <c:ptCount val="6"/>
                <c:pt idx="0">
                  <c:v>3101</c:v>
                </c:pt>
                <c:pt idx="3">
                  <c:v>3341</c:v>
                </c:pt>
              </c:numCache>
            </c:numRef>
          </c:val>
        </c:ser>
        <c:ser>
          <c:idx val="0"/>
          <c:order val="2"/>
          <c:tx>
            <c:strRef>
              <c:f>'Meldunek tygodniowy'!$D$466</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tygodniowy'!$H$465:$M$465</c:f>
              <c:strCache>
                <c:ptCount val="4"/>
                <c:pt idx="0">
                  <c:v>wnioski</c:v>
                </c:pt>
                <c:pt idx="3">
                  <c:v>decyzje</c:v>
                </c:pt>
              </c:strCache>
            </c:strRef>
          </c:cat>
          <c:val>
            <c:numRef>
              <c:f>'Meldunek tygodniowy'!$H$466:$M$466</c:f>
              <c:numCache>
                <c:formatCode>#,##0</c:formatCode>
                <c:ptCount val="6"/>
                <c:pt idx="0">
                  <c:v>74023</c:v>
                </c:pt>
                <c:pt idx="3">
                  <c:v>74082</c:v>
                </c:pt>
              </c:numCache>
            </c:numRef>
          </c:val>
        </c:ser>
        <c:dLbls>
          <c:showLegendKey val="0"/>
          <c:showVal val="0"/>
          <c:showCatName val="0"/>
          <c:showSerName val="0"/>
          <c:showPercent val="0"/>
          <c:showBubbleSize val="0"/>
        </c:dLbls>
        <c:gapWidth val="150"/>
        <c:shape val="box"/>
        <c:axId val="141422976"/>
        <c:axId val="141424512"/>
        <c:axId val="141395712"/>
      </c:bar3DChart>
      <c:catAx>
        <c:axId val="141422976"/>
        <c:scaling>
          <c:orientation val="minMax"/>
        </c:scaling>
        <c:delete val="0"/>
        <c:axPos val="b"/>
        <c:numFmt formatCode="General" sourceLinked="1"/>
        <c:majorTickMark val="out"/>
        <c:minorTickMark val="none"/>
        <c:tickLblPos val="nextTo"/>
        <c:crossAx val="141424512"/>
        <c:crosses val="autoZero"/>
        <c:auto val="1"/>
        <c:lblAlgn val="ctr"/>
        <c:lblOffset val="100"/>
        <c:noMultiLvlLbl val="0"/>
      </c:catAx>
      <c:valAx>
        <c:axId val="141424512"/>
        <c:scaling>
          <c:orientation val="minMax"/>
        </c:scaling>
        <c:delete val="0"/>
        <c:axPos val="l"/>
        <c:majorGridlines/>
        <c:numFmt formatCode="#,##0" sourceLinked="1"/>
        <c:majorTickMark val="out"/>
        <c:minorTickMark val="none"/>
        <c:tickLblPos val="nextTo"/>
        <c:crossAx val="141422976"/>
        <c:crosses val="autoZero"/>
        <c:crossBetween val="between"/>
      </c:valAx>
      <c:serAx>
        <c:axId val="141395712"/>
        <c:scaling>
          <c:orientation val="minMax"/>
        </c:scaling>
        <c:delete val="0"/>
        <c:axPos val="b"/>
        <c:majorTickMark val="out"/>
        <c:minorTickMark val="none"/>
        <c:tickLblPos val="nextTo"/>
        <c:crossAx val="141424512"/>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tygodniowy'!$G$275</c:f>
              <c:strCache>
                <c:ptCount val="1"/>
                <c:pt idx="0">
                  <c:v>pobyt czasowy</c:v>
                </c:pt>
              </c:strCache>
            </c:strRef>
          </c:tx>
          <c:spPr>
            <a:solidFill>
              <a:srgbClr val="FF0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01.07.2015 - 31.07.2015 r.</c:v>
                  </c:pt>
                </c:lvl>
              </c:multiLvlStrCache>
            </c:multiLvlStrRef>
          </c:cat>
          <c:val>
            <c:numRef>
              <c:f>('Meldunek tygodniowy'!$K$275,'Meldunek tygodniowy'!$M$275,'Meldunek tygodniowy'!$O$275,'Meldunek tygodniowy'!$Q$275)</c:f>
              <c:numCache>
                <c:formatCode>#,##0</c:formatCode>
                <c:ptCount val="4"/>
                <c:pt idx="0">
                  <c:v>7719</c:v>
                </c:pt>
                <c:pt idx="1">
                  <c:v>5104</c:v>
                </c:pt>
                <c:pt idx="2">
                  <c:v>326</c:v>
                </c:pt>
                <c:pt idx="3">
                  <c:v>181</c:v>
                </c:pt>
              </c:numCache>
            </c:numRef>
          </c:val>
        </c:ser>
        <c:ser>
          <c:idx val="2"/>
          <c:order val="1"/>
          <c:tx>
            <c:strRef>
              <c:f>'Meldunek tygodniowy'!$G$276</c:f>
              <c:strCache>
                <c:ptCount val="1"/>
                <c:pt idx="0">
                  <c:v>pobyt stały</c:v>
                </c:pt>
              </c:strCache>
            </c:strRef>
          </c:tx>
          <c:spPr>
            <a:solidFill>
              <a:srgbClr val="FFC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01.07.2015 - 31.07.2015 r.</c:v>
                  </c:pt>
                </c:lvl>
              </c:multiLvlStrCache>
            </c:multiLvlStrRef>
          </c:cat>
          <c:val>
            <c:numRef>
              <c:f>('Meldunek tygodniowy'!$K$276,'Meldunek tygodniowy'!$M$276,'Meldunek tygodniowy'!$O$276,'Meldunek tygodniowy'!$Q$276)</c:f>
              <c:numCache>
                <c:formatCode>#,##0</c:formatCode>
                <c:ptCount val="4"/>
                <c:pt idx="0">
                  <c:v>1042</c:v>
                </c:pt>
                <c:pt idx="1">
                  <c:v>866</c:v>
                </c:pt>
                <c:pt idx="2">
                  <c:v>52</c:v>
                </c:pt>
                <c:pt idx="3">
                  <c:v>26</c:v>
                </c:pt>
              </c:numCache>
            </c:numRef>
          </c:val>
        </c:ser>
        <c:ser>
          <c:idx val="4"/>
          <c:order val="2"/>
          <c:tx>
            <c:strRef>
              <c:f>'Meldunek tygodniowy'!$G$277</c:f>
              <c:strCache>
                <c:ptCount val="1"/>
                <c:pt idx="0">
                  <c:v>pobyt rezyd. UE</c:v>
                </c:pt>
              </c:strCache>
            </c:strRef>
          </c:tx>
          <c:spPr>
            <a:solidFill>
              <a:srgbClr val="92D05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01.07.2015 - 31.07.2015 r.</c:v>
                  </c:pt>
                </c:lvl>
              </c:multiLvlStrCache>
            </c:multiLvlStrRef>
          </c:cat>
          <c:val>
            <c:numRef>
              <c:f>('Meldunek tygodniowy'!$K$277,'Meldunek tygodniowy'!$M$277,'Meldunek tygodniowy'!$O$277,'Meldunek tygodniowy'!$Q$277)</c:f>
              <c:numCache>
                <c:formatCode>#,##0</c:formatCode>
                <c:ptCount val="4"/>
                <c:pt idx="0">
                  <c:v>252</c:v>
                </c:pt>
                <c:pt idx="1">
                  <c:v>162</c:v>
                </c:pt>
                <c:pt idx="2">
                  <c:v>12</c:v>
                </c:pt>
                <c:pt idx="3">
                  <c:v>28</c:v>
                </c:pt>
              </c:numCache>
            </c:numRef>
          </c:val>
        </c:ser>
        <c:dLbls>
          <c:showLegendKey val="0"/>
          <c:showVal val="0"/>
          <c:showCatName val="0"/>
          <c:showSerName val="0"/>
          <c:showPercent val="0"/>
          <c:showBubbleSize val="0"/>
        </c:dLbls>
        <c:gapWidth val="150"/>
        <c:shape val="box"/>
        <c:axId val="141463936"/>
        <c:axId val="141465472"/>
        <c:axId val="0"/>
      </c:bar3DChart>
      <c:catAx>
        <c:axId val="141463936"/>
        <c:scaling>
          <c:orientation val="minMax"/>
        </c:scaling>
        <c:delete val="0"/>
        <c:axPos val="b"/>
        <c:numFmt formatCode="General" sourceLinked="0"/>
        <c:majorTickMark val="out"/>
        <c:minorTickMark val="none"/>
        <c:tickLblPos val="nextTo"/>
        <c:crossAx val="141465472"/>
        <c:crosses val="autoZero"/>
        <c:auto val="1"/>
        <c:lblAlgn val="ctr"/>
        <c:lblOffset val="100"/>
        <c:noMultiLvlLbl val="0"/>
      </c:catAx>
      <c:valAx>
        <c:axId val="141465472"/>
        <c:scaling>
          <c:orientation val="minMax"/>
        </c:scaling>
        <c:delete val="0"/>
        <c:axPos val="l"/>
        <c:majorGridlines/>
        <c:numFmt formatCode="#,##0" sourceLinked="1"/>
        <c:majorTickMark val="out"/>
        <c:minorTickMark val="none"/>
        <c:tickLblPos val="nextTo"/>
        <c:crossAx val="141463936"/>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63</xdr:row>
      <xdr:rowOff>52389</xdr:rowOff>
    </xdr:from>
    <xdr:to>
      <xdr:col>24</xdr:col>
      <xdr:colOff>19051</xdr:colOff>
      <xdr:row>84</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237</xdr:row>
      <xdr:rowOff>65086</xdr:rowOff>
    </xdr:from>
    <xdr:to>
      <xdr:col>23</xdr:col>
      <xdr:colOff>9525</xdr:colOff>
      <xdr:row>251</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428</xdr:row>
      <xdr:rowOff>69397</xdr:rowOff>
    </xdr:from>
    <xdr:to>
      <xdr:col>23</xdr:col>
      <xdr:colOff>1</xdr:colOff>
      <xdr:row>450</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279</xdr:row>
      <xdr:rowOff>9526</xdr:rowOff>
    </xdr:from>
    <xdr:to>
      <xdr:col>23</xdr:col>
      <xdr:colOff>9525</xdr:colOff>
      <xdr:row>293</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470</xdr:row>
      <xdr:rowOff>176212</xdr:rowOff>
    </xdr:from>
    <xdr:to>
      <xdr:col>20</xdr:col>
      <xdr:colOff>238125</xdr:colOff>
      <xdr:row>471</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157</xdr:row>
      <xdr:rowOff>0</xdr:rowOff>
    </xdr:from>
    <xdr:to>
      <xdr:col>20</xdr:col>
      <xdr:colOff>234084</xdr:colOff>
      <xdr:row>157</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317</xdr:row>
      <xdr:rowOff>0</xdr:rowOff>
    </xdr:from>
    <xdr:to>
      <xdr:col>22</xdr:col>
      <xdr:colOff>266700</xdr:colOff>
      <xdr:row>330</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86</xdr:row>
      <xdr:rowOff>31751</xdr:rowOff>
    </xdr:from>
    <xdr:to>
      <xdr:col>25</xdr:col>
      <xdr:colOff>21167</xdr:colOff>
      <xdr:row>127</xdr:row>
      <xdr:rowOff>0</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145</xdr:row>
      <xdr:rowOff>0</xdr:rowOff>
    </xdr:from>
    <xdr:to>
      <xdr:col>25</xdr:col>
      <xdr:colOff>10584</xdr:colOff>
      <xdr:row>157</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185</xdr:row>
      <xdr:rowOff>190499</xdr:rowOff>
    </xdr:from>
    <xdr:to>
      <xdr:col>25</xdr:col>
      <xdr:colOff>10584</xdr:colOff>
      <xdr:row>216</xdr:row>
      <xdr:rowOff>169332</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255</xdr:row>
      <xdr:rowOff>0</xdr:rowOff>
    </xdr:from>
    <xdr:to>
      <xdr:col>25</xdr:col>
      <xdr:colOff>10584</xdr:colOff>
      <xdr:row>262</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340</xdr:row>
      <xdr:rowOff>190499</xdr:rowOff>
    </xdr:from>
    <xdr:to>
      <xdr:col>25</xdr:col>
      <xdr:colOff>10584</xdr:colOff>
      <xdr:row>402</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455</xdr:row>
      <xdr:rowOff>0</xdr:rowOff>
    </xdr:from>
    <xdr:to>
      <xdr:col>25</xdr:col>
      <xdr:colOff>10584</xdr:colOff>
      <xdr:row>459</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471</xdr:row>
      <xdr:rowOff>0</xdr:rowOff>
    </xdr:from>
    <xdr:to>
      <xdr:col>25</xdr:col>
      <xdr:colOff>10584</xdr:colOff>
      <xdr:row>473</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494</xdr:row>
      <xdr:rowOff>0</xdr:rowOff>
    </xdr:from>
    <xdr:to>
      <xdr:col>25</xdr:col>
      <xdr:colOff>10584</xdr:colOff>
      <xdr:row>499</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504</xdr:row>
      <xdr:rowOff>190499</xdr:rowOff>
    </xdr:from>
    <xdr:to>
      <xdr:col>25</xdr:col>
      <xdr:colOff>10584</xdr:colOff>
      <xdr:row>542</xdr:row>
      <xdr:rowOff>0</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C557"/>
  <sheetViews>
    <sheetView tabSelected="1" topLeftCell="A510" zoomScale="115" zoomScaleNormal="115" zoomScalePageLayoutView="70" workbookViewId="0">
      <selection activeCell="AE525" sqref="AE525"/>
    </sheetView>
  </sheetViews>
  <sheetFormatPr defaultColWidth="4.140625" defaultRowHeight="15" x14ac:dyDescent="0.25"/>
  <cols>
    <col min="1" max="24" width="5" style="3" customWidth="1"/>
    <col min="25" max="25" width="3.85546875" style="6" customWidth="1"/>
    <col min="26" max="16384" width="4.140625" style="3"/>
  </cols>
  <sheetData>
    <row r="1" spans="1:29" x14ac:dyDescent="0.25">
      <c r="R1" s="4"/>
      <c r="S1" s="4"/>
      <c r="T1" s="57"/>
      <c r="U1" s="58"/>
      <c r="V1" s="58"/>
      <c r="W1" s="58"/>
      <c r="X1" s="58"/>
      <c r="Y1" s="58"/>
      <c r="Z1" s="58"/>
      <c r="AA1" s="58"/>
      <c r="AB1" s="60"/>
      <c r="AC1" s="59"/>
    </row>
    <row r="2" spans="1:29" x14ac:dyDescent="0.25">
      <c r="Q2" s="5"/>
      <c r="R2" s="4"/>
      <c r="S2" s="4"/>
      <c r="T2" s="58"/>
      <c r="U2" s="58"/>
      <c r="V2" s="58"/>
      <c r="W2" s="58"/>
      <c r="X2" s="58"/>
      <c r="Y2" s="58"/>
      <c r="Z2" s="58"/>
      <c r="AA2" s="58"/>
      <c r="AB2" s="60"/>
      <c r="AC2" s="59"/>
    </row>
    <row r="3" spans="1:29" x14ac:dyDescent="0.25">
      <c r="R3" s="4"/>
      <c r="S3" s="4"/>
      <c r="T3" s="58"/>
      <c r="U3" s="58"/>
      <c r="V3" s="58"/>
      <c r="W3" s="58"/>
      <c r="X3" s="58"/>
      <c r="Y3" s="58"/>
      <c r="Z3" s="58"/>
      <c r="AA3" s="58"/>
      <c r="AB3" s="60"/>
      <c r="AC3" s="59"/>
    </row>
    <row r="4" spans="1:29" x14ac:dyDescent="0.25">
      <c r="R4" s="4"/>
      <c r="S4" s="4"/>
      <c r="T4" s="58"/>
      <c r="U4" s="58"/>
      <c r="V4" s="58"/>
      <c r="W4" s="58"/>
      <c r="X4" s="58"/>
      <c r="Y4" s="58"/>
      <c r="Z4" s="58"/>
      <c r="AA4" s="58"/>
      <c r="AB4" s="60"/>
      <c r="AC4" s="59"/>
    </row>
    <row r="5" spans="1:29" x14ac:dyDescent="0.25">
      <c r="E5" s="247" t="s">
        <v>67</v>
      </c>
      <c r="F5" s="247"/>
      <c r="G5" s="247"/>
      <c r="H5" s="247"/>
      <c r="I5" s="247"/>
      <c r="J5" s="247"/>
      <c r="K5" s="247"/>
      <c r="L5" s="247"/>
      <c r="M5" s="247"/>
      <c r="N5" s="247"/>
      <c r="O5" s="247"/>
      <c r="P5" s="247"/>
      <c r="Q5" s="247"/>
      <c r="R5" s="4"/>
      <c r="S5" s="4"/>
      <c r="T5" s="58"/>
      <c r="U5" s="58"/>
      <c r="V5" s="58"/>
      <c r="W5" s="58"/>
      <c r="X5" s="58"/>
      <c r="Y5" s="58"/>
      <c r="Z5" s="58"/>
      <c r="AA5" s="58"/>
      <c r="AB5" s="60"/>
      <c r="AC5" s="59"/>
    </row>
    <row r="6" spans="1:29" x14ac:dyDescent="0.25">
      <c r="E6" s="247"/>
      <c r="F6" s="247"/>
      <c r="G6" s="247"/>
      <c r="H6" s="247"/>
      <c r="I6" s="247"/>
      <c r="J6" s="247"/>
      <c r="K6" s="247"/>
      <c r="L6" s="247"/>
      <c r="M6" s="247"/>
      <c r="N6" s="247"/>
      <c r="O6" s="247"/>
      <c r="P6" s="247"/>
      <c r="Q6" s="247"/>
      <c r="R6" s="4"/>
      <c r="S6" s="4"/>
      <c r="T6" s="58"/>
      <c r="U6" s="58"/>
      <c r="V6" s="58"/>
      <c r="W6" s="58"/>
      <c r="X6" s="58"/>
      <c r="Y6" s="58"/>
      <c r="Z6" s="58"/>
      <c r="AA6" s="58"/>
      <c r="AB6" s="60"/>
      <c r="AC6" s="59"/>
    </row>
    <row r="7" spans="1:29" x14ac:dyDescent="0.25">
      <c r="E7" s="247"/>
      <c r="F7" s="247"/>
      <c r="G7" s="247"/>
      <c r="H7" s="247"/>
      <c r="I7" s="247"/>
      <c r="J7" s="247"/>
      <c r="K7" s="247"/>
      <c r="L7" s="247"/>
      <c r="M7" s="247"/>
      <c r="N7" s="247"/>
      <c r="O7" s="247"/>
      <c r="P7" s="247"/>
      <c r="Q7" s="247"/>
      <c r="R7" s="4"/>
      <c r="S7" s="4"/>
      <c r="T7" s="58"/>
      <c r="U7" s="58"/>
      <c r="V7" s="58"/>
      <c r="W7" s="58"/>
      <c r="X7" s="58"/>
      <c r="Y7" s="58"/>
      <c r="Z7" s="58"/>
      <c r="AA7" s="58"/>
      <c r="AB7" s="60"/>
      <c r="AC7" s="59"/>
    </row>
    <row r="8" spans="1:29" x14ac:dyDescent="0.25">
      <c r="E8" s="247"/>
      <c r="F8" s="247"/>
      <c r="G8" s="247"/>
      <c r="H8" s="247"/>
      <c r="I8" s="247"/>
      <c r="J8" s="247"/>
      <c r="K8" s="247"/>
      <c r="L8" s="247"/>
      <c r="M8" s="247"/>
      <c r="N8" s="247"/>
      <c r="O8" s="247"/>
      <c r="P8" s="247"/>
      <c r="Q8" s="247"/>
      <c r="R8" s="4"/>
      <c r="S8" s="4"/>
      <c r="T8" s="58"/>
      <c r="U8" s="58"/>
      <c r="V8" s="58"/>
      <c r="W8" s="58"/>
      <c r="X8" s="58"/>
      <c r="Y8" s="58"/>
      <c r="Z8" s="58"/>
      <c r="AA8" s="58"/>
      <c r="AB8" s="60"/>
      <c r="AC8" s="59"/>
    </row>
    <row r="9" spans="1:29" ht="19.5" x14ac:dyDescent="0.3">
      <c r="E9" s="222" t="str">
        <f>CONCATENATE("w okresie ",Arkusz18!A2," - ",Arkusz18!B2," r.")</f>
        <v>w okresie 01.07.2015 - 31.07.2015 r.</v>
      </c>
      <c r="F9" s="222"/>
      <c r="G9" s="222"/>
      <c r="H9" s="222"/>
      <c r="I9" s="222"/>
      <c r="J9" s="222"/>
      <c r="K9" s="222"/>
      <c r="L9" s="222"/>
      <c r="M9" s="222"/>
      <c r="N9" s="222"/>
      <c r="O9" s="222"/>
      <c r="P9" s="222"/>
      <c r="Q9" s="222"/>
      <c r="R9" s="4"/>
      <c r="S9" s="4"/>
      <c r="T9" s="58"/>
      <c r="U9" s="58"/>
      <c r="V9" s="58"/>
      <c r="W9" s="58"/>
      <c r="X9" s="58"/>
      <c r="Y9" s="58"/>
      <c r="Z9" s="58"/>
      <c r="AA9" s="58"/>
      <c r="AB9" s="60"/>
      <c r="AC9" s="59"/>
    </row>
    <row r="10" spans="1:29" x14ac:dyDescent="0.25">
      <c r="R10" s="4"/>
      <c r="S10" s="4"/>
      <c r="T10" s="58"/>
      <c r="U10" s="58"/>
      <c r="V10" s="58"/>
      <c r="W10" s="58"/>
      <c r="X10" s="58"/>
      <c r="Y10" s="58"/>
      <c r="Z10" s="58"/>
      <c r="AA10" s="58"/>
      <c r="AB10" s="60"/>
      <c r="AC10" s="59"/>
    </row>
    <row r="11" spans="1:29" x14ac:dyDescent="0.25">
      <c r="R11" s="4"/>
      <c r="S11" s="4"/>
      <c r="T11" s="58"/>
      <c r="U11" s="58"/>
      <c r="V11" s="58"/>
      <c r="W11" s="58"/>
      <c r="X11" s="58"/>
      <c r="Y11" s="58"/>
      <c r="Z11" s="58"/>
      <c r="AA11" s="58"/>
      <c r="AB11" s="60"/>
      <c r="AC11" s="59"/>
    </row>
    <row r="12" spans="1:29" x14ac:dyDescent="0.25">
      <c r="R12" s="4"/>
      <c r="S12" s="4"/>
      <c r="T12" s="58"/>
      <c r="U12" s="58"/>
      <c r="V12" s="58"/>
      <c r="W12" s="58"/>
      <c r="X12" s="58"/>
      <c r="Y12" s="58"/>
      <c r="Z12" s="58"/>
      <c r="AA12" s="58"/>
      <c r="AB12" s="60"/>
      <c r="AC12" s="59"/>
    </row>
    <row r="13" spans="1:29" x14ac:dyDescent="0.25">
      <c r="R13" s="4"/>
      <c r="S13" s="4"/>
      <c r="T13" s="58"/>
      <c r="U13" s="58"/>
      <c r="V13" s="58"/>
      <c r="W13" s="58"/>
      <c r="X13" s="58"/>
      <c r="Y13" s="58"/>
      <c r="Z13" s="58"/>
      <c r="AA13" s="58"/>
      <c r="AB13" s="60"/>
      <c r="AC13" s="59"/>
    </row>
    <row r="14" spans="1:29" ht="18" x14ac:dyDescent="0.25">
      <c r="A14" s="8" t="s">
        <v>68</v>
      </c>
      <c r="F14" s="9"/>
      <c r="R14" s="4"/>
      <c r="S14" s="4"/>
      <c r="T14" s="58"/>
      <c r="U14" s="58"/>
      <c r="V14" s="58"/>
      <c r="W14" s="58"/>
      <c r="X14" s="58"/>
      <c r="Y14" s="58"/>
      <c r="Z14" s="58"/>
      <c r="AA14" s="58"/>
      <c r="AB14" s="60"/>
      <c r="AC14" s="59"/>
    </row>
    <row r="15" spans="1:29" x14ac:dyDescent="0.25">
      <c r="F15" s="9"/>
      <c r="R15" s="4"/>
      <c r="S15" s="4"/>
      <c r="T15" s="58"/>
      <c r="U15" s="58"/>
      <c r="V15" s="58"/>
      <c r="W15" s="58"/>
      <c r="X15" s="58"/>
      <c r="Y15" s="58"/>
      <c r="Z15" s="58"/>
      <c r="AA15" s="58"/>
      <c r="AB15" s="60"/>
      <c r="AC15" s="59"/>
    </row>
    <row r="16" spans="1:29" x14ac:dyDescent="0.25">
      <c r="A16" s="248" t="s">
        <v>2</v>
      </c>
      <c r="B16" s="248"/>
      <c r="C16" s="248"/>
      <c r="D16" s="248"/>
      <c r="E16" s="248"/>
      <c r="F16" s="248"/>
      <c r="G16" s="248"/>
      <c r="H16" s="248"/>
      <c r="I16" s="248"/>
      <c r="J16" s="248"/>
      <c r="K16" s="248"/>
      <c r="L16" s="248"/>
      <c r="M16" s="248"/>
      <c r="N16" s="248"/>
      <c r="O16" s="248"/>
      <c r="P16" s="248"/>
      <c r="Q16" s="248"/>
      <c r="R16" s="248"/>
      <c r="S16" s="248"/>
      <c r="T16" s="248"/>
      <c r="U16" s="248"/>
    </row>
    <row r="17" spans="1:22" x14ac:dyDescent="0.25">
      <c r="A17" s="10"/>
      <c r="B17" s="10"/>
      <c r="C17" s="10"/>
      <c r="D17" s="10"/>
      <c r="E17" s="10"/>
      <c r="F17" s="10"/>
      <c r="G17" s="10"/>
      <c r="H17" s="10"/>
      <c r="I17" s="10"/>
      <c r="J17" s="10"/>
      <c r="K17" s="10"/>
      <c r="L17" s="10"/>
      <c r="M17" s="10"/>
      <c r="N17" s="10"/>
      <c r="O17" s="10"/>
      <c r="P17" s="10"/>
      <c r="Q17" s="10"/>
      <c r="R17" s="10"/>
      <c r="S17" s="10"/>
      <c r="T17" s="10"/>
      <c r="U17" s="10"/>
    </row>
    <row r="18" spans="1:22"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2" x14ac:dyDescent="0.25">
      <c r="C19" s="135" t="s">
        <v>0</v>
      </c>
      <c r="D19" s="136"/>
      <c r="E19" s="136"/>
      <c r="F19" s="136"/>
      <c r="G19" s="129" t="str">
        <f>CONCATENATE(Arkusz18!A2," - ",Arkusz18!B2," r.")</f>
        <v>01.07.2015 - 31.07.2015 r.</v>
      </c>
      <c r="H19" s="130"/>
      <c r="I19" s="130"/>
      <c r="J19" s="130"/>
      <c r="K19" s="130"/>
      <c r="L19" s="130"/>
      <c r="M19" s="130"/>
      <c r="N19" s="130"/>
      <c r="O19" s="130"/>
      <c r="P19" s="130"/>
      <c r="Q19" s="130"/>
      <c r="R19" s="130"/>
      <c r="S19" s="130"/>
      <c r="T19" s="130"/>
      <c r="U19" s="130"/>
      <c r="V19" s="131"/>
    </row>
    <row r="20" spans="1:22" x14ac:dyDescent="0.25">
      <c r="C20" s="137"/>
      <c r="D20" s="138"/>
      <c r="E20" s="138"/>
      <c r="F20" s="138"/>
      <c r="G20" s="125" t="s">
        <v>31</v>
      </c>
      <c r="H20" s="126"/>
      <c r="I20" s="126"/>
      <c r="J20" s="128"/>
      <c r="K20" s="125" t="s">
        <v>32</v>
      </c>
      <c r="L20" s="126"/>
      <c r="M20" s="126"/>
      <c r="N20" s="128"/>
      <c r="O20" s="125" t="s">
        <v>107</v>
      </c>
      <c r="P20" s="126"/>
      <c r="Q20" s="126"/>
      <c r="R20" s="128"/>
      <c r="S20" s="125" t="s">
        <v>54</v>
      </c>
      <c r="T20" s="126"/>
      <c r="U20" s="126"/>
      <c r="V20" s="127"/>
    </row>
    <row r="21" spans="1:22" ht="15" customHeight="1" x14ac:dyDescent="0.25">
      <c r="C21" s="137"/>
      <c r="D21" s="138"/>
      <c r="E21" s="138"/>
      <c r="F21" s="138"/>
      <c r="G21" s="123" t="s">
        <v>30</v>
      </c>
      <c r="H21" s="124"/>
      <c r="I21" s="125" t="s">
        <v>10</v>
      </c>
      <c r="J21" s="128"/>
      <c r="K21" s="123" t="s">
        <v>33</v>
      </c>
      <c r="L21" s="124"/>
      <c r="M21" s="125" t="s">
        <v>10</v>
      </c>
      <c r="N21" s="128"/>
      <c r="O21" s="123" t="s">
        <v>30</v>
      </c>
      <c r="P21" s="124"/>
      <c r="Q21" s="125" t="s">
        <v>10</v>
      </c>
      <c r="R21" s="128"/>
      <c r="S21" s="123" t="s">
        <v>30</v>
      </c>
      <c r="T21" s="124"/>
      <c r="U21" s="125" t="s">
        <v>10</v>
      </c>
      <c r="V21" s="127"/>
    </row>
    <row r="22" spans="1:22" x14ac:dyDescent="0.25">
      <c r="C22" s="173" t="str">
        <f>Arkusz2!B2</f>
        <v>ROSJA</v>
      </c>
      <c r="D22" s="174"/>
      <c r="E22" s="174"/>
      <c r="F22" s="174"/>
      <c r="G22" s="142">
        <f>Arkusz2!F2</f>
        <v>214</v>
      </c>
      <c r="H22" s="144"/>
      <c r="I22" s="142">
        <f>Arkusz2!F8</f>
        <v>571</v>
      </c>
      <c r="J22" s="144"/>
      <c r="K22" s="142">
        <f>Arkusz2!F14</f>
        <v>26</v>
      </c>
      <c r="L22" s="144"/>
      <c r="M22" s="142">
        <f>Arkusz2!F20</f>
        <v>55</v>
      </c>
      <c r="N22" s="144"/>
      <c r="O22" s="142">
        <f>Arkusz2!F26</f>
        <v>7</v>
      </c>
      <c r="P22" s="144"/>
      <c r="Q22" s="142">
        <f>Arkusz2!F32</f>
        <v>13</v>
      </c>
      <c r="R22" s="144"/>
      <c r="S22" s="142">
        <f>SUM(G22,K22,O22)</f>
        <v>247</v>
      </c>
      <c r="T22" s="144"/>
      <c r="U22" s="142">
        <f>SUM(I22,M22,Q22)</f>
        <v>639</v>
      </c>
      <c r="V22" s="143"/>
    </row>
    <row r="23" spans="1:22" x14ac:dyDescent="0.25">
      <c r="C23" s="71" t="str">
        <f>Arkusz2!B3</f>
        <v>UKRAINA</v>
      </c>
      <c r="D23" s="72"/>
      <c r="E23" s="72"/>
      <c r="F23" s="72"/>
      <c r="G23" s="139">
        <f>Arkusz2!F3</f>
        <v>76</v>
      </c>
      <c r="H23" s="141"/>
      <c r="I23" s="139">
        <f>Arkusz2!F9</f>
        <v>124</v>
      </c>
      <c r="J23" s="141"/>
      <c r="K23" s="139">
        <f>Arkusz2!F15</f>
        <v>29</v>
      </c>
      <c r="L23" s="141"/>
      <c r="M23" s="139">
        <f>Arkusz2!F21</f>
        <v>56</v>
      </c>
      <c r="N23" s="141"/>
      <c r="O23" s="139">
        <f>Arkusz2!F27</f>
        <v>6</v>
      </c>
      <c r="P23" s="141"/>
      <c r="Q23" s="139">
        <f>Arkusz2!F33</f>
        <v>8</v>
      </c>
      <c r="R23" s="141"/>
      <c r="S23" s="139">
        <f t="shared" ref="S23:S27" si="0">SUM(G23,K23,O23)</f>
        <v>111</v>
      </c>
      <c r="T23" s="141"/>
      <c r="U23" s="139">
        <f t="shared" ref="U23:U27" si="1">SUM(I23,M23,Q23)</f>
        <v>188</v>
      </c>
      <c r="V23" s="140"/>
    </row>
    <row r="24" spans="1:22" x14ac:dyDescent="0.25">
      <c r="C24" s="173" t="str">
        <f>Arkusz2!B4</f>
        <v>GRUZJA</v>
      </c>
      <c r="D24" s="174"/>
      <c r="E24" s="174"/>
      <c r="F24" s="174"/>
      <c r="G24" s="142">
        <f>Arkusz2!F4</f>
        <v>8</v>
      </c>
      <c r="H24" s="144"/>
      <c r="I24" s="142">
        <f>Arkusz2!F10</f>
        <v>23</v>
      </c>
      <c r="J24" s="144"/>
      <c r="K24" s="142">
        <f>Arkusz2!F16</f>
        <v>6</v>
      </c>
      <c r="L24" s="144"/>
      <c r="M24" s="142">
        <f>Arkusz2!F22</f>
        <v>11</v>
      </c>
      <c r="N24" s="144"/>
      <c r="O24" s="142">
        <f>Arkusz2!F28</f>
        <v>5</v>
      </c>
      <c r="P24" s="144"/>
      <c r="Q24" s="142">
        <f>Arkusz2!F34</f>
        <v>9</v>
      </c>
      <c r="R24" s="144"/>
      <c r="S24" s="142">
        <f t="shared" si="0"/>
        <v>19</v>
      </c>
      <c r="T24" s="144"/>
      <c r="U24" s="142">
        <f t="shared" si="1"/>
        <v>43</v>
      </c>
      <c r="V24" s="143"/>
    </row>
    <row r="25" spans="1:22" x14ac:dyDescent="0.25">
      <c r="C25" s="71" t="str">
        <f>Arkusz2!B5</f>
        <v>SYRIA</v>
      </c>
      <c r="D25" s="72"/>
      <c r="E25" s="72"/>
      <c r="F25" s="72"/>
      <c r="G25" s="139">
        <f>Arkusz2!F5</f>
        <v>86</v>
      </c>
      <c r="H25" s="141"/>
      <c r="I25" s="139">
        <f>Arkusz2!F11</f>
        <v>160</v>
      </c>
      <c r="J25" s="141"/>
      <c r="K25" s="139">
        <f>Arkusz2!F17</f>
        <v>1</v>
      </c>
      <c r="L25" s="141"/>
      <c r="M25" s="139">
        <f>Arkusz2!F23</f>
        <v>3</v>
      </c>
      <c r="N25" s="141"/>
      <c r="O25" s="139">
        <f>Arkusz2!F29</f>
        <v>0</v>
      </c>
      <c r="P25" s="141"/>
      <c r="Q25" s="139">
        <f>Arkusz2!F35</f>
        <v>0</v>
      </c>
      <c r="R25" s="141"/>
      <c r="S25" s="139">
        <f t="shared" si="0"/>
        <v>87</v>
      </c>
      <c r="T25" s="141"/>
      <c r="U25" s="139">
        <f t="shared" si="1"/>
        <v>163</v>
      </c>
      <c r="V25" s="140"/>
    </row>
    <row r="26" spans="1:22" x14ac:dyDescent="0.25">
      <c r="C26" s="173" t="str">
        <f>Arkusz2!B6</f>
        <v>TADŻYKISTAN</v>
      </c>
      <c r="D26" s="174"/>
      <c r="E26" s="174"/>
      <c r="F26" s="174"/>
      <c r="G26" s="142">
        <f>Arkusz2!F6</f>
        <v>15</v>
      </c>
      <c r="H26" s="144"/>
      <c r="I26" s="142">
        <f>Arkusz2!F12</f>
        <v>46</v>
      </c>
      <c r="J26" s="144"/>
      <c r="K26" s="142">
        <f>Arkusz2!F18</f>
        <v>0</v>
      </c>
      <c r="L26" s="144"/>
      <c r="M26" s="142">
        <f>Arkusz2!F24</f>
        <v>0</v>
      </c>
      <c r="N26" s="144"/>
      <c r="O26" s="142">
        <f>Arkusz2!F30</f>
        <v>0</v>
      </c>
      <c r="P26" s="144"/>
      <c r="Q26" s="142">
        <f>Arkusz2!F36</f>
        <v>0</v>
      </c>
      <c r="R26" s="144"/>
      <c r="S26" s="142">
        <f t="shared" si="0"/>
        <v>15</v>
      </c>
      <c r="T26" s="144"/>
      <c r="U26" s="142">
        <f t="shared" si="1"/>
        <v>46</v>
      </c>
      <c r="V26" s="143"/>
    </row>
    <row r="27" spans="1:22" ht="15.75" thickBot="1" x14ac:dyDescent="0.3">
      <c r="C27" s="177" t="str">
        <f>Arkusz2!B7</f>
        <v>Pozostałe</v>
      </c>
      <c r="D27" s="178"/>
      <c r="E27" s="178"/>
      <c r="F27" s="178"/>
      <c r="G27" s="132">
        <f>Arkusz2!F7</f>
        <v>31</v>
      </c>
      <c r="H27" s="134"/>
      <c r="I27" s="132">
        <f>Arkusz2!F13</f>
        <v>60</v>
      </c>
      <c r="J27" s="134"/>
      <c r="K27" s="132">
        <f>Arkusz2!F19</f>
        <v>4</v>
      </c>
      <c r="L27" s="134"/>
      <c r="M27" s="132">
        <f>Arkusz2!F25</f>
        <v>5</v>
      </c>
      <c r="N27" s="134"/>
      <c r="O27" s="132">
        <f>Arkusz2!F31</f>
        <v>3</v>
      </c>
      <c r="P27" s="134"/>
      <c r="Q27" s="132">
        <f>Arkusz2!F37</f>
        <v>3</v>
      </c>
      <c r="R27" s="134"/>
      <c r="S27" s="132">
        <f t="shared" si="0"/>
        <v>38</v>
      </c>
      <c r="T27" s="134"/>
      <c r="U27" s="132">
        <f t="shared" si="1"/>
        <v>68</v>
      </c>
      <c r="V27" s="133"/>
    </row>
    <row r="28" spans="1:22" ht="15.75" thickBot="1" x14ac:dyDescent="0.3">
      <c r="C28" s="175" t="s">
        <v>1</v>
      </c>
      <c r="D28" s="176"/>
      <c r="E28" s="176"/>
      <c r="F28" s="176"/>
      <c r="G28" s="220">
        <f>SUM(G22:G27)</f>
        <v>430</v>
      </c>
      <c r="H28" s="221"/>
      <c r="I28" s="220">
        <f>SUM(I22:I27)</f>
        <v>984</v>
      </c>
      <c r="J28" s="221"/>
      <c r="K28" s="220">
        <f>SUM(K22:K27)</f>
        <v>66</v>
      </c>
      <c r="L28" s="221"/>
      <c r="M28" s="220">
        <f>SUM(M22:M27)</f>
        <v>130</v>
      </c>
      <c r="N28" s="221"/>
      <c r="O28" s="220">
        <f>SUM(O22:O27)</f>
        <v>21</v>
      </c>
      <c r="P28" s="221"/>
      <c r="Q28" s="220">
        <f>SUM(Q22:Q27)</f>
        <v>33</v>
      </c>
      <c r="R28" s="221"/>
      <c r="S28" s="220">
        <f>SUM(S22:S27)</f>
        <v>517</v>
      </c>
      <c r="T28" s="221"/>
      <c r="U28" s="220">
        <f>SUM(U22:U27)</f>
        <v>1147</v>
      </c>
      <c r="V28" s="246"/>
    </row>
    <row r="32" spans="1:22"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239"/>
      <c r="E40" s="239"/>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135" t="s">
        <v>0</v>
      </c>
      <c r="D51" s="136"/>
      <c r="E51" s="136"/>
      <c r="F51" s="136"/>
      <c r="G51" s="212" t="str">
        <f>CONCATENATE(Arkusz18!C2," - ",Arkusz18!B2," r.")</f>
        <v>01.01.2015 - 31.07.2015 r.</v>
      </c>
      <c r="H51" s="212"/>
      <c r="I51" s="212"/>
      <c r="J51" s="212"/>
      <c r="K51" s="212"/>
      <c r="L51" s="212"/>
      <c r="M51" s="212"/>
      <c r="N51" s="212"/>
      <c r="O51" s="212"/>
      <c r="P51" s="212"/>
      <c r="Q51" s="212"/>
      <c r="R51" s="212"/>
      <c r="S51" s="212"/>
      <c r="T51" s="212"/>
      <c r="U51" s="212"/>
      <c r="V51" s="213"/>
    </row>
    <row r="52" spans="1:26" x14ac:dyDescent="0.25">
      <c r="C52" s="137"/>
      <c r="D52" s="138"/>
      <c r="E52" s="138"/>
      <c r="F52" s="138"/>
      <c r="G52" s="138" t="s">
        <v>31</v>
      </c>
      <c r="H52" s="138"/>
      <c r="I52" s="138"/>
      <c r="J52" s="138"/>
      <c r="K52" s="138" t="s">
        <v>32</v>
      </c>
      <c r="L52" s="138"/>
      <c r="M52" s="138"/>
      <c r="N52" s="138"/>
      <c r="O52" s="138" t="s">
        <v>146</v>
      </c>
      <c r="P52" s="138"/>
      <c r="Q52" s="138"/>
      <c r="R52" s="138"/>
      <c r="S52" s="138" t="s">
        <v>54</v>
      </c>
      <c r="T52" s="138"/>
      <c r="U52" s="138"/>
      <c r="V52" s="245"/>
    </row>
    <row r="53" spans="1:26" x14ac:dyDescent="0.25">
      <c r="C53" s="137"/>
      <c r="D53" s="138"/>
      <c r="E53" s="138"/>
      <c r="F53" s="138"/>
      <c r="G53" s="240" t="s">
        <v>30</v>
      </c>
      <c r="H53" s="240"/>
      <c r="I53" s="138" t="s">
        <v>10</v>
      </c>
      <c r="J53" s="138"/>
      <c r="K53" s="240" t="s">
        <v>33</v>
      </c>
      <c r="L53" s="240"/>
      <c r="M53" s="138" t="s">
        <v>10</v>
      </c>
      <c r="N53" s="138"/>
      <c r="O53" s="240" t="s">
        <v>30</v>
      </c>
      <c r="P53" s="240"/>
      <c r="Q53" s="138" t="s">
        <v>10</v>
      </c>
      <c r="R53" s="138"/>
      <c r="S53" s="240" t="s">
        <v>30</v>
      </c>
      <c r="T53" s="240"/>
      <c r="U53" s="138" t="s">
        <v>10</v>
      </c>
      <c r="V53" s="245"/>
    </row>
    <row r="54" spans="1:26" x14ac:dyDescent="0.25">
      <c r="C54" s="173" t="str">
        <f>Arkusz3!B2</f>
        <v>ROSJA</v>
      </c>
      <c r="D54" s="174"/>
      <c r="E54" s="174"/>
      <c r="F54" s="174"/>
      <c r="G54" s="147">
        <f>Arkusz3!F2</f>
        <v>881</v>
      </c>
      <c r="H54" s="147"/>
      <c r="I54" s="147">
        <f>Arkusz3!F8</f>
        <v>2283</v>
      </c>
      <c r="J54" s="147"/>
      <c r="K54" s="147">
        <f>Arkusz3!F14</f>
        <v>117</v>
      </c>
      <c r="L54" s="147"/>
      <c r="M54" s="147">
        <f>Arkusz3!F20</f>
        <v>284</v>
      </c>
      <c r="N54" s="147"/>
      <c r="O54" s="147">
        <f>Arkusz3!F26</f>
        <v>101</v>
      </c>
      <c r="P54" s="147"/>
      <c r="Q54" s="147">
        <f>Arkusz3!F32</f>
        <v>229</v>
      </c>
      <c r="R54" s="147"/>
      <c r="S54" s="147">
        <f>SUM(G54,K54,O54)</f>
        <v>1099</v>
      </c>
      <c r="T54" s="147"/>
      <c r="U54" s="147">
        <f>SUM(I54,M54,Q54)</f>
        <v>2796</v>
      </c>
      <c r="V54" s="249"/>
    </row>
    <row r="55" spans="1:26" x14ac:dyDescent="0.25">
      <c r="C55" s="71" t="str">
        <f>Arkusz3!B3</f>
        <v>UKRAINA</v>
      </c>
      <c r="D55" s="72"/>
      <c r="E55" s="72"/>
      <c r="F55" s="72"/>
      <c r="G55" s="233">
        <f>Arkusz3!F3</f>
        <v>674</v>
      </c>
      <c r="H55" s="233"/>
      <c r="I55" s="233">
        <f>Arkusz3!F9</f>
        <v>1172</v>
      </c>
      <c r="J55" s="233"/>
      <c r="K55" s="233">
        <f>Arkusz3!F15</f>
        <v>136</v>
      </c>
      <c r="L55" s="233"/>
      <c r="M55" s="233">
        <f>Arkusz3!F21</f>
        <v>294</v>
      </c>
      <c r="N55" s="233"/>
      <c r="O55" s="233">
        <f>Arkusz3!F27</f>
        <v>52</v>
      </c>
      <c r="P55" s="233"/>
      <c r="Q55" s="233">
        <f>Arkusz3!F33</f>
        <v>69</v>
      </c>
      <c r="R55" s="233"/>
      <c r="S55" s="233">
        <f t="shared" ref="S55:S59" si="2">SUM(G55,K55,O55)</f>
        <v>862</v>
      </c>
      <c r="T55" s="233"/>
      <c r="U55" s="233">
        <f t="shared" ref="U55:U59" si="3">SUM(I55,M55,Q55)</f>
        <v>1535</v>
      </c>
      <c r="V55" s="250"/>
    </row>
    <row r="56" spans="1:26" x14ac:dyDescent="0.25">
      <c r="C56" s="173" t="str">
        <f>Arkusz3!B4</f>
        <v>GRUZJA</v>
      </c>
      <c r="D56" s="174"/>
      <c r="E56" s="174"/>
      <c r="F56" s="174"/>
      <c r="G56" s="147">
        <f>Arkusz3!F4</f>
        <v>61</v>
      </c>
      <c r="H56" s="147"/>
      <c r="I56" s="147">
        <f>Arkusz3!F10</f>
        <v>145</v>
      </c>
      <c r="J56" s="147"/>
      <c r="K56" s="147">
        <f>Arkusz3!F16</f>
        <v>21</v>
      </c>
      <c r="L56" s="147"/>
      <c r="M56" s="147">
        <f>Arkusz3!F22</f>
        <v>47</v>
      </c>
      <c r="N56" s="147"/>
      <c r="O56" s="147">
        <f>Arkusz3!F28</f>
        <v>32</v>
      </c>
      <c r="P56" s="147"/>
      <c r="Q56" s="147">
        <f>Arkusz3!F34</f>
        <v>59</v>
      </c>
      <c r="R56" s="147"/>
      <c r="S56" s="147">
        <f t="shared" si="2"/>
        <v>114</v>
      </c>
      <c r="T56" s="147"/>
      <c r="U56" s="147">
        <f t="shared" si="3"/>
        <v>251</v>
      </c>
      <c r="V56" s="249"/>
    </row>
    <row r="57" spans="1:26" x14ac:dyDescent="0.25">
      <c r="C57" s="71" t="str">
        <f>Arkusz3!B5</f>
        <v>SYRIA</v>
      </c>
      <c r="D57" s="72"/>
      <c r="E57" s="72"/>
      <c r="F57" s="72"/>
      <c r="G57" s="233">
        <f>Arkusz3!F5</f>
        <v>130</v>
      </c>
      <c r="H57" s="233"/>
      <c r="I57" s="233">
        <f>Arkusz3!F11</f>
        <v>216</v>
      </c>
      <c r="J57" s="233"/>
      <c r="K57" s="233">
        <f>Arkusz3!F17</f>
        <v>2</v>
      </c>
      <c r="L57" s="233"/>
      <c r="M57" s="233">
        <f>Arkusz3!F23</f>
        <v>4</v>
      </c>
      <c r="N57" s="233"/>
      <c r="O57" s="233">
        <f>Arkusz3!F29</f>
        <v>5</v>
      </c>
      <c r="P57" s="233"/>
      <c r="Q57" s="233">
        <f>Arkusz3!F35</f>
        <v>5</v>
      </c>
      <c r="R57" s="233"/>
      <c r="S57" s="233">
        <f t="shared" si="2"/>
        <v>137</v>
      </c>
      <c r="T57" s="233"/>
      <c r="U57" s="233">
        <f t="shared" si="3"/>
        <v>225</v>
      </c>
      <c r="V57" s="250"/>
    </row>
    <row r="58" spans="1:26" x14ac:dyDescent="0.25">
      <c r="C58" s="173" t="str">
        <f>Arkusz3!B6</f>
        <v>TADŻYKISTAN</v>
      </c>
      <c r="D58" s="174"/>
      <c r="E58" s="174"/>
      <c r="F58" s="174"/>
      <c r="G58" s="147">
        <f>Arkusz3!F6</f>
        <v>56</v>
      </c>
      <c r="H58" s="147"/>
      <c r="I58" s="147">
        <f>Arkusz3!F12</f>
        <v>137</v>
      </c>
      <c r="J58" s="147"/>
      <c r="K58" s="147">
        <f>Arkusz3!F18</f>
        <v>0</v>
      </c>
      <c r="L58" s="147"/>
      <c r="M58" s="147">
        <f>Arkusz3!F24</f>
        <v>0</v>
      </c>
      <c r="N58" s="147"/>
      <c r="O58" s="147">
        <f>Arkusz3!F30</f>
        <v>7</v>
      </c>
      <c r="P58" s="147"/>
      <c r="Q58" s="147">
        <f>Arkusz3!F36</f>
        <v>12</v>
      </c>
      <c r="R58" s="147"/>
      <c r="S58" s="147">
        <f t="shared" si="2"/>
        <v>63</v>
      </c>
      <c r="T58" s="147"/>
      <c r="U58" s="147">
        <f t="shared" si="3"/>
        <v>149</v>
      </c>
      <c r="V58" s="249"/>
    </row>
    <row r="59" spans="1:26" ht="15.75" thickBot="1" x14ac:dyDescent="0.3">
      <c r="C59" s="177" t="str">
        <f>Arkusz3!B7</f>
        <v>Pozostałe</v>
      </c>
      <c r="D59" s="178"/>
      <c r="E59" s="178"/>
      <c r="F59" s="178"/>
      <c r="G59" s="243">
        <f>Arkusz3!F7</f>
        <v>203</v>
      </c>
      <c r="H59" s="243"/>
      <c r="I59" s="243">
        <f>Arkusz3!F13</f>
        <v>306</v>
      </c>
      <c r="J59" s="243"/>
      <c r="K59" s="243">
        <f>Arkusz3!F19</f>
        <v>44</v>
      </c>
      <c r="L59" s="243"/>
      <c r="M59" s="243">
        <f>Arkusz3!F25</f>
        <v>54</v>
      </c>
      <c r="N59" s="243"/>
      <c r="O59" s="243">
        <f>Arkusz3!F31</f>
        <v>19</v>
      </c>
      <c r="P59" s="243"/>
      <c r="Q59" s="243">
        <f>Arkusz3!F37</f>
        <v>32</v>
      </c>
      <c r="R59" s="243"/>
      <c r="S59" s="243">
        <f t="shared" si="2"/>
        <v>266</v>
      </c>
      <c r="T59" s="243"/>
      <c r="U59" s="243">
        <f t="shared" si="3"/>
        <v>392</v>
      </c>
      <c r="V59" s="244"/>
    </row>
    <row r="60" spans="1:26" ht="15.75" thickBot="1" x14ac:dyDescent="0.3">
      <c r="C60" s="241" t="s">
        <v>1</v>
      </c>
      <c r="D60" s="242"/>
      <c r="E60" s="242"/>
      <c r="F60" s="242"/>
      <c r="G60" s="148">
        <f>SUM(G54:G59)</f>
        <v>2005</v>
      </c>
      <c r="H60" s="148"/>
      <c r="I60" s="148">
        <f>SUM(I54:I59)</f>
        <v>4259</v>
      </c>
      <c r="J60" s="148"/>
      <c r="K60" s="148">
        <f>SUM(K54:K59)</f>
        <v>320</v>
      </c>
      <c r="L60" s="148"/>
      <c r="M60" s="148">
        <f>SUM(M54:M59)</f>
        <v>683</v>
      </c>
      <c r="N60" s="148"/>
      <c r="O60" s="148">
        <f>SUM(O54:O59)</f>
        <v>216</v>
      </c>
      <c r="P60" s="148"/>
      <c r="Q60" s="148">
        <f>SUM(Q54:Q59)</f>
        <v>406</v>
      </c>
      <c r="R60" s="148"/>
      <c r="S60" s="148">
        <f>SUM(S54:S59)</f>
        <v>2541</v>
      </c>
      <c r="T60" s="148"/>
      <c r="U60" s="148">
        <f>SUM(U54:U59)</f>
        <v>5348</v>
      </c>
      <c r="V60" s="149"/>
    </row>
    <row r="61" spans="1:26" x14ac:dyDescent="0.25">
      <c r="A61" s="12"/>
      <c r="B61" s="13"/>
      <c r="C61" s="14"/>
      <c r="D61" s="14"/>
      <c r="E61" s="14"/>
      <c r="F61" s="14"/>
      <c r="G61" s="15"/>
      <c r="H61" s="15"/>
      <c r="I61" s="15"/>
      <c r="J61" s="15"/>
      <c r="K61" s="15"/>
      <c r="L61" s="15"/>
      <c r="M61" s="15"/>
      <c r="N61" s="15"/>
      <c r="O61" s="15"/>
      <c r="P61" s="15"/>
      <c r="Q61" s="15"/>
      <c r="R61" s="15"/>
      <c r="S61" s="15"/>
      <c r="T61" s="15"/>
      <c r="U61" s="15"/>
      <c r="V61" s="15"/>
      <c r="W61" s="13"/>
    </row>
    <row r="62" spans="1:26" ht="15" customHeight="1" x14ac:dyDescent="0.25">
      <c r="A62" s="215" t="s">
        <v>69</v>
      </c>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row>
    <row r="63" spans="1:26" ht="1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7"/>
      <c r="Z63" s="16"/>
    </row>
    <row r="67" spans="4:26"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239"/>
      <c r="E75" s="239"/>
    </row>
    <row r="80" spans="4:26" x14ac:dyDescent="0.25">
      <c r="V80" s="18"/>
      <c r="W80" s="18"/>
      <c r="X80" s="18"/>
      <c r="Y80" s="19"/>
      <c r="Z80" s="18"/>
    </row>
    <row r="81" spans="1:26" x14ac:dyDescent="0.25">
      <c r="V81" s="18"/>
      <c r="W81" s="18"/>
      <c r="X81" s="18"/>
      <c r="Y81" s="19"/>
      <c r="Z81" s="18"/>
    </row>
    <row r="82" spans="1:26" x14ac:dyDescent="0.25">
      <c r="A82" s="20"/>
      <c r="B82" s="20"/>
      <c r="C82" s="20"/>
      <c r="D82" s="20"/>
      <c r="E82" s="20"/>
      <c r="F82" s="20"/>
      <c r="G82" s="20"/>
      <c r="H82" s="20"/>
      <c r="I82" s="20"/>
      <c r="J82" s="20"/>
      <c r="K82" s="20"/>
      <c r="L82" s="20"/>
      <c r="M82" s="20"/>
      <c r="N82" s="20"/>
      <c r="O82" s="20"/>
      <c r="P82" s="20"/>
      <c r="Q82" s="20"/>
      <c r="R82" s="20"/>
      <c r="S82" s="20"/>
      <c r="T82" s="20"/>
      <c r="U82" s="20"/>
      <c r="V82" s="18"/>
      <c r="W82" s="18"/>
      <c r="X82" s="18"/>
      <c r="Y82" s="19"/>
      <c r="Z82" s="18"/>
    </row>
    <row r="83" spans="1:26" x14ac:dyDescent="0.25">
      <c r="A83" s="20"/>
      <c r="B83" s="20"/>
      <c r="C83" s="20"/>
      <c r="D83" s="20"/>
      <c r="E83" s="20"/>
      <c r="F83" s="20"/>
      <c r="G83" s="20"/>
      <c r="H83" s="20"/>
      <c r="I83" s="20"/>
      <c r="J83" s="20"/>
      <c r="K83" s="20"/>
      <c r="L83" s="20"/>
      <c r="M83" s="20"/>
      <c r="N83" s="20"/>
      <c r="O83" s="20"/>
      <c r="P83" s="20"/>
      <c r="Q83" s="20"/>
      <c r="R83" s="20"/>
      <c r="S83" s="20"/>
      <c r="T83" s="20"/>
      <c r="U83" s="20"/>
      <c r="V83" s="18"/>
      <c r="W83" s="18"/>
      <c r="X83" s="18"/>
      <c r="Y83" s="19"/>
      <c r="Z83" s="18"/>
    </row>
    <row r="84" spans="1:26" x14ac:dyDescent="0.25">
      <c r="A84" s="20"/>
      <c r="B84" s="20"/>
      <c r="C84" s="20"/>
      <c r="D84" s="20"/>
      <c r="E84" s="20"/>
      <c r="F84" s="20"/>
      <c r="G84" s="20"/>
      <c r="H84" s="20"/>
      <c r="I84" s="20"/>
      <c r="J84" s="20"/>
      <c r="K84" s="20"/>
      <c r="L84" s="20"/>
      <c r="M84" s="20"/>
      <c r="N84" s="20"/>
      <c r="O84" s="20"/>
      <c r="P84" s="20"/>
      <c r="Q84" s="20"/>
      <c r="R84" s="20"/>
      <c r="S84" s="20"/>
      <c r="T84" s="20"/>
      <c r="U84" s="20"/>
      <c r="V84" s="18"/>
      <c r="W84" s="18"/>
      <c r="X84" s="18"/>
      <c r="Y84" s="19"/>
      <c r="Z84" s="18"/>
    </row>
    <row r="85" spans="1:26" x14ac:dyDescent="0.25">
      <c r="A85" s="20"/>
      <c r="B85" s="20"/>
      <c r="C85" s="20"/>
      <c r="D85" s="20"/>
      <c r="E85" s="20"/>
      <c r="F85" s="20"/>
      <c r="G85" s="20"/>
      <c r="H85" s="20"/>
      <c r="I85" s="20"/>
      <c r="J85" s="20"/>
      <c r="K85" s="20"/>
      <c r="L85" s="20"/>
      <c r="M85" s="20"/>
      <c r="N85" s="20"/>
      <c r="O85" s="20"/>
      <c r="P85" s="20"/>
      <c r="Q85" s="20"/>
      <c r="R85" s="20"/>
      <c r="S85" s="20"/>
      <c r="T85" s="20"/>
      <c r="U85" s="20"/>
      <c r="V85" s="18"/>
      <c r="W85" s="18"/>
      <c r="X85" s="18"/>
      <c r="Y85" s="19"/>
      <c r="Z85" s="18"/>
    </row>
    <row r="86" spans="1:26" x14ac:dyDescent="0.25">
      <c r="A86" s="20"/>
      <c r="B86" s="20"/>
      <c r="C86" s="20"/>
      <c r="D86" s="20"/>
      <c r="E86" s="20"/>
      <c r="F86" s="20"/>
      <c r="G86" s="20"/>
      <c r="H86" s="20"/>
      <c r="I86" s="20"/>
      <c r="J86" s="20"/>
      <c r="K86" s="20"/>
      <c r="L86" s="20"/>
      <c r="M86" s="20"/>
      <c r="N86" s="20"/>
      <c r="O86" s="20"/>
      <c r="P86" s="20"/>
      <c r="Q86" s="20"/>
      <c r="R86" s="20"/>
      <c r="S86" s="20"/>
      <c r="T86" s="20"/>
      <c r="U86" s="20"/>
      <c r="V86" s="18"/>
      <c r="W86" s="18"/>
      <c r="X86" s="18"/>
      <c r="Y86" s="19"/>
      <c r="Z86" s="18"/>
    </row>
    <row r="87" spans="1:26" x14ac:dyDescent="0.25">
      <c r="A87" s="191" t="s">
        <v>169</v>
      </c>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row>
    <row r="88" spans="1:26" s="56" customFormat="1" x14ac:dyDescent="0.25">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row>
    <row r="89" spans="1:26" s="56" customFormat="1" x14ac:dyDescent="0.25">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row>
    <row r="90" spans="1:26" s="56" customFormat="1" x14ac:dyDescent="0.25">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row>
    <row r="91" spans="1:26" s="56" customFormat="1" x14ac:dyDescent="0.25">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row>
    <row r="92" spans="1:26" s="56" customFormat="1" x14ac:dyDescent="0.25">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row>
    <row r="93" spans="1:26" s="56" customFormat="1" x14ac:dyDescent="0.25">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row>
    <row r="94" spans="1:26" s="56" customFormat="1" x14ac:dyDescent="0.25">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row>
    <row r="95" spans="1:26" s="56" customFormat="1" x14ac:dyDescent="0.25">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row>
    <row r="96" spans="1:26" s="56" customFormat="1" x14ac:dyDescent="0.25">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row>
    <row r="97" spans="1:25" s="56" customFormat="1" x14ac:dyDescent="0.25">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row>
    <row r="98" spans="1:25" s="56" customFormat="1" x14ac:dyDescent="0.25">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row>
    <row r="99" spans="1:25" s="56" customFormat="1" x14ac:dyDescent="0.25">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row>
    <row r="100" spans="1:25" s="56" customFormat="1" x14ac:dyDescent="0.25">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row>
    <row r="101" spans="1:25" s="56" customFormat="1" x14ac:dyDescent="0.25">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row>
    <row r="102" spans="1:25" s="56" customFormat="1" x14ac:dyDescent="0.25">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row>
    <row r="103" spans="1:25" s="56" customFormat="1" x14ac:dyDescent="0.25">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row>
    <row r="104" spans="1:25" s="56" customFormat="1" x14ac:dyDescent="0.25">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row>
    <row r="105" spans="1:25" s="56" customFormat="1" x14ac:dyDescent="0.25">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row>
    <row r="106" spans="1:25" s="56" customFormat="1" x14ac:dyDescent="0.25">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row>
    <row r="107" spans="1:25" s="56" customFormat="1" x14ac:dyDescent="0.25">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row>
    <row r="108" spans="1:25" s="56" customFormat="1" x14ac:dyDescent="0.25">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row>
    <row r="109" spans="1:25" s="56" customFormat="1" x14ac:dyDescent="0.25">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row>
    <row r="110" spans="1:25" s="56" customFormat="1" x14ac:dyDescent="0.25">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row>
    <row r="111" spans="1:25" s="56" customFormat="1" x14ac:dyDescent="0.25">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row>
    <row r="112" spans="1:25" s="56" customFormat="1" x14ac:dyDescent="0.25">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row>
    <row r="113" spans="1:25" s="56" customFormat="1" x14ac:dyDescent="0.25">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row>
    <row r="114" spans="1:25" s="56" customFormat="1" x14ac:dyDescent="0.25">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row>
    <row r="115" spans="1:25" s="56" customFormat="1" x14ac:dyDescent="0.25">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row>
    <row r="116" spans="1:25" s="56" customFormat="1" x14ac:dyDescent="0.25">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row>
    <row r="117" spans="1:25" s="56" customFormat="1" x14ac:dyDescent="0.25">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row>
    <row r="118" spans="1:25" s="56" customFormat="1" x14ac:dyDescent="0.25">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row>
    <row r="119" spans="1:25" s="56" customFormat="1" x14ac:dyDescent="0.25">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row>
    <row r="120" spans="1:25" s="56" customFormat="1" x14ac:dyDescent="0.25">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row>
    <row r="121" spans="1:25" s="56" customFormat="1" x14ac:dyDescent="0.25">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row>
    <row r="122" spans="1:25" s="56" customFormat="1" x14ac:dyDescent="0.25">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row>
    <row r="123" spans="1:25" s="63" customFormat="1" x14ac:dyDescent="0.25">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row>
    <row r="124" spans="1:25" s="63" customFormat="1" x14ac:dyDescent="0.25">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row>
    <row r="125" spans="1:25" s="63" customFormat="1" x14ac:dyDescent="0.25">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row>
    <row r="126" spans="1:25" s="63" customFormat="1" x14ac:dyDescent="0.25">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row>
    <row r="127" spans="1:25" s="56" customFormat="1" x14ac:dyDescent="0.25">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row>
    <row r="131" spans="1:21" x14ac:dyDescent="0.25">
      <c r="A131" s="155" t="s">
        <v>70</v>
      </c>
      <c r="B131" s="155"/>
      <c r="C131" s="155"/>
      <c r="D131" s="155"/>
      <c r="E131" s="155"/>
      <c r="F131" s="155"/>
      <c r="G131" s="155"/>
      <c r="H131" s="155"/>
      <c r="I131" s="155"/>
      <c r="J131" s="155"/>
      <c r="K131" s="155"/>
      <c r="L131" s="155"/>
      <c r="M131" s="155"/>
      <c r="N131" s="155"/>
      <c r="O131" s="155"/>
      <c r="P131" s="155"/>
      <c r="Q131" s="155"/>
      <c r="R131" s="155"/>
      <c r="S131" s="155"/>
      <c r="T131" s="155"/>
      <c r="U131" s="155"/>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4" spans="1:21" ht="15.75" thickBot="1" x14ac:dyDescent="0.3"/>
    <row r="135" spans="1:21" x14ac:dyDescent="0.25">
      <c r="A135" s="236" t="str">
        <f>CONCATENATE(Arkusz18!C2," - ",Arkusz18!B2," r.")</f>
        <v>01.01.2015 - 31.07.2015 r.</v>
      </c>
      <c r="B135" s="237"/>
      <c r="C135" s="237"/>
      <c r="D135" s="237"/>
      <c r="E135" s="237"/>
      <c r="F135" s="237"/>
      <c r="G135" s="237"/>
      <c r="H135" s="237"/>
      <c r="I135" s="238"/>
      <c r="M135" s="236" t="str">
        <f>CONCATENATE(Arkusz18!C2," - ",Arkusz18!B2," r.")</f>
        <v>01.01.2015 - 31.07.2015 r.</v>
      </c>
      <c r="N135" s="237"/>
      <c r="O135" s="237"/>
      <c r="P135" s="237"/>
      <c r="Q135" s="237"/>
      <c r="R135" s="237"/>
      <c r="S135" s="237"/>
      <c r="T135" s="237"/>
      <c r="U135" s="238"/>
    </row>
    <row r="136" spans="1:21" ht="15" customHeight="1" x14ac:dyDescent="0.25">
      <c r="A136" s="223" t="s">
        <v>55</v>
      </c>
      <c r="B136" s="224"/>
      <c r="C136" s="225"/>
      <c r="D136" s="229" t="s">
        <v>56</v>
      </c>
      <c r="E136" s="234"/>
      <c r="F136" s="229" t="s">
        <v>57</v>
      </c>
      <c r="G136" s="234"/>
      <c r="H136" s="229" t="s">
        <v>53</v>
      </c>
      <c r="I136" s="230"/>
      <c r="M136" s="223" t="s">
        <v>55</v>
      </c>
      <c r="N136" s="224"/>
      <c r="O136" s="225"/>
      <c r="P136" s="229" t="s">
        <v>58</v>
      </c>
      <c r="Q136" s="234"/>
      <c r="R136" s="229" t="s">
        <v>57</v>
      </c>
      <c r="S136" s="234"/>
      <c r="T136" s="229" t="s">
        <v>53</v>
      </c>
      <c r="U136" s="230"/>
    </row>
    <row r="137" spans="1:21" ht="46.5" customHeight="1" x14ac:dyDescent="0.25">
      <c r="A137" s="226"/>
      <c r="B137" s="227"/>
      <c r="C137" s="228"/>
      <c r="D137" s="231"/>
      <c r="E137" s="235"/>
      <c r="F137" s="231"/>
      <c r="G137" s="235"/>
      <c r="H137" s="231"/>
      <c r="I137" s="232"/>
      <c r="M137" s="226"/>
      <c r="N137" s="227"/>
      <c r="O137" s="228"/>
      <c r="P137" s="231"/>
      <c r="Q137" s="235"/>
      <c r="R137" s="231"/>
      <c r="S137" s="235"/>
      <c r="T137" s="231"/>
      <c r="U137" s="232"/>
    </row>
    <row r="138" spans="1:21" ht="15" customHeight="1" x14ac:dyDescent="0.25">
      <c r="A138" s="153" t="str">
        <f>Arkusz4!B2</f>
        <v>NIEMCY</v>
      </c>
      <c r="B138" s="154"/>
      <c r="C138" s="154"/>
      <c r="D138" s="150">
        <f>Arkusz4!C2</f>
        <v>2028</v>
      </c>
      <c r="E138" s="150"/>
      <c r="F138" s="150">
        <f>Arkusz4!D2</f>
        <v>1665</v>
      </c>
      <c r="G138" s="150"/>
      <c r="H138" s="150">
        <f>Arkusz4!E2</f>
        <v>72</v>
      </c>
      <c r="I138" s="150"/>
      <c r="M138" s="153" t="str">
        <f>Arkusz5!B2</f>
        <v>NIEMCY</v>
      </c>
      <c r="N138" s="154"/>
      <c r="O138" s="154"/>
      <c r="P138" s="150">
        <f>Arkusz5!C2</f>
        <v>42</v>
      </c>
      <c r="Q138" s="150"/>
      <c r="R138" s="150">
        <f>Arkusz5!D2</f>
        <v>32</v>
      </c>
      <c r="S138" s="150"/>
      <c r="T138" s="150">
        <f>Arkusz5!E2</f>
        <v>4</v>
      </c>
      <c r="U138" s="162"/>
    </row>
    <row r="139" spans="1:21" ht="15" customHeight="1" x14ac:dyDescent="0.25">
      <c r="A139" s="157" t="str">
        <f>Arkusz4!B3</f>
        <v>FRANCJA</v>
      </c>
      <c r="B139" s="158"/>
      <c r="C139" s="158"/>
      <c r="D139" s="159">
        <f>Arkusz4!C3</f>
        <v>451</v>
      </c>
      <c r="E139" s="159"/>
      <c r="F139" s="159">
        <f>Arkusz4!D3</f>
        <v>349</v>
      </c>
      <c r="G139" s="159"/>
      <c r="H139" s="159">
        <f>Arkusz4!E3</f>
        <v>6</v>
      </c>
      <c r="I139" s="159"/>
      <c r="M139" s="157" t="str">
        <f>Arkusz5!B3</f>
        <v>FRANCJA</v>
      </c>
      <c r="N139" s="158"/>
      <c r="O139" s="158"/>
      <c r="P139" s="159">
        <f>Arkusz5!C3</f>
        <v>23</v>
      </c>
      <c r="Q139" s="159"/>
      <c r="R139" s="159">
        <f>Arkusz5!D3</f>
        <v>15</v>
      </c>
      <c r="S139" s="159"/>
      <c r="T139" s="159">
        <f>Arkusz5!E3</f>
        <v>0</v>
      </c>
      <c r="U139" s="163"/>
    </row>
    <row r="140" spans="1:21" ht="15" customHeight="1" x14ac:dyDescent="0.25">
      <c r="A140" s="153" t="str">
        <f>Arkusz4!B4</f>
        <v>AUSTRIA</v>
      </c>
      <c r="B140" s="154"/>
      <c r="C140" s="154"/>
      <c r="D140" s="150">
        <f>Arkusz4!C4</f>
        <v>245</v>
      </c>
      <c r="E140" s="150"/>
      <c r="F140" s="150">
        <f>Arkusz4!D4</f>
        <v>207</v>
      </c>
      <c r="G140" s="150"/>
      <c r="H140" s="150">
        <f>Arkusz4!E4</f>
        <v>6</v>
      </c>
      <c r="I140" s="150"/>
      <c r="M140" s="153" t="str">
        <f>Arkusz5!B4</f>
        <v>WŁOCHY</v>
      </c>
      <c r="N140" s="154"/>
      <c r="O140" s="154"/>
      <c r="P140" s="150">
        <f>Arkusz5!C4</f>
        <v>12</v>
      </c>
      <c r="Q140" s="150"/>
      <c r="R140" s="150">
        <f>Arkusz5!D4</f>
        <v>8</v>
      </c>
      <c r="S140" s="150"/>
      <c r="T140" s="150">
        <f>Arkusz5!E4</f>
        <v>0</v>
      </c>
      <c r="U140" s="162"/>
    </row>
    <row r="141" spans="1:21" ht="15" customHeight="1" x14ac:dyDescent="0.25">
      <c r="A141" s="157" t="str">
        <f>Arkusz4!B5</f>
        <v>SZWECJA</v>
      </c>
      <c r="B141" s="158"/>
      <c r="C141" s="158"/>
      <c r="D141" s="159">
        <f>Arkusz4!C5</f>
        <v>152</v>
      </c>
      <c r="E141" s="159"/>
      <c r="F141" s="159">
        <f>Arkusz4!D5</f>
        <v>108</v>
      </c>
      <c r="G141" s="159"/>
      <c r="H141" s="159">
        <f>Arkusz4!E5</f>
        <v>11</v>
      </c>
      <c r="I141" s="159"/>
      <c r="M141" s="157" t="str">
        <f>Arkusz5!B5</f>
        <v>WĘGRY</v>
      </c>
      <c r="N141" s="158"/>
      <c r="O141" s="158"/>
      <c r="P141" s="159">
        <f>Arkusz5!C5</f>
        <v>11</v>
      </c>
      <c r="Q141" s="159"/>
      <c r="R141" s="159">
        <f>Arkusz5!D5</f>
        <v>10</v>
      </c>
      <c r="S141" s="159"/>
      <c r="T141" s="159">
        <f>Arkusz5!E5</f>
        <v>0</v>
      </c>
      <c r="U141" s="163"/>
    </row>
    <row r="142" spans="1:21" ht="15" customHeight="1" x14ac:dyDescent="0.25">
      <c r="A142" s="153" t="str">
        <f>Arkusz4!B6</f>
        <v>BELGIA</v>
      </c>
      <c r="B142" s="154"/>
      <c r="C142" s="154"/>
      <c r="D142" s="150">
        <f>Arkusz4!C6</f>
        <v>125</v>
      </c>
      <c r="E142" s="150"/>
      <c r="F142" s="150">
        <f>Arkusz4!D6</f>
        <v>105</v>
      </c>
      <c r="G142" s="150"/>
      <c r="H142" s="150">
        <f>Arkusz4!E6</f>
        <v>8</v>
      </c>
      <c r="I142" s="150"/>
      <c r="M142" s="153" t="str">
        <f>Arkusz5!B6</f>
        <v>LITWA</v>
      </c>
      <c r="N142" s="154"/>
      <c r="O142" s="154"/>
      <c r="P142" s="150">
        <f>Arkusz5!C6</f>
        <v>10</v>
      </c>
      <c r="Q142" s="150"/>
      <c r="R142" s="150">
        <f>Arkusz5!D6</f>
        <v>2</v>
      </c>
      <c r="S142" s="150"/>
      <c r="T142" s="150">
        <f>Arkusz5!E6</f>
        <v>0</v>
      </c>
      <c r="U142" s="162"/>
    </row>
    <row r="143" spans="1:21" ht="15" customHeight="1" thickBot="1" x14ac:dyDescent="0.3">
      <c r="A143" s="216" t="str">
        <f>Arkusz4!B7</f>
        <v>Pozostałe</v>
      </c>
      <c r="B143" s="217"/>
      <c r="C143" s="217"/>
      <c r="D143" s="151">
        <f>Arkusz4!C7</f>
        <v>471</v>
      </c>
      <c r="E143" s="151"/>
      <c r="F143" s="151">
        <f>Arkusz4!D7</f>
        <v>372</v>
      </c>
      <c r="G143" s="151"/>
      <c r="H143" s="151">
        <f>Arkusz4!E7</f>
        <v>35</v>
      </c>
      <c r="I143" s="151"/>
      <c r="M143" s="216" t="str">
        <f>Arkusz5!B7</f>
        <v>Pozostałe</v>
      </c>
      <c r="N143" s="217"/>
      <c r="O143" s="217"/>
      <c r="P143" s="151">
        <f>Arkusz5!C7</f>
        <v>39</v>
      </c>
      <c r="Q143" s="151"/>
      <c r="R143" s="151">
        <f>Arkusz5!D7</f>
        <v>16</v>
      </c>
      <c r="S143" s="151"/>
      <c r="T143" s="151">
        <f>Arkusz5!E7</f>
        <v>0</v>
      </c>
      <c r="U143" s="156"/>
    </row>
    <row r="144" spans="1:21" ht="15.75" thickBot="1" x14ac:dyDescent="0.3">
      <c r="A144" s="218" t="s">
        <v>72</v>
      </c>
      <c r="B144" s="219"/>
      <c r="C144" s="219"/>
      <c r="D144" s="148">
        <f>SUM(D138:E143)</f>
        <v>3472</v>
      </c>
      <c r="E144" s="148"/>
      <c r="F144" s="148">
        <f>SUM(F138:G143)</f>
        <v>2806</v>
      </c>
      <c r="G144" s="148"/>
      <c r="H144" s="148">
        <f>SUM(H138:I143)</f>
        <v>138</v>
      </c>
      <c r="I144" s="149"/>
      <c r="M144" s="218" t="s">
        <v>72</v>
      </c>
      <c r="N144" s="219"/>
      <c r="O144" s="219"/>
      <c r="P144" s="148">
        <f>SUM(P138:Q143)</f>
        <v>137</v>
      </c>
      <c r="Q144" s="148"/>
      <c r="R144" s="148">
        <f t="shared" ref="R144" si="4">SUM(R138:S143)</f>
        <v>83</v>
      </c>
      <c r="S144" s="148"/>
      <c r="T144" s="148">
        <f t="shared" ref="T144" si="5">SUM(T138:U143)</f>
        <v>4</v>
      </c>
      <c r="U144" s="149"/>
    </row>
    <row r="146" spans="1:26" x14ac:dyDescent="0.25">
      <c r="A146" s="152" t="s">
        <v>170</v>
      </c>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row>
    <row r="147" spans="1:26" s="56" customFormat="1" x14ac:dyDescent="0.25">
      <c r="A147" s="152"/>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row>
    <row r="148" spans="1:26" s="56" customFormat="1" x14ac:dyDescent="0.25">
      <c r="A148" s="152"/>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row>
    <row r="149" spans="1:26" s="56" customFormat="1" x14ac:dyDescent="0.25">
      <c r="A149" s="152"/>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row>
    <row r="150" spans="1:26" s="56" customFormat="1" x14ac:dyDescent="0.25">
      <c r="A150" s="152"/>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row>
    <row r="151" spans="1:26" s="56" customFormat="1" x14ac:dyDescent="0.25">
      <c r="A151" s="152"/>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row>
    <row r="152" spans="1:26" s="68" customFormat="1" x14ac:dyDescent="0.25">
      <c r="A152" s="152"/>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row>
    <row r="153" spans="1:26" s="68" customFormat="1" x14ac:dyDescent="0.25">
      <c r="A153" s="152"/>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row>
    <row r="154" spans="1:26" s="68" customFormat="1" x14ac:dyDescent="0.25">
      <c r="A154" s="152"/>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row>
    <row r="155" spans="1:26" s="56" customFormat="1" x14ac:dyDescent="0.25">
      <c r="A155" s="152"/>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row>
    <row r="156" spans="1:26" x14ac:dyDescent="0.25">
      <c r="A156" s="152"/>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row>
    <row r="157" spans="1:26" x14ac:dyDescent="0.25">
      <c r="A157" s="152"/>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row>
    <row r="159" spans="1:26" ht="15" customHeight="1" x14ac:dyDescent="0.25">
      <c r="A159" s="215" t="s">
        <v>71</v>
      </c>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row>
    <row r="160" spans="1:26" x14ac:dyDescent="0.25">
      <c r="A160" s="22"/>
      <c r="B160" s="22"/>
      <c r="C160" s="22"/>
      <c r="D160" s="22"/>
      <c r="E160" s="22"/>
      <c r="F160" s="22"/>
      <c r="G160" s="22"/>
      <c r="H160" s="22"/>
      <c r="I160" s="22"/>
      <c r="J160" s="22"/>
      <c r="K160" s="22"/>
      <c r="L160" s="22"/>
      <c r="M160" s="22"/>
      <c r="N160" s="22"/>
      <c r="O160" s="22"/>
      <c r="P160" s="22"/>
      <c r="Q160" s="22"/>
      <c r="R160" s="22"/>
      <c r="S160" s="22"/>
      <c r="T160" s="22"/>
      <c r="U160" s="22"/>
    </row>
    <row r="161" spans="1:21" x14ac:dyDescent="0.25">
      <c r="A161" s="155" t="s">
        <v>59</v>
      </c>
      <c r="B161" s="155"/>
      <c r="C161" s="155"/>
      <c r="D161" s="155"/>
      <c r="E161" s="155"/>
      <c r="F161" s="155"/>
      <c r="G161" s="155"/>
      <c r="H161" s="155"/>
      <c r="I161" s="155"/>
      <c r="J161" s="155"/>
      <c r="K161" s="155"/>
      <c r="L161" s="155"/>
      <c r="M161" s="155"/>
      <c r="N161" s="155"/>
      <c r="O161" s="155"/>
      <c r="P161" s="155"/>
      <c r="Q161" s="155"/>
      <c r="R161" s="155"/>
      <c r="S161" s="155"/>
      <c r="T161" s="155"/>
      <c r="U161" s="155"/>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ht="15.75" thickBot="1" x14ac:dyDescent="0.3">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C164" s="145" t="s">
        <v>0</v>
      </c>
      <c r="D164" s="146"/>
      <c r="E164" s="146"/>
      <c r="F164" s="146"/>
      <c r="G164" s="212" t="str">
        <f>CONCATENATE(Arkusz18!A2," - ",Arkusz18!B2," r.")</f>
        <v>01.07.2015 - 31.07.2015 r.</v>
      </c>
      <c r="H164" s="212"/>
      <c r="I164" s="212"/>
      <c r="J164" s="212"/>
      <c r="K164" s="212"/>
      <c r="L164" s="212"/>
      <c r="M164" s="212"/>
      <c r="N164" s="212"/>
      <c r="O164" s="212"/>
      <c r="P164" s="212"/>
      <c r="Q164" s="212"/>
      <c r="R164" s="212"/>
      <c r="S164" s="212"/>
      <c r="T164" s="212"/>
      <c r="U164" s="213"/>
    </row>
    <row r="165" spans="1:21" ht="72" customHeight="1" x14ac:dyDescent="0.25">
      <c r="C165" s="207"/>
      <c r="D165" s="208"/>
      <c r="E165" s="208"/>
      <c r="F165" s="208"/>
      <c r="G165" s="209" t="s">
        <v>60</v>
      </c>
      <c r="H165" s="210"/>
      <c r="I165" s="211"/>
      <c r="J165" s="209" t="s">
        <v>61</v>
      </c>
      <c r="K165" s="210"/>
      <c r="L165" s="211"/>
      <c r="M165" s="209" t="s">
        <v>62</v>
      </c>
      <c r="N165" s="210"/>
      <c r="O165" s="211"/>
      <c r="P165" s="209" t="s">
        <v>74</v>
      </c>
      <c r="Q165" s="210"/>
      <c r="R165" s="211"/>
      <c r="S165" s="209" t="s">
        <v>63</v>
      </c>
      <c r="T165" s="210"/>
      <c r="U165" s="214"/>
    </row>
    <row r="166" spans="1:21" x14ac:dyDescent="0.25">
      <c r="C166" s="188" t="str">
        <f>Arkusz6!B2</f>
        <v>ROSJA</v>
      </c>
      <c r="D166" s="189"/>
      <c r="E166" s="189"/>
      <c r="F166" s="189"/>
      <c r="G166" s="109">
        <f>Arkusz6!C2</f>
        <v>4</v>
      </c>
      <c r="H166" s="109"/>
      <c r="I166" s="109"/>
      <c r="J166" s="109">
        <f>Arkusz6!D2</f>
        <v>9</v>
      </c>
      <c r="K166" s="109"/>
      <c r="L166" s="109"/>
      <c r="M166" s="109">
        <f>Arkusz6!E2</f>
        <v>9</v>
      </c>
      <c r="N166" s="109"/>
      <c r="O166" s="109"/>
      <c r="P166" s="109">
        <f>Arkusz6!F2</f>
        <v>24</v>
      </c>
      <c r="Q166" s="109"/>
      <c r="R166" s="109"/>
      <c r="S166" s="109">
        <f>Arkusz6!G2</f>
        <v>530</v>
      </c>
      <c r="T166" s="109"/>
      <c r="U166" s="109"/>
    </row>
    <row r="167" spans="1:21" ht="15" customHeight="1" x14ac:dyDescent="0.25">
      <c r="C167" s="160" t="str">
        <f>Arkusz6!B3</f>
        <v>UKRAINA</v>
      </c>
      <c r="D167" s="161"/>
      <c r="E167" s="161"/>
      <c r="F167" s="161"/>
      <c r="G167" s="107">
        <f>Arkusz6!C3</f>
        <v>0</v>
      </c>
      <c r="H167" s="107"/>
      <c r="I167" s="107"/>
      <c r="J167" s="107">
        <f>Arkusz6!D3</f>
        <v>0</v>
      </c>
      <c r="K167" s="107"/>
      <c r="L167" s="107"/>
      <c r="M167" s="107">
        <f>Arkusz6!E3</f>
        <v>0</v>
      </c>
      <c r="N167" s="107"/>
      <c r="O167" s="107"/>
      <c r="P167" s="107">
        <f>Arkusz6!F3</f>
        <v>244</v>
      </c>
      <c r="Q167" s="107"/>
      <c r="R167" s="107"/>
      <c r="S167" s="107">
        <f>Arkusz6!G3</f>
        <v>43</v>
      </c>
      <c r="T167" s="107"/>
      <c r="U167" s="107"/>
    </row>
    <row r="168" spans="1:21" ht="15" customHeight="1" x14ac:dyDescent="0.25">
      <c r="C168" s="188" t="str">
        <f>Arkusz6!B4</f>
        <v>GRUZJA</v>
      </c>
      <c r="D168" s="189"/>
      <c r="E168" s="189"/>
      <c r="F168" s="189"/>
      <c r="G168" s="109">
        <f>Arkusz6!C4</f>
        <v>0</v>
      </c>
      <c r="H168" s="109"/>
      <c r="I168" s="109"/>
      <c r="J168" s="109">
        <f>Arkusz6!D4</f>
        <v>0</v>
      </c>
      <c r="K168" s="109"/>
      <c r="L168" s="109"/>
      <c r="M168" s="109">
        <f>Arkusz6!E4</f>
        <v>0</v>
      </c>
      <c r="N168" s="109"/>
      <c r="O168" s="109"/>
      <c r="P168" s="109">
        <f>Arkusz6!F4</f>
        <v>5</v>
      </c>
      <c r="Q168" s="109"/>
      <c r="R168" s="109"/>
      <c r="S168" s="109">
        <f>Arkusz6!G4</f>
        <v>36</v>
      </c>
      <c r="T168" s="109"/>
      <c r="U168" s="109"/>
    </row>
    <row r="169" spans="1:21" ht="15" customHeight="1" x14ac:dyDescent="0.25">
      <c r="C169" s="160" t="str">
        <f>Arkusz6!B5</f>
        <v>TADŻYKISTAN</v>
      </c>
      <c r="D169" s="161"/>
      <c r="E169" s="161"/>
      <c r="F169" s="161"/>
      <c r="G169" s="107">
        <f>Arkusz6!C5</f>
        <v>0</v>
      </c>
      <c r="H169" s="107"/>
      <c r="I169" s="107"/>
      <c r="J169" s="107">
        <f>Arkusz6!D5</f>
        <v>0</v>
      </c>
      <c r="K169" s="107"/>
      <c r="L169" s="107"/>
      <c r="M169" s="107">
        <f>Arkusz6!E5</f>
        <v>0</v>
      </c>
      <c r="N169" s="107"/>
      <c r="O169" s="107"/>
      <c r="P169" s="107">
        <f>Arkusz6!F5</f>
        <v>0</v>
      </c>
      <c r="Q169" s="107"/>
      <c r="R169" s="107"/>
      <c r="S169" s="107">
        <f>Arkusz6!G5</f>
        <v>32</v>
      </c>
      <c r="T169" s="107"/>
      <c r="U169" s="107"/>
    </row>
    <row r="170" spans="1:21" ht="15" customHeight="1" x14ac:dyDescent="0.25">
      <c r="C170" s="188" t="str">
        <f>Arkusz6!B6</f>
        <v>KIRGISTAN</v>
      </c>
      <c r="D170" s="189"/>
      <c r="E170" s="189"/>
      <c r="F170" s="189"/>
      <c r="G170" s="109">
        <f>Arkusz6!C6</f>
        <v>0</v>
      </c>
      <c r="H170" s="109"/>
      <c r="I170" s="109"/>
      <c r="J170" s="109">
        <f>Arkusz6!D6</f>
        <v>0</v>
      </c>
      <c r="K170" s="109"/>
      <c r="L170" s="109"/>
      <c r="M170" s="109">
        <f>Arkusz6!E6</f>
        <v>0</v>
      </c>
      <c r="N170" s="109"/>
      <c r="O170" s="109"/>
      <c r="P170" s="109">
        <f>Arkusz6!F6</f>
        <v>8</v>
      </c>
      <c r="Q170" s="109"/>
      <c r="R170" s="109"/>
      <c r="S170" s="109">
        <f>Arkusz6!G6</f>
        <v>4</v>
      </c>
      <c r="T170" s="109"/>
      <c r="U170" s="109"/>
    </row>
    <row r="171" spans="1:21" ht="15" customHeight="1" thickBot="1" x14ac:dyDescent="0.3">
      <c r="C171" s="203" t="str">
        <f>Arkusz6!B7</f>
        <v>Pozostałe</v>
      </c>
      <c r="D171" s="204"/>
      <c r="E171" s="204"/>
      <c r="F171" s="204"/>
      <c r="G171" s="108">
        <f>Arkusz6!C7</f>
        <v>11</v>
      </c>
      <c r="H171" s="108"/>
      <c r="I171" s="108"/>
      <c r="J171" s="108">
        <f>Arkusz6!D7</f>
        <v>3</v>
      </c>
      <c r="K171" s="108"/>
      <c r="L171" s="108"/>
      <c r="M171" s="108">
        <f>Arkusz6!E7</f>
        <v>0</v>
      </c>
      <c r="N171" s="108"/>
      <c r="O171" s="108"/>
      <c r="P171" s="108">
        <f>Arkusz6!F7</f>
        <v>10</v>
      </c>
      <c r="Q171" s="108"/>
      <c r="R171" s="108"/>
      <c r="S171" s="108">
        <f>Arkusz6!G7</f>
        <v>56</v>
      </c>
      <c r="T171" s="108"/>
      <c r="U171" s="108"/>
    </row>
    <row r="172" spans="1:21" ht="15.75" thickBot="1" x14ac:dyDescent="0.3">
      <c r="C172" s="205" t="s">
        <v>1</v>
      </c>
      <c r="D172" s="206"/>
      <c r="E172" s="206"/>
      <c r="F172" s="206"/>
      <c r="G172" s="90">
        <f>SUM(G166:I171)</f>
        <v>15</v>
      </c>
      <c r="H172" s="90"/>
      <c r="I172" s="90"/>
      <c r="J172" s="90">
        <f t="shared" ref="J172" si="6">SUM(J166:L171)</f>
        <v>12</v>
      </c>
      <c r="K172" s="90"/>
      <c r="L172" s="90"/>
      <c r="M172" s="90">
        <f t="shared" ref="M172" si="7">SUM(M166:O171)</f>
        <v>9</v>
      </c>
      <c r="N172" s="90"/>
      <c r="O172" s="90"/>
      <c r="P172" s="90">
        <f t="shared" ref="P172" si="8">SUM(P166:R171)</f>
        <v>291</v>
      </c>
      <c r="Q172" s="90"/>
      <c r="R172" s="90"/>
      <c r="S172" s="90">
        <f t="shared" ref="S172" si="9">SUM(S166:U171)</f>
        <v>701</v>
      </c>
      <c r="T172" s="90"/>
      <c r="U172" s="115"/>
    </row>
    <row r="175" spans="1:21" ht="15.75" thickBot="1" x14ac:dyDescent="0.3"/>
    <row r="176" spans="1:21" ht="15" customHeight="1" x14ac:dyDescent="0.25">
      <c r="C176" s="145" t="s">
        <v>0</v>
      </c>
      <c r="D176" s="146"/>
      <c r="E176" s="146"/>
      <c r="F176" s="146"/>
      <c r="G176" s="212" t="str">
        <f>CONCATENATE(Arkusz18!C2," - ",Arkusz18!B2," r.")</f>
        <v>01.01.2015 - 31.07.2015 r.</v>
      </c>
      <c r="H176" s="212"/>
      <c r="I176" s="212"/>
      <c r="J176" s="212"/>
      <c r="K176" s="212"/>
      <c r="L176" s="212"/>
      <c r="M176" s="212"/>
      <c r="N176" s="212"/>
      <c r="O176" s="212"/>
      <c r="P176" s="212"/>
      <c r="Q176" s="212"/>
      <c r="R176" s="212"/>
      <c r="S176" s="212"/>
      <c r="T176" s="212"/>
      <c r="U176" s="213"/>
    </row>
    <row r="177" spans="1:25" ht="70.5" customHeight="1" x14ac:dyDescent="0.25">
      <c r="C177" s="207"/>
      <c r="D177" s="208"/>
      <c r="E177" s="208"/>
      <c r="F177" s="208"/>
      <c r="G177" s="209" t="s">
        <v>60</v>
      </c>
      <c r="H177" s="210"/>
      <c r="I177" s="211"/>
      <c r="J177" s="209" t="s">
        <v>61</v>
      </c>
      <c r="K177" s="210"/>
      <c r="L177" s="211"/>
      <c r="M177" s="209" t="s">
        <v>62</v>
      </c>
      <c r="N177" s="210"/>
      <c r="O177" s="211"/>
      <c r="P177" s="209" t="s">
        <v>74</v>
      </c>
      <c r="Q177" s="210"/>
      <c r="R177" s="211"/>
      <c r="S177" s="209" t="s">
        <v>63</v>
      </c>
      <c r="T177" s="210"/>
      <c r="U177" s="214"/>
    </row>
    <row r="178" spans="1:25" ht="15" customHeight="1" x14ac:dyDescent="0.25">
      <c r="C178" s="188" t="str">
        <f>Arkusz7!B2</f>
        <v>ROSJA</v>
      </c>
      <c r="D178" s="189"/>
      <c r="E178" s="189"/>
      <c r="F178" s="189"/>
      <c r="G178" s="109">
        <f>Arkusz7!C2</f>
        <v>7</v>
      </c>
      <c r="H178" s="109"/>
      <c r="I178" s="109"/>
      <c r="J178" s="109">
        <f>Arkusz7!D2</f>
        <v>66</v>
      </c>
      <c r="K178" s="109"/>
      <c r="L178" s="109"/>
      <c r="M178" s="109">
        <f>Arkusz7!E2</f>
        <v>65</v>
      </c>
      <c r="N178" s="109"/>
      <c r="O178" s="109"/>
      <c r="P178" s="109">
        <f>Arkusz7!F2</f>
        <v>417</v>
      </c>
      <c r="Q178" s="109"/>
      <c r="R178" s="109"/>
      <c r="S178" s="109">
        <f>Arkusz7!G2</f>
        <v>2475</v>
      </c>
      <c r="T178" s="109"/>
      <c r="U178" s="109"/>
    </row>
    <row r="179" spans="1:25" ht="15" customHeight="1" x14ac:dyDescent="0.25">
      <c r="C179" s="160" t="str">
        <f>Arkusz7!B3</f>
        <v>UKRAINA</v>
      </c>
      <c r="D179" s="161"/>
      <c r="E179" s="161"/>
      <c r="F179" s="161"/>
      <c r="G179" s="107">
        <f>Arkusz7!C3</f>
        <v>0</v>
      </c>
      <c r="H179" s="107"/>
      <c r="I179" s="107"/>
      <c r="J179" s="107">
        <f>Arkusz7!D3</f>
        <v>2</v>
      </c>
      <c r="K179" s="107"/>
      <c r="L179" s="107"/>
      <c r="M179" s="107">
        <f>Arkusz7!E3</f>
        <v>3</v>
      </c>
      <c r="N179" s="107"/>
      <c r="O179" s="107"/>
      <c r="P179" s="107">
        <f>Arkusz7!F3</f>
        <v>1169</v>
      </c>
      <c r="Q179" s="107"/>
      <c r="R179" s="107"/>
      <c r="S179" s="107">
        <f>Arkusz7!G3</f>
        <v>483</v>
      </c>
      <c r="T179" s="107"/>
      <c r="U179" s="107"/>
    </row>
    <row r="180" spans="1:25" ht="15" customHeight="1" x14ac:dyDescent="0.25">
      <c r="C180" s="188" t="str">
        <f>Arkusz7!B4</f>
        <v>GRUZJA</v>
      </c>
      <c r="D180" s="189"/>
      <c r="E180" s="189"/>
      <c r="F180" s="189"/>
      <c r="G180" s="109">
        <f>Arkusz7!C4</f>
        <v>0</v>
      </c>
      <c r="H180" s="109"/>
      <c r="I180" s="109"/>
      <c r="J180" s="109">
        <f>Arkusz7!D4</f>
        <v>0</v>
      </c>
      <c r="K180" s="109"/>
      <c r="L180" s="109"/>
      <c r="M180" s="109">
        <f>Arkusz7!E4</f>
        <v>6</v>
      </c>
      <c r="N180" s="109"/>
      <c r="O180" s="109"/>
      <c r="P180" s="109">
        <f>Arkusz7!F4</f>
        <v>97</v>
      </c>
      <c r="Q180" s="109"/>
      <c r="R180" s="109"/>
      <c r="S180" s="109">
        <f>Arkusz7!G4</f>
        <v>237</v>
      </c>
      <c r="T180" s="109"/>
      <c r="U180" s="109"/>
    </row>
    <row r="181" spans="1:25" ht="15" customHeight="1" x14ac:dyDescent="0.25">
      <c r="C181" s="160" t="str">
        <f>Arkusz7!B5</f>
        <v>TADŻYKISTAN</v>
      </c>
      <c r="D181" s="161"/>
      <c r="E181" s="161"/>
      <c r="F181" s="161"/>
      <c r="G181" s="107">
        <f>Arkusz7!C5</f>
        <v>0</v>
      </c>
      <c r="H181" s="107"/>
      <c r="I181" s="107"/>
      <c r="J181" s="107">
        <f>Arkusz7!D5</f>
        <v>0</v>
      </c>
      <c r="K181" s="107"/>
      <c r="L181" s="107"/>
      <c r="M181" s="107">
        <f>Arkusz7!E5</f>
        <v>0</v>
      </c>
      <c r="N181" s="107"/>
      <c r="O181" s="107"/>
      <c r="P181" s="107">
        <f>Arkusz7!F5</f>
        <v>12</v>
      </c>
      <c r="Q181" s="107"/>
      <c r="R181" s="107"/>
      <c r="S181" s="107">
        <f>Arkusz7!G5</f>
        <v>141</v>
      </c>
      <c r="T181" s="107"/>
      <c r="U181" s="107"/>
    </row>
    <row r="182" spans="1:25" ht="15" customHeight="1" x14ac:dyDescent="0.25">
      <c r="C182" s="188" t="str">
        <f>Arkusz7!B6</f>
        <v>KIRGISTAN</v>
      </c>
      <c r="D182" s="189"/>
      <c r="E182" s="189"/>
      <c r="F182" s="189"/>
      <c r="G182" s="109">
        <f>Arkusz7!C6</f>
        <v>0</v>
      </c>
      <c r="H182" s="109"/>
      <c r="I182" s="109"/>
      <c r="J182" s="109">
        <f>Arkusz7!D6</f>
        <v>0</v>
      </c>
      <c r="K182" s="109"/>
      <c r="L182" s="109"/>
      <c r="M182" s="109">
        <f>Arkusz7!E6</f>
        <v>0</v>
      </c>
      <c r="N182" s="109"/>
      <c r="O182" s="109"/>
      <c r="P182" s="109">
        <f>Arkusz7!F6</f>
        <v>69</v>
      </c>
      <c r="Q182" s="109"/>
      <c r="R182" s="109"/>
      <c r="S182" s="109">
        <f>Arkusz7!G6</f>
        <v>53</v>
      </c>
      <c r="T182" s="109"/>
      <c r="U182" s="109"/>
    </row>
    <row r="183" spans="1:25" ht="15" customHeight="1" thickBot="1" x14ac:dyDescent="0.3">
      <c r="C183" s="203" t="str">
        <f>Arkusz7!B7</f>
        <v>Pozostałe</v>
      </c>
      <c r="D183" s="204"/>
      <c r="E183" s="204"/>
      <c r="F183" s="204"/>
      <c r="G183" s="108">
        <f>Arkusz7!C7</f>
        <v>111</v>
      </c>
      <c r="H183" s="108"/>
      <c r="I183" s="108"/>
      <c r="J183" s="108">
        <f>Arkusz7!D7</f>
        <v>35</v>
      </c>
      <c r="K183" s="108"/>
      <c r="L183" s="108"/>
      <c r="M183" s="108">
        <f>Arkusz7!E7</f>
        <v>14</v>
      </c>
      <c r="N183" s="108"/>
      <c r="O183" s="108"/>
      <c r="P183" s="108">
        <f>Arkusz7!F7</f>
        <v>139</v>
      </c>
      <c r="Q183" s="108"/>
      <c r="R183" s="108"/>
      <c r="S183" s="108">
        <f>Arkusz7!G7</f>
        <v>230</v>
      </c>
      <c r="T183" s="108"/>
      <c r="U183" s="108"/>
    </row>
    <row r="184" spans="1:25" ht="15" customHeight="1" thickBot="1" x14ac:dyDescent="0.3">
      <c r="C184" s="205" t="s">
        <v>1</v>
      </c>
      <c r="D184" s="206"/>
      <c r="E184" s="206"/>
      <c r="F184" s="206"/>
      <c r="G184" s="90">
        <f>SUM(G178:I183)</f>
        <v>118</v>
      </c>
      <c r="H184" s="90"/>
      <c r="I184" s="90"/>
      <c r="J184" s="90">
        <f t="shared" ref="J184" si="10">SUM(J178:L183)</f>
        <v>103</v>
      </c>
      <c r="K184" s="90"/>
      <c r="L184" s="90"/>
      <c r="M184" s="90">
        <f t="shared" ref="M184" si="11">SUM(M178:O183)</f>
        <v>88</v>
      </c>
      <c r="N184" s="90"/>
      <c r="O184" s="90"/>
      <c r="P184" s="90">
        <f t="shared" ref="P184" si="12">SUM(P178:R183)</f>
        <v>1903</v>
      </c>
      <c r="Q184" s="90"/>
      <c r="R184" s="90"/>
      <c r="S184" s="90">
        <f t="shared" ref="S184" si="13">SUM(S178:U183)</f>
        <v>3619</v>
      </c>
      <c r="T184" s="90"/>
      <c r="U184" s="115"/>
      <c r="X184" s="62"/>
    </row>
    <row r="187" spans="1:25" x14ac:dyDescent="0.25">
      <c r="A187" s="191" t="s">
        <v>165</v>
      </c>
      <c r="B187" s="253"/>
      <c r="C187" s="253"/>
      <c r="D187" s="253"/>
      <c r="E187" s="253"/>
      <c r="F187" s="253"/>
      <c r="G187" s="253"/>
      <c r="H187" s="253"/>
      <c r="I187" s="253"/>
      <c r="J187" s="253"/>
      <c r="K187" s="253"/>
      <c r="L187" s="253"/>
      <c r="M187" s="253"/>
      <c r="N187" s="253"/>
      <c r="O187" s="253"/>
      <c r="P187" s="253"/>
      <c r="Q187" s="253"/>
      <c r="R187" s="253"/>
      <c r="S187" s="253"/>
      <c r="T187" s="253"/>
      <c r="U187" s="253"/>
      <c r="V187" s="253"/>
      <c r="W187" s="253"/>
      <c r="X187" s="253"/>
      <c r="Y187" s="253"/>
    </row>
    <row r="188" spans="1:25" s="56" customFormat="1" x14ac:dyDescent="0.25">
      <c r="A188" s="152"/>
      <c r="B188" s="253"/>
      <c r="C188" s="253"/>
      <c r="D188" s="253"/>
      <c r="E188" s="253"/>
      <c r="F188" s="253"/>
      <c r="G188" s="253"/>
      <c r="H188" s="253"/>
      <c r="I188" s="253"/>
      <c r="J188" s="253"/>
      <c r="K188" s="253"/>
      <c r="L188" s="253"/>
      <c r="M188" s="253"/>
      <c r="N188" s="253"/>
      <c r="O188" s="253"/>
      <c r="P188" s="253"/>
      <c r="Q188" s="253"/>
      <c r="R188" s="253"/>
      <c r="S188" s="253"/>
      <c r="T188" s="253"/>
      <c r="U188" s="253"/>
      <c r="V188" s="253"/>
      <c r="W188" s="253"/>
      <c r="X188" s="253"/>
      <c r="Y188" s="253"/>
    </row>
    <row r="189" spans="1:25" s="56" customFormat="1" x14ac:dyDescent="0.25">
      <c r="A189" s="152"/>
      <c r="B189" s="253"/>
      <c r="C189" s="253"/>
      <c r="D189" s="253"/>
      <c r="E189" s="253"/>
      <c r="F189" s="253"/>
      <c r="G189" s="253"/>
      <c r="H189" s="253"/>
      <c r="I189" s="253"/>
      <c r="J189" s="253"/>
      <c r="K189" s="253"/>
      <c r="L189" s="253"/>
      <c r="M189" s="253"/>
      <c r="N189" s="253"/>
      <c r="O189" s="253"/>
      <c r="P189" s="253"/>
      <c r="Q189" s="253"/>
      <c r="R189" s="253"/>
      <c r="S189" s="253"/>
      <c r="T189" s="253"/>
      <c r="U189" s="253"/>
      <c r="V189" s="253"/>
      <c r="W189" s="253"/>
      <c r="X189" s="253"/>
      <c r="Y189" s="253"/>
    </row>
    <row r="190" spans="1:25" s="56" customFormat="1" x14ac:dyDescent="0.25">
      <c r="A190" s="152"/>
      <c r="B190" s="253"/>
      <c r="C190" s="253"/>
      <c r="D190" s="253"/>
      <c r="E190" s="253"/>
      <c r="F190" s="253"/>
      <c r="G190" s="253"/>
      <c r="H190" s="253"/>
      <c r="I190" s="253"/>
      <c r="J190" s="253"/>
      <c r="K190" s="253"/>
      <c r="L190" s="253"/>
      <c r="M190" s="253"/>
      <c r="N190" s="253"/>
      <c r="O190" s="253"/>
      <c r="P190" s="253"/>
      <c r="Q190" s="253"/>
      <c r="R190" s="253"/>
      <c r="S190" s="253"/>
      <c r="T190" s="253"/>
      <c r="U190" s="253"/>
      <c r="V190" s="253"/>
      <c r="W190" s="253"/>
      <c r="X190" s="253"/>
      <c r="Y190" s="253"/>
    </row>
    <row r="191" spans="1:25" s="56" customFormat="1" x14ac:dyDescent="0.25">
      <c r="A191" s="152"/>
      <c r="B191" s="253"/>
      <c r="C191" s="253"/>
      <c r="D191" s="253"/>
      <c r="E191" s="253"/>
      <c r="F191" s="253"/>
      <c r="G191" s="253"/>
      <c r="H191" s="253"/>
      <c r="I191" s="253"/>
      <c r="J191" s="253"/>
      <c r="K191" s="253"/>
      <c r="L191" s="253"/>
      <c r="M191" s="253"/>
      <c r="N191" s="253"/>
      <c r="O191" s="253"/>
      <c r="P191" s="253"/>
      <c r="Q191" s="253"/>
      <c r="R191" s="253"/>
      <c r="S191" s="253"/>
      <c r="T191" s="253"/>
      <c r="U191" s="253"/>
      <c r="V191" s="253"/>
      <c r="W191" s="253"/>
      <c r="X191" s="253"/>
      <c r="Y191" s="253"/>
    </row>
    <row r="192" spans="1:25" s="56" customFormat="1" x14ac:dyDescent="0.25">
      <c r="A192" s="152"/>
      <c r="B192" s="253"/>
      <c r="C192" s="253"/>
      <c r="D192" s="253"/>
      <c r="E192" s="253"/>
      <c r="F192" s="253"/>
      <c r="G192" s="253"/>
      <c r="H192" s="253"/>
      <c r="I192" s="253"/>
      <c r="J192" s="253"/>
      <c r="K192" s="253"/>
      <c r="L192" s="253"/>
      <c r="M192" s="253"/>
      <c r="N192" s="253"/>
      <c r="O192" s="253"/>
      <c r="P192" s="253"/>
      <c r="Q192" s="253"/>
      <c r="R192" s="253"/>
      <c r="S192" s="253"/>
      <c r="T192" s="253"/>
      <c r="U192" s="253"/>
      <c r="V192" s="253"/>
      <c r="W192" s="253"/>
      <c r="X192" s="253"/>
      <c r="Y192" s="253"/>
    </row>
    <row r="193" spans="1:25" s="56" customFormat="1" x14ac:dyDescent="0.25">
      <c r="A193" s="152"/>
      <c r="B193" s="253"/>
      <c r="C193" s="253"/>
      <c r="D193" s="253"/>
      <c r="E193" s="253"/>
      <c r="F193" s="253"/>
      <c r="G193" s="253"/>
      <c r="H193" s="253"/>
      <c r="I193" s="253"/>
      <c r="J193" s="253"/>
      <c r="K193" s="253"/>
      <c r="L193" s="253"/>
      <c r="M193" s="253"/>
      <c r="N193" s="253"/>
      <c r="O193" s="253"/>
      <c r="P193" s="253"/>
      <c r="Q193" s="253"/>
      <c r="R193" s="253"/>
      <c r="S193" s="253"/>
      <c r="T193" s="253"/>
      <c r="U193" s="253"/>
      <c r="V193" s="253"/>
      <c r="W193" s="253"/>
      <c r="X193" s="253"/>
      <c r="Y193" s="253"/>
    </row>
    <row r="194" spans="1:25" s="56" customFormat="1" x14ac:dyDescent="0.25">
      <c r="A194" s="152"/>
      <c r="B194" s="253"/>
      <c r="C194" s="253"/>
      <c r="D194" s="253"/>
      <c r="E194" s="253"/>
      <c r="F194" s="253"/>
      <c r="G194" s="253"/>
      <c r="H194" s="253"/>
      <c r="I194" s="253"/>
      <c r="J194" s="253"/>
      <c r="K194" s="253"/>
      <c r="L194" s="253"/>
      <c r="M194" s="253"/>
      <c r="N194" s="253"/>
      <c r="O194" s="253"/>
      <c r="P194" s="253"/>
      <c r="Q194" s="253"/>
      <c r="R194" s="253"/>
      <c r="S194" s="253"/>
      <c r="T194" s="253"/>
      <c r="U194" s="253"/>
      <c r="V194" s="253"/>
      <c r="W194" s="253"/>
      <c r="X194" s="253"/>
      <c r="Y194" s="253"/>
    </row>
    <row r="195" spans="1:25" s="56" customFormat="1" x14ac:dyDescent="0.25">
      <c r="A195" s="152"/>
      <c r="B195" s="253"/>
      <c r="C195" s="253"/>
      <c r="D195" s="253"/>
      <c r="E195" s="253"/>
      <c r="F195" s="253"/>
      <c r="G195" s="253"/>
      <c r="H195" s="253"/>
      <c r="I195" s="253"/>
      <c r="J195" s="253"/>
      <c r="K195" s="253"/>
      <c r="L195" s="253"/>
      <c r="M195" s="253"/>
      <c r="N195" s="253"/>
      <c r="O195" s="253"/>
      <c r="P195" s="253"/>
      <c r="Q195" s="253"/>
      <c r="R195" s="253"/>
      <c r="S195" s="253"/>
      <c r="T195" s="253"/>
      <c r="U195" s="253"/>
      <c r="V195" s="253"/>
      <c r="W195" s="253"/>
      <c r="X195" s="253"/>
      <c r="Y195" s="253"/>
    </row>
    <row r="196" spans="1:25" s="56" customFormat="1" x14ac:dyDescent="0.25">
      <c r="A196" s="152"/>
      <c r="B196" s="253"/>
      <c r="C196" s="253"/>
      <c r="D196" s="253"/>
      <c r="E196" s="253"/>
      <c r="F196" s="253"/>
      <c r="G196" s="253"/>
      <c r="H196" s="253"/>
      <c r="I196" s="253"/>
      <c r="J196" s="253"/>
      <c r="K196" s="253"/>
      <c r="L196" s="253"/>
      <c r="M196" s="253"/>
      <c r="N196" s="253"/>
      <c r="O196" s="253"/>
      <c r="P196" s="253"/>
      <c r="Q196" s="253"/>
      <c r="R196" s="253"/>
      <c r="S196" s="253"/>
      <c r="T196" s="253"/>
      <c r="U196" s="253"/>
      <c r="V196" s="253"/>
      <c r="W196" s="253"/>
      <c r="X196" s="253"/>
      <c r="Y196" s="253"/>
    </row>
    <row r="197" spans="1:25" s="56" customFormat="1" x14ac:dyDescent="0.25">
      <c r="A197" s="152"/>
      <c r="B197" s="253"/>
      <c r="C197" s="253"/>
      <c r="D197" s="253"/>
      <c r="E197" s="253"/>
      <c r="F197" s="253"/>
      <c r="G197" s="253"/>
      <c r="H197" s="253"/>
      <c r="I197" s="253"/>
      <c r="J197" s="253"/>
      <c r="K197" s="253"/>
      <c r="L197" s="253"/>
      <c r="M197" s="253"/>
      <c r="N197" s="253"/>
      <c r="O197" s="253"/>
      <c r="P197" s="253"/>
      <c r="Q197" s="253"/>
      <c r="R197" s="253"/>
      <c r="S197" s="253"/>
      <c r="T197" s="253"/>
      <c r="U197" s="253"/>
      <c r="V197" s="253"/>
      <c r="W197" s="253"/>
      <c r="X197" s="253"/>
      <c r="Y197" s="253"/>
    </row>
    <row r="198" spans="1:25" s="56" customFormat="1" x14ac:dyDescent="0.25">
      <c r="A198" s="152"/>
      <c r="B198" s="253"/>
      <c r="C198" s="253"/>
      <c r="D198" s="253"/>
      <c r="E198" s="253"/>
      <c r="F198" s="253"/>
      <c r="G198" s="253"/>
      <c r="H198" s="253"/>
      <c r="I198" s="253"/>
      <c r="J198" s="253"/>
      <c r="K198" s="253"/>
      <c r="L198" s="253"/>
      <c r="M198" s="253"/>
      <c r="N198" s="253"/>
      <c r="O198" s="253"/>
      <c r="P198" s="253"/>
      <c r="Q198" s="253"/>
      <c r="R198" s="253"/>
      <c r="S198" s="253"/>
      <c r="T198" s="253"/>
      <c r="U198" s="253"/>
      <c r="V198" s="253"/>
      <c r="W198" s="253"/>
      <c r="X198" s="253"/>
      <c r="Y198" s="253"/>
    </row>
    <row r="199" spans="1:25" s="56" customFormat="1" x14ac:dyDescent="0.25">
      <c r="A199" s="152"/>
      <c r="B199" s="253"/>
      <c r="C199" s="253"/>
      <c r="D199" s="253"/>
      <c r="E199" s="253"/>
      <c r="F199" s="253"/>
      <c r="G199" s="253"/>
      <c r="H199" s="253"/>
      <c r="I199" s="253"/>
      <c r="J199" s="253"/>
      <c r="K199" s="253"/>
      <c r="L199" s="253"/>
      <c r="M199" s="253"/>
      <c r="N199" s="253"/>
      <c r="O199" s="253"/>
      <c r="P199" s="253"/>
      <c r="Q199" s="253"/>
      <c r="R199" s="253"/>
      <c r="S199" s="253"/>
      <c r="T199" s="253"/>
      <c r="U199" s="253"/>
      <c r="V199" s="253"/>
      <c r="W199" s="253"/>
      <c r="X199" s="253"/>
      <c r="Y199" s="253"/>
    </row>
    <row r="200" spans="1:25" s="56" customFormat="1" x14ac:dyDescent="0.25">
      <c r="A200" s="152"/>
      <c r="B200" s="253"/>
      <c r="C200" s="253"/>
      <c r="D200" s="253"/>
      <c r="E200" s="253"/>
      <c r="F200" s="253"/>
      <c r="G200" s="253"/>
      <c r="H200" s="253"/>
      <c r="I200" s="253"/>
      <c r="J200" s="253"/>
      <c r="K200" s="253"/>
      <c r="L200" s="253"/>
      <c r="M200" s="253"/>
      <c r="N200" s="253"/>
      <c r="O200" s="253"/>
      <c r="P200" s="253"/>
      <c r="Q200" s="253"/>
      <c r="R200" s="253"/>
      <c r="S200" s="253"/>
      <c r="T200" s="253"/>
      <c r="U200" s="253"/>
      <c r="V200" s="253"/>
      <c r="W200" s="253"/>
      <c r="X200" s="253"/>
      <c r="Y200" s="253"/>
    </row>
    <row r="201" spans="1:25" s="56" customFormat="1" x14ac:dyDescent="0.25">
      <c r="A201" s="152"/>
      <c r="B201" s="253"/>
      <c r="C201" s="253"/>
      <c r="D201" s="253"/>
      <c r="E201" s="253"/>
      <c r="F201" s="253"/>
      <c r="G201" s="253"/>
      <c r="H201" s="253"/>
      <c r="I201" s="253"/>
      <c r="J201" s="253"/>
      <c r="K201" s="253"/>
      <c r="L201" s="253"/>
      <c r="M201" s="253"/>
      <c r="N201" s="253"/>
      <c r="O201" s="253"/>
      <c r="P201" s="253"/>
      <c r="Q201" s="253"/>
      <c r="R201" s="253"/>
      <c r="S201" s="253"/>
      <c r="T201" s="253"/>
      <c r="U201" s="253"/>
      <c r="V201" s="253"/>
      <c r="W201" s="253"/>
      <c r="X201" s="253"/>
      <c r="Y201" s="253"/>
    </row>
    <row r="202" spans="1:25" x14ac:dyDescent="0.25">
      <c r="A202" s="253"/>
      <c r="B202" s="253"/>
      <c r="C202" s="253"/>
      <c r="D202" s="253"/>
      <c r="E202" s="253"/>
      <c r="F202" s="253"/>
      <c r="G202" s="253"/>
      <c r="H202" s="253"/>
      <c r="I202" s="253"/>
      <c r="J202" s="253"/>
      <c r="K202" s="253"/>
      <c r="L202" s="253"/>
      <c r="M202" s="253"/>
      <c r="N202" s="253"/>
      <c r="O202" s="253"/>
      <c r="P202" s="253"/>
      <c r="Q202" s="253"/>
      <c r="R202" s="253"/>
      <c r="S202" s="253"/>
      <c r="T202" s="253"/>
      <c r="U202" s="253"/>
      <c r="V202" s="253"/>
      <c r="W202" s="253"/>
      <c r="X202" s="253"/>
      <c r="Y202" s="253"/>
    </row>
    <row r="203" spans="1:25" x14ac:dyDescent="0.25">
      <c r="A203" s="253"/>
      <c r="B203" s="253"/>
      <c r="C203" s="253"/>
      <c r="D203" s="253"/>
      <c r="E203" s="253"/>
      <c r="F203" s="253"/>
      <c r="G203" s="253"/>
      <c r="H203" s="253"/>
      <c r="I203" s="253"/>
      <c r="J203" s="253"/>
      <c r="K203" s="253"/>
      <c r="L203" s="253"/>
      <c r="M203" s="253"/>
      <c r="N203" s="253"/>
      <c r="O203" s="253"/>
      <c r="P203" s="253"/>
      <c r="Q203" s="253"/>
      <c r="R203" s="253"/>
      <c r="S203" s="253"/>
      <c r="T203" s="253"/>
      <c r="U203" s="253"/>
      <c r="V203" s="253"/>
      <c r="W203" s="253"/>
      <c r="X203" s="253"/>
      <c r="Y203" s="253"/>
    </row>
    <row r="204" spans="1:25" x14ac:dyDescent="0.25">
      <c r="A204" s="253"/>
      <c r="B204" s="253"/>
      <c r="C204" s="253"/>
      <c r="D204" s="253"/>
      <c r="E204" s="253"/>
      <c r="F204" s="253"/>
      <c r="G204" s="253"/>
      <c r="H204" s="253"/>
      <c r="I204" s="253"/>
      <c r="J204" s="253"/>
      <c r="K204" s="253"/>
      <c r="L204" s="253"/>
      <c r="M204" s="253"/>
      <c r="N204" s="253"/>
      <c r="O204" s="253"/>
      <c r="P204" s="253"/>
      <c r="Q204" s="253"/>
      <c r="R204" s="253"/>
      <c r="S204" s="253"/>
      <c r="T204" s="253"/>
      <c r="U204" s="253"/>
      <c r="V204" s="253"/>
      <c r="W204" s="253"/>
      <c r="X204" s="253"/>
      <c r="Y204" s="253"/>
    </row>
    <row r="205" spans="1:25" x14ac:dyDescent="0.25">
      <c r="A205" s="253"/>
      <c r="B205" s="253"/>
      <c r="C205" s="253"/>
      <c r="D205" s="253"/>
      <c r="E205" s="253"/>
      <c r="F205" s="253"/>
      <c r="G205" s="253"/>
      <c r="H205" s="253"/>
      <c r="I205" s="253"/>
      <c r="J205" s="253"/>
      <c r="K205" s="253"/>
      <c r="L205" s="253"/>
      <c r="M205" s="253"/>
      <c r="N205" s="253"/>
      <c r="O205" s="253"/>
      <c r="P205" s="253"/>
      <c r="Q205" s="253"/>
      <c r="R205" s="253"/>
      <c r="S205" s="253"/>
      <c r="T205" s="253"/>
      <c r="U205" s="253"/>
      <c r="V205" s="253"/>
      <c r="W205" s="253"/>
      <c r="X205" s="253"/>
      <c r="Y205" s="253"/>
    </row>
    <row r="206" spans="1:25" x14ac:dyDescent="0.25">
      <c r="A206" s="253"/>
      <c r="B206" s="253"/>
      <c r="C206" s="253"/>
      <c r="D206" s="253"/>
      <c r="E206" s="253"/>
      <c r="F206" s="253"/>
      <c r="G206" s="253"/>
      <c r="H206" s="253"/>
      <c r="I206" s="253"/>
      <c r="J206" s="253"/>
      <c r="K206" s="253"/>
      <c r="L206" s="253"/>
      <c r="M206" s="253"/>
      <c r="N206" s="253"/>
      <c r="O206" s="253"/>
      <c r="P206" s="253"/>
      <c r="Q206" s="253"/>
      <c r="R206" s="253"/>
      <c r="S206" s="253"/>
      <c r="T206" s="253"/>
      <c r="U206" s="253"/>
      <c r="V206" s="253"/>
      <c r="W206" s="253"/>
      <c r="X206" s="253"/>
      <c r="Y206" s="253"/>
    </row>
    <row r="207" spans="1:25" s="56" customFormat="1" x14ac:dyDescent="0.25">
      <c r="A207" s="253"/>
      <c r="B207" s="253"/>
      <c r="C207" s="253"/>
      <c r="D207" s="253"/>
      <c r="E207" s="253"/>
      <c r="F207" s="253"/>
      <c r="G207" s="253"/>
      <c r="H207" s="253"/>
      <c r="I207" s="253"/>
      <c r="J207" s="253"/>
      <c r="K207" s="253"/>
      <c r="L207" s="253"/>
      <c r="M207" s="253"/>
      <c r="N207" s="253"/>
      <c r="O207" s="253"/>
      <c r="P207" s="253"/>
      <c r="Q207" s="253"/>
      <c r="R207" s="253"/>
      <c r="S207" s="253"/>
      <c r="T207" s="253"/>
      <c r="U207" s="253"/>
      <c r="V207" s="253"/>
      <c r="W207" s="253"/>
      <c r="X207" s="253"/>
      <c r="Y207" s="253"/>
    </row>
    <row r="208" spans="1:25" s="56" customFormat="1" x14ac:dyDescent="0.25">
      <c r="A208" s="253"/>
      <c r="B208" s="253"/>
      <c r="C208" s="253"/>
      <c r="D208" s="253"/>
      <c r="E208" s="253"/>
      <c r="F208" s="253"/>
      <c r="G208" s="253"/>
      <c r="H208" s="253"/>
      <c r="I208" s="253"/>
      <c r="J208" s="253"/>
      <c r="K208" s="253"/>
      <c r="L208" s="253"/>
      <c r="M208" s="253"/>
      <c r="N208" s="253"/>
      <c r="O208" s="253"/>
      <c r="P208" s="253"/>
      <c r="Q208" s="253"/>
      <c r="R208" s="253"/>
      <c r="S208" s="253"/>
      <c r="T208" s="253"/>
      <c r="U208" s="253"/>
      <c r="V208" s="253"/>
      <c r="W208" s="253"/>
      <c r="X208" s="253"/>
      <c r="Y208" s="253"/>
    </row>
    <row r="209" spans="1:25" s="56" customFormat="1" x14ac:dyDescent="0.25">
      <c r="A209" s="253"/>
      <c r="B209" s="253"/>
      <c r="C209" s="253"/>
      <c r="D209" s="253"/>
      <c r="E209" s="253"/>
      <c r="F209" s="253"/>
      <c r="G209" s="253"/>
      <c r="H209" s="253"/>
      <c r="I209" s="253"/>
      <c r="J209" s="253"/>
      <c r="K209" s="253"/>
      <c r="L209" s="253"/>
      <c r="M209" s="253"/>
      <c r="N209" s="253"/>
      <c r="O209" s="253"/>
      <c r="P209" s="253"/>
      <c r="Q209" s="253"/>
      <c r="R209" s="253"/>
      <c r="S209" s="253"/>
      <c r="T209" s="253"/>
      <c r="U209" s="253"/>
      <c r="V209" s="253"/>
      <c r="W209" s="253"/>
      <c r="X209" s="253"/>
      <c r="Y209" s="253"/>
    </row>
    <row r="210" spans="1:25" x14ac:dyDescent="0.25">
      <c r="A210" s="253"/>
      <c r="B210" s="253"/>
      <c r="C210" s="253"/>
      <c r="D210" s="253"/>
      <c r="E210" s="253"/>
      <c r="F210" s="253"/>
      <c r="G210" s="253"/>
      <c r="H210" s="253"/>
      <c r="I210" s="253"/>
      <c r="J210" s="253"/>
      <c r="K210" s="253"/>
      <c r="L210" s="253"/>
      <c r="M210" s="253"/>
      <c r="N210" s="253"/>
      <c r="O210" s="253"/>
      <c r="P210" s="253"/>
      <c r="Q210" s="253"/>
      <c r="R210" s="253"/>
      <c r="S210" s="253"/>
      <c r="T210" s="253"/>
      <c r="U210" s="253"/>
      <c r="V210" s="253"/>
      <c r="W210" s="253"/>
      <c r="X210" s="253"/>
      <c r="Y210" s="253"/>
    </row>
    <row r="211" spans="1:25" s="56" customFormat="1" x14ac:dyDescent="0.25">
      <c r="A211" s="253"/>
      <c r="B211" s="253"/>
      <c r="C211" s="253"/>
      <c r="D211" s="253"/>
      <c r="E211" s="253"/>
      <c r="F211" s="253"/>
      <c r="G211" s="253"/>
      <c r="H211" s="253"/>
      <c r="I211" s="253"/>
      <c r="J211" s="253"/>
      <c r="K211" s="253"/>
      <c r="L211" s="253"/>
      <c r="M211" s="253"/>
      <c r="N211" s="253"/>
      <c r="O211" s="253"/>
      <c r="P211" s="253"/>
      <c r="Q211" s="253"/>
      <c r="R211" s="253"/>
      <c r="S211" s="253"/>
      <c r="T211" s="253"/>
      <c r="U211" s="253"/>
      <c r="V211" s="253"/>
      <c r="W211" s="253"/>
      <c r="X211" s="253"/>
      <c r="Y211" s="253"/>
    </row>
    <row r="212" spans="1:25" s="56" customFormat="1" x14ac:dyDescent="0.25">
      <c r="A212" s="253"/>
      <c r="B212" s="253"/>
      <c r="C212" s="253"/>
      <c r="D212" s="253"/>
      <c r="E212" s="253"/>
      <c r="F212" s="253"/>
      <c r="G212" s="253"/>
      <c r="H212" s="253"/>
      <c r="I212" s="253"/>
      <c r="J212" s="253"/>
      <c r="K212" s="253"/>
      <c r="L212" s="253"/>
      <c r="M212" s="253"/>
      <c r="N212" s="253"/>
      <c r="O212" s="253"/>
      <c r="P212" s="253"/>
      <c r="Q212" s="253"/>
      <c r="R212" s="253"/>
      <c r="S212" s="253"/>
      <c r="T212" s="253"/>
      <c r="U212" s="253"/>
      <c r="V212" s="253"/>
      <c r="W212" s="253"/>
      <c r="X212" s="253"/>
      <c r="Y212" s="253"/>
    </row>
    <row r="213" spans="1:25" s="56" customFormat="1" x14ac:dyDescent="0.25">
      <c r="A213" s="253"/>
      <c r="B213" s="253"/>
      <c r="C213" s="253"/>
      <c r="D213" s="253"/>
      <c r="E213" s="253"/>
      <c r="F213" s="253"/>
      <c r="G213" s="253"/>
      <c r="H213" s="253"/>
      <c r="I213" s="253"/>
      <c r="J213" s="253"/>
      <c r="K213" s="253"/>
      <c r="L213" s="253"/>
      <c r="M213" s="253"/>
      <c r="N213" s="253"/>
      <c r="O213" s="253"/>
      <c r="P213" s="253"/>
      <c r="Q213" s="253"/>
      <c r="R213" s="253"/>
      <c r="S213" s="253"/>
      <c r="T213" s="253"/>
      <c r="U213" s="253"/>
      <c r="V213" s="253"/>
      <c r="W213" s="253"/>
      <c r="X213" s="253"/>
      <c r="Y213" s="253"/>
    </row>
    <row r="214" spans="1:25" x14ac:dyDescent="0.25">
      <c r="A214" s="253"/>
      <c r="B214" s="253"/>
      <c r="C214" s="253"/>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row>
    <row r="215" spans="1:25" x14ac:dyDescent="0.25">
      <c r="A215" s="253"/>
      <c r="B215" s="253"/>
      <c r="C215" s="253"/>
      <c r="D215" s="253"/>
      <c r="E215" s="253"/>
      <c r="F215" s="253"/>
      <c r="G215" s="253"/>
      <c r="H215" s="253"/>
      <c r="I215" s="253"/>
      <c r="J215" s="253"/>
      <c r="K215" s="253"/>
      <c r="L215" s="253"/>
      <c r="M215" s="253"/>
      <c r="N215" s="253"/>
      <c r="O215" s="253"/>
      <c r="P215" s="253"/>
      <c r="Q215" s="253"/>
      <c r="R215" s="253"/>
      <c r="S215" s="253"/>
      <c r="T215" s="253"/>
      <c r="U215" s="253"/>
      <c r="V215" s="253"/>
      <c r="W215" s="253"/>
      <c r="X215" s="253"/>
      <c r="Y215" s="253"/>
    </row>
    <row r="216" spans="1:25" x14ac:dyDescent="0.25">
      <c r="A216" s="253"/>
      <c r="B216" s="253"/>
      <c r="C216" s="253"/>
      <c r="D216" s="253"/>
      <c r="E216" s="253"/>
      <c r="F216" s="253"/>
      <c r="G216" s="253"/>
      <c r="H216" s="253"/>
      <c r="I216" s="253"/>
      <c r="J216" s="253"/>
      <c r="K216" s="253"/>
      <c r="L216" s="253"/>
      <c r="M216" s="253"/>
      <c r="N216" s="253"/>
      <c r="O216" s="253"/>
      <c r="P216" s="253"/>
      <c r="Q216" s="253"/>
      <c r="R216" s="253"/>
      <c r="S216" s="253"/>
      <c r="T216" s="253"/>
      <c r="U216" s="253"/>
      <c r="V216" s="253"/>
      <c r="W216" s="253"/>
      <c r="X216" s="253"/>
      <c r="Y216" s="253"/>
    </row>
    <row r="217" spans="1:25" x14ac:dyDescent="0.25">
      <c r="A217" s="253"/>
      <c r="B217" s="253"/>
      <c r="C217" s="253"/>
      <c r="D217" s="253"/>
      <c r="E217" s="253"/>
      <c r="F217" s="253"/>
      <c r="G217" s="253"/>
      <c r="H217" s="253"/>
      <c r="I217" s="253"/>
      <c r="J217" s="253"/>
      <c r="K217" s="253"/>
      <c r="L217" s="253"/>
      <c r="M217" s="253"/>
      <c r="N217" s="253"/>
      <c r="O217" s="253"/>
      <c r="P217" s="253"/>
      <c r="Q217" s="253"/>
      <c r="R217" s="253"/>
      <c r="S217" s="253"/>
      <c r="T217" s="253"/>
      <c r="U217" s="253"/>
      <c r="V217" s="253"/>
      <c r="W217" s="253"/>
      <c r="X217" s="253"/>
      <c r="Y217" s="253"/>
    </row>
    <row r="221" spans="1:25" ht="15" customHeight="1" x14ac:dyDescent="0.25">
      <c r="A221" s="155" t="s">
        <v>95</v>
      </c>
      <c r="B221" s="155"/>
      <c r="C221" s="155"/>
      <c r="D221" s="155"/>
      <c r="E221" s="155"/>
      <c r="F221" s="155"/>
      <c r="G221" s="155"/>
      <c r="H221" s="155"/>
      <c r="I221" s="155"/>
      <c r="J221" s="155"/>
      <c r="K221" s="155"/>
      <c r="L221" s="155"/>
      <c r="M221" s="155"/>
      <c r="N221" s="155"/>
      <c r="O221" s="155"/>
      <c r="P221" s="155"/>
      <c r="Q221" s="155"/>
      <c r="R221" s="155"/>
      <c r="S221" s="155"/>
      <c r="T221" s="155"/>
      <c r="U221" s="155"/>
      <c r="V221" s="155"/>
      <c r="W221" s="155"/>
      <c r="X221" s="155"/>
      <c r="Y221" s="155"/>
    </row>
    <row r="222" spans="1:25" x14ac:dyDescent="0.25">
      <c r="A222" s="155"/>
      <c r="B222" s="155"/>
      <c r="C222" s="155"/>
      <c r="D222" s="155"/>
      <c r="E222" s="155"/>
      <c r="F222" s="155"/>
      <c r="G222" s="155"/>
      <c r="H222" s="155"/>
      <c r="I222" s="155"/>
      <c r="J222" s="155"/>
      <c r="K222" s="155"/>
      <c r="L222" s="155"/>
      <c r="M222" s="155"/>
      <c r="N222" s="155"/>
      <c r="O222" s="155"/>
      <c r="P222" s="155"/>
      <c r="Q222" s="155"/>
      <c r="R222" s="155"/>
      <c r="S222" s="155"/>
      <c r="T222" s="155"/>
      <c r="U222" s="155"/>
      <c r="V222" s="155"/>
      <c r="W222" s="155"/>
      <c r="X222" s="155"/>
      <c r="Y222" s="155"/>
    </row>
    <row r="223" spans="1:25"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5" ht="15.75" thickBot="1" x14ac:dyDescent="0.3"/>
    <row r="225" spans="1:24" ht="27" customHeight="1" x14ac:dyDescent="0.25">
      <c r="B225" s="145" t="s">
        <v>9</v>
      </c>
      <c r="C225" s="146"/>
      <c r="D225" s="146"/>
      <c r="E225" s="146"/>
      <c r="F225" s="146"/>
      <c r="G225" s="146"/>
      <c r="H225" s="146"/>
      <c r="I225" s="146"/>
      <c r="J225" s="254" t="str">
        <f>Arkusz8!C6</f>
        <v>27.06.2015 - 03.07.2015</v>
      </c>
      <c r="K225" s="254"/>
      <c r="L225" s="254"/>
      <c r="M225" s="254" t="str">
        <f>Arkusz8!C10</f>
        <v>04.07.2015 - 10.07.2015</v>
      </c>
      <c r="N225" s="254"/>
      <c r="O225" s="254"/>
      <c r="P225" s="254" t="str">
        <f>Arkusz8!C9</f>
        <v>11.07.2015 - 17.07.2015</v>
      </c>
      <c r="Q225" s="254"/>
      <c r="R225" s="254"/>
      <c r="S225" s="254" t="str">
        <f>Arkusz8!C8</f>
        <v>18.07.2015 - 24.07.2015</v>
      </c>
      <c r="T225" s="254"/>
      <c r="U225" s="254"/>
      <c r="V225" s="254" t="str">
        <f>Arkusz8!C7</f>
        <v>25.07.2015 - 31.07.2015</v>
      </c>
      <c r="W225" s="254"/>
      <c r="X225" s="255"/>
    </row>
    <row r="226" spans="1:24" ht="15" customHeight="1" x14ac:dyDescent="0.25">
      <c r="B226" s="258" t="s">
        <v>29</v>
      </c>
      <c r="C226" s="259"/>
      <c r="D226" s="259"/>
      <c r="E226" s="259"/>
      <c r="F226" s="259"/>
      <c r="G226" s="259"/>
      <c r="H226" s="259"/>
      <c r="I226" s="259"/>
      <c r="J226" s="202">
        <f>Arkusz8!A6</f>
        <v>1285</v>
      </c>
      <c r="K226" s="202"/>
      <c r="L226" s="202"/>
      <c r="M226" s="202">
        <f>Arkusz8!A5</f>
        <v>1301</v>
      </c>
      <c r="N226" s="202"/>
      <c r="O226" s="202"/>
      <c r="P226" s="202">
        <f>Arkusz8!A4</f>
        <v>1328</v>
      </c>
      <c r="Q226" s="202"/>
      <c r="R226" s="202"/>
      <c r="S226" s="202">
        <f>Arkusz8!A3</f>
        <v>1337</v>
      </c>
      <c r="T226" s="202"/>
      <c r="U226" s="202"/>
      <c r="V226" s="202">
        <f>Arkusz8!A2</f>
        <v>1343</v>
      </c>
      <c r="W226" s="202"/>
      <c r="X226" s="202"/>
    </row>
    <row r="227" spans="1:24" x14ac:dyDescent="0.25">
      <c r="B227" s="256" t="s">
        <v>6</v>
      </c>
      <c r="C227" s="257"/>
      <c r="D227" s="257"/>
      <c r="E227" s="257"/>
      <c r="F227" s="257"/>
      <c r="G227" s="257"/>
      <c r="H227" s="257"/>
      <c r="I227" s="257"/>
      <c r="J227" s="109">
        <f>Arkusz8!A11</f>
        <v>2489</v>
      </c>
      <c r="K227" s="109"/>
      <c r="L227" s="109"/>
      <c r="M227" s="109">
        <f>Arkusz8!A10</f>
        <v>2505</v>
      </c>
      <c r="N227" s="109"/>
      <c r="O227" s="109"/>
      <c r="P227" s="109">
        <f>Arkusz8!A9</f>
        <v>2499</v>
      </c>
      <c r="Q227" s="109"/>
      <c r="R227" s="109"/>
      <c r="S227" s="109">
        <f>Arkusz8!A8</f>
        <v>2487</v>
      </c>
      <c r="T227" s="109"/>
      <c r="U227" s="109"/>
      <c r="V227" s="109">
        <f>Arkusz8!A7</f>
        <v>2457</v>
      </c>
      <c r="W227" s="109"/>
      <c r="X227" s="109"/>
    </row>
    <row r="228" spans="1:24" ht="15" customHeight="1" x14ac:dyDescent="0.25">
      <c r="B228" s="258" t="s">
        <v>7</v>
      </c>
      <c r="C228" s="259"/>
      <c r="D228" s="259"/>
      <c r="E228" s="259"/>
      <c r="F228" s="259"/>
      <c r="G228" s="259"/>
      <c r="H228" s="259"/>
      <c r="I228" s="259"/>
      <c r="J228" s="202">
        <f>Arkusz8!A16</f>
        <v>116</v>
      </c>
      <c r="K228" s="202"/>
      <c r="L228" s="202"/>
      <c r="M228" s="202">
        <f>Arkusz8!A15</f>
        <v>53</v>
      </c>
      <c r="N228" s="202"/>
      <c r="O228" s="202"/>
      <c r="P228" s="202">
        <f>Arkusz8!A14</f>
        <v>69</v>
      </c>
      <c r="Q228" s="202"/>
      <c r="R228" s="202"/>
      <c r="S228" s="202">
        <f>Arkusz8!A13</f>
        <v>113</v>
      </c>
      <c r="T228" s="202"/>
      <c r="U228" s="202"/>
      <c r="V228" s="202">
        <f>Arkusz8!A12</f>
        <v>110</v>
      </c>
      <c r="W228" s="202"/>
      <c r="X228" s="202"/>
    </row>
    <row r="229" spans="1:24" ht="15" customHeight="1" x14ac:dyDescent="0.25">
      <c r="B229" s="251" t="s">
        <v>8</v>
      </c>
      <c r="C229" s="252"/>
      <c r="D229" s="252"/>
      <c r="E229" s="252"/>
      <c r="F229" s="252"/>
      <c r="G229" s="252"/>
      <c r="H229" s="252"/>
      <c r="I229" s="252"/>
      <c r="J229" s="109">
        <f>Arkusz8!A21</f>
        <v>102</v>
      </c>
      <c r="K229" s="109"/>
      <c r="L229" s="109"/>
      <c r="M229" s="109">
        <f>Arkusz8!A20</f>
        <v>77</v>
      </c>
      <c r="N229" s="109"/>
      <c r="O229" s="109"/>
      <c r="P229" s="109">
        <f>Arkusz8!A19</f>
        <v>96</v>
      </c>
      <c r="Q229" s="109"/>
      <c r="R229" s="109"/>
      <c r="S229" s="109">
        <f>Arkusz8!A18</f>
        <v>98</v>
      </c>
      <c r="T229" s="109"/>
      <c r="U229" s="109"/>
      <c r="V229" s="109">
        <f>Arkusz8!A17</f>
        <v>101</v>
      </c>
      <c r="W229" s="109"/>
      <c r="X229" s="109"/>
    </row>
    <row r="230" spans="1:24" ht="15" customHeight="1" thickBot="1" x14ac:dyDescent="0.3">
      <c r="B230" s="275" t="s">
        <v>96</v>
      </c>
      <c r="C230" s="276"/>
      <c r="D230" s="276"/>
      <c r="E230" s="276"/>
      <c r="F230" s="276"/>
      <c r="G230" s="276"/>
      <c r="H230" s="276"/>
      <c r="I230" s="276"/>
      <c r="J230" s="91">
        <f>Arkusz8!A26</f>
        <v>1</v>
      </c>
      <c r="K230" s="91"/>
      <c r="L230" s="91"/>
      <c r="M230" s="91">
        <f>Arkusz8!A25</f>
        <v>1</v>
      </c>
      <c r="N230" s="91"/>
      <c r="O230" s="91"/>
      <c r="P230" s="91">
        <f>Arkusz8!A24</f>
        <v>1</v>
      </c>
      <c r="Q230" s="91"/>
      <c r="R230" s="91"/>
      <c r="S230" s="91">
        <f>Arkusz8!A23</f>
        <v>1</v>
      </c>
      <c r="T230" s="91"/>
      <c r="U230" s="91"/>
      <c r="V230" s="91">
        <f>Arkusz8!A22</f>
        <v>1</v>
      </c>
      <c r="W230" s="91"/>
      <c r="X230" s="91"/>
    </row>
    <row r="231" spans="1:24" ht="15" customHeight="1" thickBot="1" x14ac:dyDescent="0.3">
      <c r="B231" s="264" t="s">
        <v>97</v>
      </c>
      <c r="C231" s="265"/>
      <c r="D231" s="265"/>
      <c r="E231" s="265"/>
      <c r="F231" s="265"/>
      <c r="G231" s="265"/>
      <c r="H231" s="265"/>
      <c r="I231" s="265"/>
      <c r="J231" s="263">
        <f>SUM(J226,J227,J230)</f>
        <v>3775</v>
      </c>
      <c r="K231" s="263"/>
      <c r="L231" s="263"/>
      <c r="M231" s="263">
        <f>SUM(M226,M227,M230)</f>
        <v>3807</v>
      </c>
      <c r="N231" s="263"/>
      <c r="O231" s="263"/>
      <c r="P231" s="263">
        <f>SUM(P226,P227,P230)</f>
        <v>3828</v>
      </c>
      <c r="Q231" s="263"/>
      <c r="R231" s="263"/>
      <c r="S231" s="263">
        <f>SUM(S226,S227,S230)</f>
        <v>3825</v>
      </c>
      <c r="T231" s="263"/>
      <c r="U231" s="263"/>
      <c r="V231" s="263">
        <f>SUM(V226,V227,V230)</f>
        <v>3801</v>
      </c>
      <c r="W231" s="263"/>
      <c r="X231" s="269"/>
    </row>
    <row r="232" spans="1:24" x14ac:dyDescent="0.25">
      <c r="A232" s="23"/>
      <c r="B232" s="24"/>
      <c r="C232" s="24"/>
      <c r="D232" s="24"/>
      <c r="E232" s="25"/>
      <c r="F232" s="25"/>
      <c r="G232" s="25"/>
      <c r="H232" s="26"/>
      <c r="I232" s="26"/>
      <c r="J232" s="26"/>
      <c r="K232" s="27"/>
      <c r="L232" s="27"/>
      <c r="M232" s="27"/>
      <c r="N232" s="26"/>
      <c r="O232" s="26"/>
      <c r="P232" s="26"/>
      <c r="Q232" s="26"/>
      <c r="R232" s="26"/>
      <c r="S232" s="26"/>
      <c r="T232" s="28"/>
      <c r="U232" s="28"/>
    </row>
    <row r="233" spans="1:24" x14ac:dyDescent="0.25">
      <c r="A233" s="23"/>
      <c r="B233" s="23"/>
      <c r="C233" s="23"/>
      <c r="D233" s="23"/>
      <c r="E233" s="29"/>
      <c r="F233" s="29"/>
      <c r="G233" s="29"/>
      <c r="H233" s="30"/>
      <c r="I233" s="30"/>
      <c r="J233" s="30"/>
      <c r="K233" s="31"/>
      <c r="L233" s="31"/>
      <c r="M233" s="31"/>
      <c r="N233" s="30"/>
      <c r="O233" s="30"/>
      <c r="P233" s="30"/>
      <c r="Q233" s="30"/>
      <c r="R233" s="30"/>
      <c r="S233" s="30"/>
      <c r="T233" s="32"/>
      <c r="U233" s="32"/>
    </row>
    <row r="234" spans="1:24" x14ac:dyDescent="0.25">
      <c r="A234" s="23"/>
      <c r="B234" s="23"/>
      <c r="C234" s="23"/>
      <c r="D234" s="23"/>
      <c r="E234" s="29"/>
      <c r="F234" s="29"/>
      <c r="G234" s="29"/>
      <c r="H234" s="30"/>
      <c r="I234" s="30"/>
      <c r="J234" s="30"/>
      <c r="K234" s="31"/>
      <c r="L234" s="31"/>
      <c r="M234" s="31"/>
      <c r="N234" s="30"/>
      <c r="O234" s="30"/>
      <c r="P234" s="30"/>
      <c r="Q234" s="30"/>
      <c r="R234" s="30"/>
      <c r="S234" s="30"/>
      <c r="T234" s="32"/>
      <c r="U234" s="32"/>
    </row>
    <row r="235" spans="1:24" x14ac:dyDescent="0.25">
      <c r="A235" s="23"/>
      <c r="B235" s="23"/>
      <c r="C235" s="23"/>
      <c r="D235" s="23"/>
      <c r="E235" s="29"/>
      <c r="F235" s="29"/>
      <c r="G235" s="29"/>
      <c r="H235" s="30"/>
      <c r="I235" s="30"/>
      <c r="J235" s="30"/>
      <c r="K235" s="31"/>
      <c r="L235" s="31"/>
      <c r="M235" s="31"/>
      <c r="N235" s="30"/>
      <c r="O235" s="30"/>
      <c r="P235" s="30"/>
      <c r="Q235" s="30"/>
      <c r="R235" s="30"/>
      <c r="S235" s="30"/>
      <c r="T235" s="32"/>
      <c r="U235" s="32"/>
    </row>
    <row r="236" spans="1:24" x14ac:dyDescent="0.25">
      <c r="A236" s="23"/>
      <c r="B236" s="23"/>
      <c r="C236" s="23"/>
      <c r="D236" s="23"/>
      <c r="E236" s="29"/>
      <c r="F236" s="29"/>
      <c r="G236" s="29"/>
      <c r="H236" s="30"/>
      <c r="I236" s="30"/>
      <c r="J236" s="30"/>
      <c r="K236" s="31"/>
      <c r="L236" s="31"/>
      <c r="M236" s="31"/>
      <c r="N236" s="30"/>
      <c r="O236" s="30"/>
      <c r="P236" s="30"/>
      <c r="Q236" s="30"/>
      <c r="R236" s="30"/>
      <c r="S236" s="30"/>
      <c r="T236" s="32"/>
      <c r="U236" s="32"/>
    </row>
    <row r="237" spans="1:24" x14ac:dyDescent="0.25">
      <c r="A237" s="23"/>
      <c r="B237" s="23"/>
      <c r="C237" s="23"/>
      <c r="D237" s="23"/>
      <c r="E237" s="29"/>
      <c r="F237" s="29"/>
      <c r="G237" s="29"/>
      <c r="H237" s="30"/>
      <c r="I237" s="30"/>
      <c r="J237" s="30"/>
      <c r="K237" s="31"/>
      <c r="L237" s="31"/>
      <c r="M237" s="31"/>
      <c r="N237" s="30"/>
      <c r="O237" s="30"/>
      <c r="P237" s="30"/>
      <c r="Q237" s="30"/>
      <c r="R237" s="30"/>
      <c r="S237" s="30"/>
      <c r="T237" s="32"/>
      <c r="U237" s="32"/>
    </row>
    <row r="252" spans="1:25" x14ac:dyDescent="0.25">
      <c r="A252" s="4"/>
      <c r="B252" s="4"/>
      <c r="C252" s="4"/>
      <c r="D252" s="4"/>
      <c r="E252" s="4"/>
      <c r="F252" s="4"/>
      <c r="G252" s="4"/>
      <c r="H252" s="4"/>
      <c r="I252" s="4"/>
      <c r="J252" s="4"/>
      <c r="K252" s="4"/>
      <c r="L252" s="4"/>
      <c r="M252" s="4"/>
      <c r="N252" s="4"/>
      <c r="O252" s="4"/>
      <c r="P252" s="4"/>
      <c r="Q252" s="4"/>
      <c r="R252" s="4"/>
      <c r="S252" s="4"/>
      <c r="T252" s="4"/>
      <c r="U252" s="4"/>
    </row>
    <row r="253" spans="1:25" x14ac:dyDescent="0.25">
      <c r="A253" s="4"/>
      <c r="B253" s="4"/>
      <c r="C253" s="4"/>
      <c r="D253" s="4"/>
      <c r="E253" s="4"/>
      <c r="F253" s="4"/>
      <c r="G253" s="4"/>
      <c r="H253" s="4"/>
      <c r="I253" s="4"/>
      <c r="J253" s="4"/>
      <c r="K253" s="4"/>
      <c r="L253" s="4"/>
      <c r="M253" s="4"/>
      <c r="N253" s="4"/>
      <c r="O253" s="4"/>
      <c r="P253" s="4"/>
      <c r="Q253" s="4"/>
      <c r="R253" s="4"/>
      <c r="S253" s="4"/>
      <c r="T253" s="4"/>
      <c r="U253" s="4"/>
    </row>
    <row r="254" spans="1:25" x14ac:dyDescent="0.25">
      <c r="A254" s="4"/>
      <c r="B254" s="4"/>
      <c r="C254" s="4"/>
      <c r="D254" s="4"/>
      <c r="E254" s="4"/>
      <c r="F254" s="4"/>
      <c r="G254" s="4"/>
      <c r="H254" s="4"/>
      <c r="I254" s="4"/>
      <c r="J254" s="4"/>
      <c r="K254" s="4"/>
      <c r="L254" s="4"/>
      <c r="M254" s="4"/>
      <c r="N254" s="4"/>
      <c r="O254" s="4"/>
      <c r="P254" s="4"/>
      <c r="Q254" s="4"/>
      <c r="R254" s="4"/>
      <c r="S254" s="4"/>
      <c r="T254" s="4"/>
      <c r="U254" s="4"/>
    </row>
    <row r="255" spans="1:25" x14ac:dyDescent="0.25">
      <c r="A255" s="33"/>
      <c r="B255" s="33"/>
      <c r="C255" s="33"/>
      <c r="D255" s="33"/>
      <c r="E255" s="33"/>
      <c r="F255" s="33"/>
      <c r="G255" s="33"/>
      <c r="H255" s="33"/>
      <c r="I255" s="33"/>
      <c r="J255" s="33"/>
      <c r="K255" s="33"/>
      <c r="L255" s="33"/>
      <c r="M255" s="33"/>
      <c r="N255" s="33"/>
      <c r="O255" s="33"/>
      <c r="P255" s="33"/>
      <c r="Q255" s="33"/>
      <c r="R255" s="33"/>
      <c r="S255" s="33"/>
      <c r="T255" s="33"/>
      <c r="U255" s="33"/>
    </row>
    <row r="256" spans="1:25" x14ac:dyDescent="0.25">
      <c r="A256" s="191" t="s">
        <v>171</v>
      </c>
      <c r="B256" s="192"/>
      <c r="C256" s="192"/>
      <c r="D256" s="192"/>
      <c r="E256" s="192"/>
      <c r="F256" s="192"/>
      <c r="G256" s="192"/>
      <c r="H256" s="192"/>
      <c r="I256" s="192"/>
      <c r="J256" s="192"/>
      <c r="K256" s="192"/>
      <c r="L256" s="192"/>
      <c r="M256" s="192"/>
      <c r="N256" s="192"/>
      <c r="O256" s="192"/>
      <c r="P256" s="192"/>
      <c r="Q256" s="192"/>
      <c r="R256" s="192"/>
      <c r="S256" s="192"/>
      <c r="T256" s="192"/>
      <c r="U256" s="192"/>
      <c r="V256" s="192"/>
      <c r="W256" s="192"/>
      <c r="X256" s="192"/>
      <c r="Y256" s="192"/>
    </row>
    <row r="257" spans="1:29" x14ac:dyDescent="0.25">
      <c r="A257" s="192"/>
      <c r="B257" s="192"/>
      <c r="C257" s="192"/>
      <c r="D257" s="192"/>
      <c r="E257" s="192"/>
      <c r="F257" s="192"/>
      <c r="G257" s="192"/>
      <c r="H257" s="192"/>
      <c r="I257" s="192"/>
      <c r="J257" s="192"/>
      <c r="K257" s="192"/>
      <c r="L257" s="192"/>
      <c r="M257" s="192"/>
      <c r="N257" s="192"/>
      <c r="O257" s="192"/>
      <c r="P257" s="192"/>
      <c r="Q257" s="192"/>
      <c r="R257" s="192"/>
      <c r="S257" s="192"/>
      <c r="T257" s="192"/>
      <c r="U257" s="192"/>
      <c r="V257" s="192"/>
      <c r="W257" s="192"/>
      <c r="X257" s="192"/>
      <c r="Y257" s="192"/>
    </row>
    <row r="258" spans="1:29" x14ac:dyDescent="0.25">
      <c r="A258" s="192"/>
      <c r="B258" s="192"/>
      <c r="C258" s="192"/>
      <c r="D258" s="192"/>
      <c r="E258" s="192"/>
      <c r="F258" s="192"/>
      <c r="G258" s="192"/>
      <c r="H258" s="192"/>
      <c r="I258" s="192"/>
      <c r="J258" s="192"/>
      <c r="K258" s="192"/>
      <c r="L258" s="192"/>
      <c r="M258" s="192"/>
      <c r="N258" s="192"/>
      <c r="O258" s="192"/>
      <c r="P258" s="192"/>
      <c r="Q258" s="192"/>
      <c r="R258" s="192"/>
      <c r="S258" s="192"/>
      <c r="T258" s="192"/>
      <c r="U258" s="192"/>
      <c r="V258" s="192"/>
      <c r="W258" s="192"/>
      <c r="X258" s="192"/>
      <c r="Y258" s="192"/>
      <c r="AC258" s="54"/>
    </row>
    <row r="259" spans="1:29" x14ac:dyDescent="0.25">
      <c r="A259" s="192"/>
      <c r="B259" s="192"/>
      <c r="C259" s="192"/>
      <c r="D259" s="192"/>
      <c r="E259" s="192"/>
      <c r="F259" s="192"/>
      <c r="G259" s="192"/>
      <c r="H259" s="192"/>
      <c r="I259" s="192"/>
      <c r="J259" s="192"/>
      <c r="K259" s="192"/>
      <c r="L259" s="192"/>
      <c r="M259" s="192"/>
      <c r="N259" s="192"/>
      <c r="O259" s="192"/>
      <c r="P259" s="192"/>
      <c r="Q259" s="192"/>
      <c r="R259" s="192"/>
      <c r="S259" s="192"/>
      <c r="T259" s="192"/>
      <c r="U259" s="192"/>
      <c r="V259" s="192"/>
      <c r="W259" s="192"/>
      <c r="X259" s="192"/>
      <c r="Y259" s="192"/>
    </row>
    <row r="260" spans="1:29" x14ac:dyDescent="0.25">
      <c r="A260" s="192"/>
      <c r="B260" s="192"/>
      <c r="C260" s="192"/>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row>
    <row r="261" spans="1:29" x14ac:dyDescent="0.25">
      <c r="A261" s="192"/>
      <c r="B261" s="192"/>
      <c r="C261" s="192"/>
      <c r="D261" s="192"/>
      <c r="E261" s="192"/>
      <c r="F261" s="192"/>
      <c r="G261" s="192"/>
      <c r="H261" s="192"/>
      <c r="I261" s="192"/>
      <c r="J261" s="192"/>
      <c r="K261" s="192"/>
      <c r="L261" s="192"/>
      <c r="M261" s="192"/>
      <c r="N261" s="192"/>
      <c r="O261" s="192"/>
      <c r="P261" s="192"/>
      <c r="Q261" s="192"/>
      <c r="R261" s="192"/>
      <c r="S261" s="192"/>
      <c r="T261" s="192"/>
      <c r="U261" s="192"/>
      <c r="V261" s="192"/>
      <c r="W261" s="192"/>
      <c r="X261" s="192"/>
      <c r="Y261" s="192"/>
    </row>
    <row r="262" spans="1:29" x14ac:dyDescent="0.25">
      <c r="A262" s="192"/>
      <c r="B262" s="192"/>
      <c r="C262" s="192"/>
      <c r="D262" s="192"/>
      <c r="E262" s="192"/>
      <c r="F262" s="192"/>
      <c r="G262" s="192"/>
      <c r="H262" s="192"/>
      <c r="I262" s="192"/>
      <c r="J262" s="192"/>
      <c r="K262" s="192"/>
      <c r="L262" s="192"/>
      <c r="M262" s="192"/>
      <c r="N262" s="192"/>
      <c r="O262" s="192"/>
      <c r="P262" s="192"/>
      <c r="Q262" s="192"/>
      <c r="R262" s="192"/>
      <c r="S262" s="192"/>
      <c r="T262" s="192"/>
      <c r="U262" s="192"/>
      <c r="V262" s="192"/>
      <c r="W262" s="192"/>
      <c r="X262" s="192"/>
      <c r="Y262" s="192"/>
    </row>
    <row r="266" spans="1:29" ht="18" x14ac:dyDescent="0.25">
      <c r="A266" s="8" t="s">
        <v>73</v>
      </c>
    </row>
    <row r="267" spans="1:29" ht="18" x14ac:dyDescent="0.25">
      <c r="A267" s="8"/>
    </row>
    <row r="269" spans="1:29" x14ac:dyDescent="0.25">
      <c r="A269" s="155" t="s">
        <v>66</v>
      </c>
      <c r="B269" s="155"/>
      <c r="C269" s="155"/>
      <c r="D269" s="155"/>
      <c r="E269" s="155"/>
      <c r="F269" s="155"/>
      <c r="G269" s="155"/>
      <c r="H269" s="155"/>
      <c r="I269" s="155"/>
      <c r="J269" s="155"/>
      <c r="K269" s="155"/>
      <c r="L269" s="155"/>
      <c r="M269" s="155"/>
      <c r="N269" s="155"/>
      <c r="O269" s="155"/>
      <c r="P269" s="155"/>
      <c r="Q269" s="155"/>
      <c r="R269" s="155"/>
      <c r="S269" s="155"/>
      <c r="T269" s="155"/>
      <c r="U269" s="155"/>
    </row>
    <row r="270" spans="1:29" x14ac:dyDescent="0.25">
      <c r="A270" s="155"/>
      <c r="B270" s="155"/>
      <c r="C270" s="155"/>
      <c r="D270" s="155"/>
      <c r="E270" s="155"/>
      <c r="F270" s="155"/>
      <c r="G270" s="155"/>
      <c r="H270" s="155"/>
      <c r="I270" s="155"/>
      <c r="J270" s="155"/>
      <c r="K270" s="155"/>
      <c r="L270" s="155"/>
      <c r="M270" s="155"/>
      <c r="N270" s="155"/>
      <c r="O270" s="155"/>
      <c r="P270" s="155"/>
      <c r="Q270" s="155"/>
      <c r="R270" s="155"/>
      <c r="S270" s="155"/>
      <c r="T270" s="155"/>
      <c r="U270" s="155"/>
    </row>
    <row r="271" spans="1:29" x14ac:dyDescent="0.25">
      <c r="A271" s="155"/>
      <c r="B271" s="155"/>
      <c r="C271" s="155"/>
      <c r="D271" s="155"/>
      <c r="E271" s="155"/>
      <c r="F271" s="155"/>
      <c r="G271" s="155"/>
      <c r="H271" s="155"/>
      <c r="I271" s="155"/>
      <c r="J271" s="155"/>
      <c r="K271" s="155"/>
      <c r="L271" s="155"/>
      <c r="M271" s="155"/>
      <c r="N271" s="155"/>
      <c r="O271" s="155"/>
      <c r="P271" s="155"/>
      <c r="Q271" s="155"/>
      <c r="R271" s="155"/>
      <c r="S271" s="155"/>
      <c r="T271" s="155"/>
      <c r="U271" s="155"/>
    </row>
    <row r="272" spans="1:29" ht="15.75" thickBot="1" x14ac:dyDescent="0.3">
      <c r="A272" s="21"/>
      <c r="B272" s="21"/>
      <c r="C272" s="21"/>
      <c r="D272" s="21"/>
      <c r="E272" s="21"/>
      <c r="F272" s="21"/>
      <c r="G272" s="21"/>
      <c r="H272" s="21"/>
      <c r="I272" s="21"/>
      <c r="J272" s="21"/>
      <c r="K272" s="21"/>
      <c r="L272" s="21"/>
      <c r="M272" s="21"/>
      <c r="N272" s="21"/>
      <c r="O272" s="21"/>
      <c r="P272" s="21"/>
      <c r="Q272" s="21"/>
      <c r="R272" s="21"/>
      <c r="S272" s="21"/>
      <c r="T272" s="21"/>
      <c r="U272" s="21"/>
    </row>
    <row r="273" spans="7:26" ht="24.95" customHeight="1" x14ac:dyDescent="0.25">
      <c r="G273" s="74" t="s">
        <v>3</v>
      </c>
      <c r="H273" s="75"/>
      <c r="I273" s="75"/>
      <c r="J273" s="75"/>
      <c r="K273" s="75" t="s">
        <v>4</v>
      </c>
      <c r="L273" s="75"/>
      <c r="M273" s="78" t="str">
        <f>CONCATENATE("decyzje ",Arkusz18!A2," - ",Arkusz18!B2," r.")</f>
        <v>decyzje 01.07.2015 - 31.07.2015 r.</v>
      </c>
      <c r="N273" s="78"/>
      <c r="O273" s="78"/>
      <c r="P273" s="78"/>
      <c r="Q273" s="78"/>
      <c r="R273" s="79"/>
    </row>
    <row r="274" spans="7:26" ht="59.25" customHeight="1" x14ac:dyDescent="0.25">
      <c r="G274" s="76"/>
      <c r="H274" s="77"/>
      <c r="I274" s="77"/>
      <c r="J274" s="77"/>
      <c r="K274" s="77"/>
      <c r="L274" s="77"/>
      <c r="M274" s="80" t="s">
        <v>25</v>
      </c>
      <c r="N274" s="80"/>
      <c r="O274" s="80" t="s">
        <v>26</v>
      </c>
      <c r="P274" s="80"/>
      <c r="Q274" s="80" t="s">
        <v>27</v>
      </c>
      <c r="R274" s="272"/>
    </row>
    <row r="275" spans="7:26" ht="15" customHeight="1" x14ac:dyDescent="0.25">
      <c r="G275" s="110" t="s">
        <v>34</v>
      </c>
      <c r="H275" s="111"/>
      <c r="I275" s="111"/>
      <c r="J275" s="111"/>
      <c r="K275" s="112">
        <f>Arkusz9!B5</f>
        <v>7719</v>
      </c>
      <c r="L275" s="112"/>
      <c r="M275" s="113">
        <f>Arkusz9!B3</f>
        <v>5104</v>
      </c>
      <c r="N275" s="113"/>
      <c r="O275" s="113">
        <f>Arkusz9!B2</f>
        <v>326</v>
      </c>
      <c r="P275" s="113"/>
      <c r="Q275" s="113">
        <f>Arkusz9!B4</f>
        <v>181</v>
      </c>
      <c r="R275" s="114"/>
    </row>
    <row r="276" spans="7:26" ht="15" customHeight="1" x14ac:dyDescent="0.25">
      <c r="G276" s="267" t="s">
        <v>35</v>
      </c>
      <c r="H276" s="268"/>
      <c r="I276" s="268"/>
      <c r="J276" s="268"/>
      <c r="K276" s="266">
        <f>Arkusz9!B13</f>
        <v>1042</v>
      </c>
      <c r="L276" s="266"/>
      <c r="M276" s="260">
        <f>Arkusz9!B11</f>
        <v>866</v>
      </c>
      <c r="N276" s="260"/>
      <c r="O276" s="260">
        <f>Arkusz9!B10</f>
        <v>52</v>
      </c>
      <c r="P276" s="260"/>
      <c r="Q276" s="260">
        <f>Arkusz9!B12</f>
        <v>26</v>
      </c>
      <c r="R276" s="261"/>
    </row>
    <row r="277" spans="7:26" ht="15.75" thickBot="1" x14ac:dyDescent="0.3">
      <c r="G277" s="116" t="s">
        <v>24</v>
      </c>
      <c r="H277" s="117"/>
      <c r="I277" s="117"/>
      <c r="J277" s="117"/>
      <c r="K277" s="309">
        <f>Arkusz9!B9</f>
        <v>252</v>
      </c>
      <c r="L277" s="309"/>
      <c r="M277" s="262">
        <f>Arkusz9!B7</f>
        <v>162</v>
      </c>
      <c r="N277" s="262"/>
      <c r="O277" s="262">
        <f>Arkusz9!B6</f>
        <v>12</v>
      </c>
      <c r="P277" s="262"/>
      <c r="Q277" s="262">
        <f>Arkusz9!B8</f>
        <v>28</v>
      </c>
      <c r="R277" s="310"/>
    </row>
    <row r="278" spans="7:26" ht="15.75" thickBot="1" x14ac:dyDescent="0.3">
      <c r="G278" s="273" t="s">
        <v>75</v>
      </c>
      <c r="H278" s="274"/>
      <c r="I278" s="274"/>
      <c r="J278" s="274"/>
      <c r="K278" s="270">
        <f>SUM(K275:K277)</f>
        <v>9013</v>
      </c>
      <c r="L278" s="270"/>
      <c r="M278" s="270">
        <f>SUM(M275:M277)</f>
        <v>6132</v>
      </c>
      <c r="N278" s="270"/>
      <c r="O278" s="270">
        <f>SUM(O275:O277)</f>
        <v>390</v>
      </c>
      <c r="P278" s="270"/>
      <c r="Q278" s="270">
        <f>SUM(Q275:Q277)</f>
        <v>235</v>
      </c>
      <c r="R278" s="271"/>
    </row>
    <row r="282" spans="7:26" x14ac:dyDescent="0.25">
      <c r="V282" s="11"/>
      <c r="W282" s="11"/>
      <c r="Z282" s="11"/>
    </row>
    <row r="288" spans="7:26" x14ac:dyDescent="0.25">
      <c r="V288" s="33"/>
      <c r="W288" s="33"/>
      <c r="X288" s="33"/>
      <c r="Y288" s="34"/>
      <c r="Z288" s="33"/>
    </row>
    <row r="289" spans="7:26" x14ac:dyDescent="0.25">
      <c r="V289" s="33"/>
      <c r="W289" s="33"/>
      <c r="X289" s="33"/>
      <c r="Y289" s="34"/>
      <c r="Z289" s="33"/>
    </row>
    <row r="290" spans="7:26" x14ac:dyDescent="0.25">
      <c r="V290" s="33"/>
      <c r="W290" s="33"/>
      <c r="X290" s="33"/>
      <c r="Y290" s="34"/>
      <c r="Z290" s="33"/>
    </row>
    <row r="291" spans="7:26" x14ac:dyDescent="0.25">
      <c r="V291" s="33"/>
      <c r="W291" s="33"/>
      <c r="X291" s="33"/>
      <c r="Y291" s="34"/>
      <c r="Z291" s="33"/>
    </row>
    <row r="292" spans="7:26" x14ac:dyDescent="0.25">
      <c r="V292" s="33"/>
      <c r="W292" s="33"/>
      <c r="X292" s="33"/>
      <c r="Y292" s="34"/>
      <c r="Z292" s="33"/>
    </row>
    <row r="293" spans="7:26" x14ac:dyDescent="0.25">
      <c r="V293" s="33"/>
      <c r="W293" s="33"/>
      <c r="X293" s="33"/>
      <c r="Y293" s="34"/>
      <c r="Z293" s="33"/>
    </row>
    <row r="294" spans="7:26" x14ac:dyDescent="0.25">
      <c r="V294" s="33"/>
      <c r="W294" s="33"/>
      <c r="X294" s="33"/>
      <c r="Y294" s="34"/>
      <c r="Z294" s="33"/>
    </row>
    <row r="295" spans="7:26" x14ac:dyDescent="0.25">
      <c r="V295" s="33"/>
      <c r="W295" s="33"/>
      <c r="X295" s="33"/>
      <c r="Y295" s="34"/>
      <c r="Z295" s="33"/>
    </row>
    <row r="296" spans="7:26" ht="15.75" thickBot="1" x14ac:dyDescent="0.3">
      <c r="V296" s="33"/>
      <c r="W296" s="33"/>
      <c r="X296" s="33"/>
      <c r="Y296" s="34"/>
      <c r="Z296" s="33"/>
    </row>
    <row r="297" spans="7:26" ht="15" customHeight="1" x14ac:dyDescent="0.25">
      <c r="G297" s="99" t="s">
        <v>3</v>
      </c>
      <c r="H297" s="100"/>
      <c r="I297" s="100"/>
      <c r="J297" s="100"/>
      <c r="K297" s="100"/>
      <c r="L297" s="100"/>
      <c r="M297" s="100"/>
      <c r="N297" s="100"/>
      <c r="O297" s="103" t="s">
        <v>4</v>
      </c>
      <c r="P297" s="103"/>
      <c r="Q297" s="82" t="s">
        <v>80</v>
      </c>
      <c r="R297" s="83"/>
      <c r="U297" s="33"/>
      <c r="V297" s="33"/>
      <c r="W297" s="33"/>
      <c r="X297" s="33"/>
      <c r="Y297" s="34"/>
    </row>
    <row r="298" spans="7:26" ht="46.5" customHeight="1" x14ac:dyDescent="0.25">
      <c r="G298" s="101"/>
      <c r="H298" s="102"/>
      <c r="I298" s="102"/>
      <c r="J298" s="102"/>
      <c r="K298" s="102"/>
      <c r="L298" s="102"/>
      <c r="M298" s="102"/>
      <c r="N298" s="102"/>
      <c r="O298" s="104"/>
      <c r="P298" s="104"/>
      <c r="Q298" s="84"/>
      <c r="R298" s="85"/>
      <c r="U298" s="33"/>
      <c r="V298" s="33"/>
      <c r="W298" s="33"/>
      <c r="X298" s="33"/>
      <c r="Y298" s="34"/>
    </row>
    <row r="299" spans="7:26" x14ac:dyDescent="0.25">
      <c r="G299" s="71" t="s">
        <v>76</v>
      </c>
      <c r="H299" s="72"/>
      <c r="I299" s="72"/>
      <c r="J299" s="72"/>
      <c r="K299" s="72"/>
      <c r="L299" s="72"/>
      <c r="M299" s="72"/>
      <c r="N299" s="72"/>
      <c r="O299" s="73">
        <f>Arkusz10!A2</f>
        <v>290</v>
      </c>
      <c r="P299" s="73"/>
      <c r="Q299" s="86">
        <f>Arkusz10!A3</f>
        <v>551</v>
      </c>
      <c r="R299" s="87"/>
      <c r="U299" s="33"/>
      <c r="V299" s="33"/>
      <c r="W299" s="33"/>
      <c r="X299" s="33"/>
      <c r="Y299" s="34"/>
    </row>
    <row r="300" spans="7:26" x14ac:dyDescent="0.25">
      <c r="G300" s="105" t="s">
        <v>77</v>
      </c>
      <c r="H300" s="106"/>
      <c r="I300" s="106"/>
      <c r="J300" s="106"/>
      <c r="K300" s="106"/>
      <c r="L300" s="106"/>
      <c r="M300" s="106"/>
      <c r="N300" s="106"/>
      <c r="O300" s="70">
        <f>Arkusz10!A4</f>
        <v>17</v>
      </c>
      <c r="P300" s="70"/>
      <c r="Q300" s="88">
        <f>Arkusz10!A5</f>
        <v>53</v>
      </c>
      <c r="R300" s="89"/>
      <c r="U300" s="33"/>
      <c r="V300" s="33"/>
      <c r="W300" s="33"/>
      <c r="X300" s="33"/>
      <c r="Y300" s="34"/>
    </row>
    <row r="301" spans="7:26" x14ac:dyDescent="0.25">
      <c r="G301" s="71" t="s">
        <v>78</v>
      </c>
      <c r="H301" s="72"/>
      <c r="I301" s="72"/>
      <c r="J301" s="72"/>
      <c r="K301" s="72"/>
      <c r="L301" s="72"/>
      <c r="M301" s="72"/>
      <c r="N301" s="72"/>
      <c r="O301" s="73">
        <f>Arkusz10!A6</f>
        <v>19</v>
      </c>
      <c r="P301" s="73"/>
      <c r="Q301" s="86">
        <f>Arkusz10!A7</f>
        <v>6</v>
      </c>
      <c r="R301" s="87"/>
      <c r="U301" s="33"/>
      <c r="V301" s="33"/>
      <c r="W301" s="33"/>
      <c r="X301" s="33"/>
      <c r="Y301" s="34"/>
    </row>
    <row r="302" spans="7:26" ht="15.75" thickBot="1" x14ac:dyDescent="0.3">
      <c r="G302" s="119" t="s">
        <v>79</v>
      </c>
      <c r="H302" s="120"/>
      <c r="I302" s="120"/>
      <c r="J302" s="120"/>
      <c r="K302" s="120"/>
      <c r="L302" s="120"/>
      <c r="M302" s="120"/>
      <c r="N302" s="120"/>
      <c r="O302" s="118">
        <f>Arkusz10!A8</f>
        <v>0</v>
      </c>
      <c r="P302" s="118"/>
      <c r="Q302" s="92">
        <f>Arkusz10!A9</f>
        <v>3</v>
      </c>
      <c r="R302" s="93"/>
      <c r="U302" s="33"/>
      <c r="V302" s="33"/>
      <c r="W302" s="33"/>
      <c r="X302" s="33"/>
      <c r="Y302" s="34"/>
    </row>
    <row r="303" spans="7:26" ht="15.75" thickBot="1" x14ac:dyDescent="0.3">
      <c r="G303" s="121" t="s">
        <v>75</v>
      </c>
      <c r="H303" s="122"/>
      <c r="I303" s="122"/>
      <c r="J303" s="122"/>
      <c r="K303" s="122"/>
      <c r="L303" s="122"/>
      <c r="M303" s="122"/>
      <c r="N303" s="122"/>
      <c r="O303" s="96">
        <f>SUM(O299:O302)</f>
        <v>326</v>
      </c>
      <c r="P303" s="96"/>
      <c r="Q303" s="94">
        <f>SUM(Q299:Q302)</f>
        <v>613</v>
      </c>
      <c r="R303" s="95"/>
      <c r="U303" s="33"/>
      <c r="V303" s="33"/>
      <c r="W303" s="33"/>
      <c r="X303" s="33"/>
      <c r="Y303" s="34"/>
    </row>
    <row r="304" spans="7:26" x14ac:dyDescent="0.25">
      <c r="V304" s="33"/>
      <c r="W304" s="33"/>
      <c r="X304" s="33"/>
      <c r="Y304" s="34"/>
      <c r="Z304" s="33"/>
    </row>
    <row r="305" spans="7:26" x14ac:dyDescent="0.25">
      <c r="V305" s="33"/>
      <c r="W305" s="33"/>
      <c r="X305" s="33"/>
      <c r="Y305" s="34"/>
      <c r="Z305" s="33"/>
    </row>
    <row r="306" spans="7:26" ht="15.75" thickBot="1" x14ac:dyDescent="0.3">
      <c r="V306" s="33"/>
      <c r="W306" s="33"/>
      <c r="X306" s="33"/>
      <c r="Y306" s="34"/>
      <c r="Z306" s="33"/>
    </row>
    <row r="307" spans="7:26" ht="24.95" customHeight="1" x14ac:dyDescent="0.25">
      <c r="G307" s="74" t="s">
        <v>3</v>
      </c>
      <c r="H307" s="75"/>
      <c r="I307" s="75"/>
      <c r="J307" s="75"/>
      <c r="K307" s="75" t="s">
        <v>4</v>
      </c>
      <c r="L307" s="75"/>
      <c r="M307" s="78" t="str">
        <f>CONCATENATE("decyzje ",Arkusz18!C2," - ",Arkusz18!B2," r.")</f>
        <v>decyzje 01.01.2015 - 31.07.2015 r.</v>
      </c>
      <c r="N307" s="78"/>
      <c r="O307" s="78"/>
      <c r="P307" s="78"/>
      <c r="Q307" s="78"/>
      <c r="R307" s="79"/>
      <c r="V307" s="33"/>
      <c r="W307" s="33"/>
      <c r="X307" s="33"/>
      <c r="Y307" s="34"/>
      <c r="Z307" s="33"/>
    </row>
    <row r="308" spans="7:26" ht="60.75" customHeight="1" x14ac:dyDescent="0.25">
      <c r="G308" s="76"/>
      <c r="H308" s="77"/>
      <c r="I308" s="77"/>
      <c r="J308" s="77"/>
      <c r="K308" s="77"/>
      <c r="L308" s="77"/>
      <c r="M308" s="80" t="s">
        <v>25</v>
      </c>
      <c r="N308" s="80"/>
      <c r="O308" s="80" t="s">
        <v>26</v>
      </c>
      <c r="P308" s="80"/>
      <c r="Q308" s="80" t="s">
        <v>27</v>
      </c>
      <c r="R308" s="272"/>
      <c r="V308" s="33"/>
      <c r="W308" s="33"/>
      <c r="X308" s="33"/>
      <c r="Y308" s="34"/>
      <c r="Z308" s="33"/>
    </row>
    <row r="309" spans="7:26" x14ac:dyDescent="0.25">
      <c r="G309" s="110" t="s">
        <v>34</v>
      </c>
      <c r="H309" s="111"/>
      <c r="I309" s="111"/>
      <c r="J309" s="111"/>
      <c r="K309" s="112">
        <f>Arkusz11!B5</f>
        <v>48011</v>
      </c>
      <c r="L309" s="112"/>
      <c r="M309" s="113">
        <f>Arkusz11!B3</f>
        <v>34158</v>
      </c>
      <c r="N309" s="113"/>
      <c r="O309" s="113">
        <f>Arkusz11!B2</f>
        <v>1846</v>
      </c>
      <c r="P309" s="113"/>
      <c r="Q309" s="113">
        <f>Arkusz11!B4</f>
        <v>1084</v>
      </c>
      <c r="R309" s="114"/>
      <c r="V309" s="33"/>
      <c r="W309" s="33"/>
      <c r="X309" s="33"/>
      <c r="Y309" s="34"/>
      <c r="Z309" s="33"/>
    </row>
    <row r="310" spans="7:26" x14ac:dyDescent="0.25">
      <c r="G310" s="267" t="s">
        <v>35</v>
      </c>
      <c r="H310" s="268"/>
      <c r="I310" s="268"/>
      <c r="J310" s="268"/>
      <c r="K310" s="266">
        <f>Arkusz11!B13</f>
        <v>7292</v>
      </c>
      <c r="L310" s="266"/>
      <c r="M310" s="260">
        <f>Arkusz11!B11</f>
        <v>5954</v>
      </c>
      <c r="N310" s="260"/>
      <c r="O310" s="260">
        <f>Arkusz11!B10</f>
        <v>345</v>
      </c>
      <c r="P310" s="260"/>
      <c r="Q310" s="260">
        <f>Arkusz11!B12</f>
        <v>183</v>
      </c>
      <c r="R310" s="261"/>
      <c r="V310" s="33"/>
      <c r="W310" s="33"/>
      <c r="X310" s="33"/>
      <c r="Y310" s="34"/>
      <c r="Z310" s="33"/>
    </row>
    <row r="311" spans="7:26" ht="15.75" thickBot="1" x14ac:dyDescent="0.3">
      <c r="G311" s="116" t="s">
        <v>24</v>
      </c>
      <c r="H311" s="117"/>
      <c r="I311" s="117"/>
      <c r="J311" s="117"/>
      <c r="K311" s="309">
        <f>Arkusz11!B9</f>
        <v>1551</v>
      </c>
      <c r="L311" s="309"/>
      <c r="M311" s="262">
        <f>Arkusz11!B7</f>
        <v>1214</v>
      </c>
      <c r="N311" s="262"/>
      <c r="O311" s="262">
        <f>Arkusz11!B6</f>
        <v>103</v>
      </c>
      <c r="P311" s="262"/>
      <c r="Q311" s="262">
        <f>Arkusz11!B8</f>
        <v>168</v>
      </c>
      <c r="R311" s="310"/>
      <c r="V311" s="33"/>
      <c r="W311" s="33"/>
      <c r="X311" s="33"/>
      <c r="Y311" s="34"/>
      <c r="Z311" s="33"/>
    </row>
    <row r="312" spans="7:26" ht="15.75" thickBot="1" x14ac:dyDescent="0.3">
      <c r="G312" s="273" t="s">
        <v>75</v>
      </c>
      <c r="H312" s="274"/>
      <c r="I312" s="274"/>
      <c r="J312" s="274"/>
      <c r="K312" s="270">
        <f>SUM(K309:L311)</f>
        <v>56854</v>
      </c>
      <c r="L312" s="270"/>
      <c r="M312" s="270">
        <f t="shared" ref="M312" si="14">SUM(M309:N311)</f>
        <v>41326</v>
      </c>
      <c r="N312" s="270"/>
      <c r="O312" s="270">
        <f t="shared" ref="O312" si="15">SUM(O309:P311)</f>
        <v>2294</v>
      </c>
      <c r="P312" s="270"/>
      <c r="Q312" s="270">
        <f t="shared" ref="Q312" si="16">SUM(Q309:R311)</f>
        <v>1435</v>
      </c>
      <c r="R312" s="271"/>
      <c r="V312" s="33"/>
      <c r="W312" s="33"/>
      <c r="X312" s="33"/>
      <c r="Y312" s="34"/>
      <c r="Z312" s="33"/>
    </row>
    <row r="313" spans="7:26" x14ac:dyDescent="0.25">
      <c r="V313" s="33"/>
      <c r="W313" s="33"/>
      <c r="X313" s="33"/>
      <c r="Y313" s="34"/>
      <c r="Z313" s="33"/>
    </row>
    <row r="314" spans="7:26" x14ac:dyDescent="0.25">
      <c r="V314" s="33"/>
      <c r="W314" s="33"/>
      <c r="X314" s="33"/>
      <c r="Y314" s="34"/>
      <c r="Z314" s="33"/>
    </row>
    <row r="315" spans="7:26" x14ac:dyDescent="0.25">
      <c r="V315" s="33"/>
      <c r="W315" s="33"/>
      <c r="X315" s="33"/>
      <c r="Y315" s="34"/>
      <c r="Z315" s="33"/>
    </row>
    <row r="316" spans="7:26" ht="15" customHeight="1" x14ac:dyDescent="0.25"/>
    <row r="317" spans="7:26" x14ac:dyDescent="0.25">
      <c r="N317" s="35"/>
      <c r="O317" s="35"/>
      <c r="P317" s="35"/>
      <c r="Q317" s="35"/>
      <c r="R317" s="35"/>
      <c r="S317" s="35"/>
      <c r="T317" s="35"/>
      <c r="U317" s="35"/>
      <c r="V317" s="36"/>
      <c r="W317" s="35"/>
      <c r="X317" s="37"/>
      <c r="Y317" s="38"/>
      <c r="Z317" s="37"/>
    </row>
    <row r="332" spans="7:18" ht="15.75" thickBot="1" x14ac:dyDescent="0.3"/>
    <row r="333" spans="7:18" x14ac:dyDescent="0.25">
      <c r="G333" s="99" t="s">
        <v>3</v>
      </c>
      <c r="H333" s="100"/>
      <c r="I333" s="100"/>
      <c r="J333" s="100"/>
      <c r="K333" s="100"/>
      <c r="L333" s="100"/>
      <c r="M333" s="100"/>
      <c r="N333" s="100"/>
      <c r="O333" s="103" t="s">
        <v>4</v>
      </c>
      <c r="P333" s="103"/>
      <c r="Q333" s="82" t="s">
        <v>80</v>
      </c>
      <c r="R333" s="83"/>
    </row>
    <row r="334" spans="7:18" ht="45.75" customHeight="1" x14ac:dyDescent="0.25">
      <c r="G334" s="101"/>
      <c r="H334" s="102"/>
      <c r="I334" s="102"/>
      <c r="J334" s="102"/>
      <c r="K334" s="102"/>
      <c r="L334" s="102"/>
      <c r="M334" s="102"/>
      <c r="N334" s="102"/>
      <c r="O334" s="104"/>
      <c r="P334" s="104"/>
      <c r="Q334" s="84"/>
      <c r="R334" s="85"/>
    </row>
    <row r="335" spans="7:18" x14ac:dyDescent="0.25">
      <c r="G335" s="71" t="s">
        <v>76</v>
      </c>
      <c r="H335" s="72"/>
      <c r="I335" s="72"/>
      <c r="J335" s="72"/>
      <c r="K335" s="72"/>
      <c r="L335" s="72"/>
      <c r="M335" s="72"/>
      <c r="N335" s="72"/>
      <c r="O335" s="73">
        <f>Arkusz12!A2</f>
        <v>4622</v>
      </c>
      <c r="P335" s="73"/>
      <c r="Q335" s="86">
        <f>Arkusz12!A3</f>
        <v>4019</v>
      </c>
      <c r="R335" s="87"/>
    </row>
    <row r="336" spans="7:18" x14ac:dyDescent="0.25">
      <c r="G336" s="105" t="s">
        <v>77</v>
      </c>
      <c r="H336" s="106"/>
      <c r="I336" s="106"/>
      <c r="J336" s="106"/>
      <c r="K336" s="106"/>
      <c r="L336" s="106"/>
      <c r="M336" s="106"/>
      <c r="N336" s="106"/>
      <c r="O336" s="70">
        <f>Arkusz12!A4</f>
        <v>351</v>
      </c>
      <c r="P336" s="70"/>
      <c r="Q336" s="88">
        <f>Arkusz12!A5</f>
        <v>285</v>
      </c>
      <c r="R336" s="89"/>
    </row>
    <row r="337" spans="1:25" x14ac:dyDescent="0.25">
      <c r="G337" s="71" t="s">
        <v>78</v>
      </c>
      <c r="H337" s="72"/>
      <c r="I337" s="72"/>
      <c r="J337" s="72"/>
      <c r="K337" s="72"/>
      <c r="L337" s="72"/>
      <c r="M337" s="72"/>
      <c r="N337" s="72"/>
      <c r="O337" s="73">
        <f>Arkusz12!A6</f>
        <v>104</v>
      </c>
      <c r="P337" s="73"/>
      <c r="Q337" s="86">
        <f>Arkusz12!A7</f>
        <v>85</v>
      </c>
      <c r="R337" s="87"/>
    </row>
    <row r="338" spans="1:25" ht="15.75" thickBot="1" x14ac:dyDescent="0.3">
      <c r="G338" s="119" t="s">
        <v>79</v>
      </c>
      <c r="H338" s="120"/>
      <c r="I338" s="120"/>
      <c r="J338" s="120"/>
      <c r="K338" s="120"/>
      <c r="L338" s="120"/>
      <c r="M338" s="120"/>
      <c r="N338" s="120"/>
      <c r="O338" s="118">
        <f>Arkusz12!A8</f>
        <v>15</v>
      </c>
      <c r="P338" s="118"/>
      <c r="Q338" s="92">
        <f>Arkusz12!A9</f>
        <v>5</v>
      </c>
      <c r="R338" s="93"/>
    </row>
    <row r="339" spans="1:25" ht="15.75" thickBot="1" x14ac:dyDescent="0.3">
      <c r="G339" s="121" t="s">
        <v>75</v>
      </c>
      <c r="H339" s="122"/>
      <c r="I339" s="122"/>
      <c r="J339" s="122"/>
      <c r="K339" s="122"/>
      <c r="L339" s="122"/>
      <c r="M339" s="122"/>
      <c r="N339" s="122"/>
      <c r="O339" s="96">
        <f>SUM(O335:P338)</f>
        <v>5092</v>
      </c>
      <c r="P339" s="96"/>
      <c r="Q339" s="96">
        <f>SUM(Q335:R338)</f>
        <v>4394</v>
      </c>
      <c r="R339" s="97"/>
    </row>
    <row r="342" spans="1:25" x14ac:dyDescent="0.25">
      <c r="A342" s="191" t="s">
        <v>172</v>
      </c>
      <c r="B342" s="192"/>
      <c r="C342" s="192"/>
      <c r="D342" s="192"/>
      <c r="E342" s="192"/>
      <c r="F342" s="192"/>
      <c r="G342" s="192"/>
      <c r="H342" s="192"/>
      <c r="I342" s="192"/>
      <c r="J342" s="192"/>
      <c r="K342" s="192"/>
      <c r="L342" s="192"/>
      <c r="M342" s="192"/>
      <c r="N342" s="192"/>
      <c r="O342" s="192"/>
      <c r="P342" s="192"/>
      <c r="Q342" s="192"/>
      <c r="R342" s="192"/>
      <c r="S342" s="192"/>
      <c r="T342" s="192"/>
      <c r="U342" s="192"/>
      <c r="V342" s="192"/>
      <c r="W342" s="192"/>
      <c r="X342" s="192"/>
      <c r="Y342" s="192"/>
    </row>
    <row r="343" spans="1:25" s="61" customFormat="1" x14ac:dyDescent="0.25">
      <c r="A343" s="164"/>
      <c r="B343" s="192"/>
      <c r="C343" s="192"/>
      <c r="D343" s="192"/>
      <c r="E343" s="192"/>
      <c r="F343" s="192"/>
      <c r="G343" s="192"/>
      <c r="H343" s="192"/>
      <c r="I343" s="192"/>
      <c r="J343" s="192"/>
      <c r="K343" s="192"/>
      <c r="L343" s="192"/>
      <c r="M343" s="192"/>
      <c r="N343" s="192"/>
      <c r="O343" s="192"/>
      <c r="P343" s="192"/>
      <c r="Q343" s="192"/>
      <c r="R343" s="192"/>
      <c r="S343" s="192"/>
      <c r="T343" s="192"/>
      <c r="U343" s="192"/>
      <c r="V343" s="192"/>
      <c r="W343" s="192"/>
      <c r="X343" s="192"/>
      <c r="Y343" s="192"/>
    </row>
    <row r="344" spans="1:25" s="61" customFormat="1" x14ac:dyDescent="0.25">
      <c r="A344" s="164"/>
      <c r="B344" s="192"/>
      <c r="C344" s="192"/>
      <c r="D344" s="192"/>
      <c r="E344" s="192"/>
      <c r="F344" s="192"/>
      <c r="G344" s="192"/>
      <c r="H344" s="192"/>
      <c r="I344" s="192"/>
      <c r="J344" s="192"/>
      <c r="K344" s="192"/>
      <c r="L344" s="192"/>
      <c r="M344" s="192"/>
      <c r="N344" s="192"/>
      <c r="O344" s="192"/>
      <c r="P344" s="192"/>
      <c r="Q344" s="192"/>
      <c r="R344" s="192"/>
      <c r="S344" s="192"/>
      <c r="T344" s="192"/>
      <c r="U344" s="192"/>
      <c r="V344" s="192"/>
      <c r="W344" s="192"/>
      <c r="X344" s="192"/>
      <c r="Y344" s="192"/>
    </row>
    <row r="345" spans="1:25" s="61" customFormat="1" x14ac:dyDescent="0.25">
      <c r="A345" s="164"/>
      <c r="B345" s="192"/>
      <c r="C345" s="192"/>
      <c r="D345" s="192"/>
      <c r="E345" s="192"/>
      <c r="F345" s="192"/>
      <c r="G345" s="192"/>
      <c r="H345" s="192"/>
      <c r="I345" s="192"/>
      <c r="J345" s="192"/>
      <c r="K345" s="192"/>
      <c r="L345" s="192"/>
      <c r="M345" s="192"/>
      <c r="N345" s="192"/>
      <c r="O345" s="192"/>
      <c r="P345" s="192"/>
      <c r="Q345" s="192"/>
      <c r="R345" s="192"/>
      <c r="S345" s="192"/>
      <c r="T345" s="192"/>
      <c r="U345" s="192"/>
      <c r="V345" s="192"/>
      <c r="W345" s="192"/>
      <c r="X345" s="192"/>
      <c r="Y345" s="192"/>
    </row>
    <row r="346" spans="1:25" s="61" customFormat="1" x14ac:dyDescent="0.25">
      <c r="A346" s="164"/>
      <c r="B346" s="192"/>
      <c r="C346" s="192"/>
      <c r="D346" s="192"/>
      <c r="E346" s="192"/>
      <c r="F346" s="192"/>
      <c r="G346" s="192"/>
      <c r="H346" s="192"/>
      <c r="I346" s="192"/>
      <c r="J346" s="192"/>
      <c r="K346" s="192"/>
      <c r="L346" s="192"/>
      <c r="M346" s="192"/>
      <c r="N346" s="192"/>
      <c r="O346" s="192"/>
      <c r="P346" s="192"/>
      <c r="Q346" s="192"/>
      <c r="R346" s="192"/>
      <c r="S346" s="192"/>
      <c r="T346" s="192"/>
      <c r="U346" s="192"/>
      <c r="V346" s="192"/>
      <c r="W346" s="192"/>
      <c r="X346" s="192"/>
      <c r="Y346" s="192"/>
    </row>
    <row r="347" spans="1:25" s="61" customFormat="1" x14ac:dyDescent="0.25">
      <c r="A347" s="164"/>
      <c r="B347" s="192"/>
      <c r="C347" s="192"/>
      <c r="D347" s="192"/>
      <c r="E347" s="192"/>
      <c r="F347" s="192"/>
      <c r="G347" s="192"/>
      <c r="H347" s="192"/>
      <c r="I347" s="192"/>
      <c r="J347" s="192"/>
      <c r="K347" s="192"/>
      <c r="L347" s="192"/>
      <c r="M347" s="192"/>
      <c r="N347" s="192"/>
      <c r="O347" s="192"/>
      <c r="P347" s="192"/>
      <c r="Q347" s="192"/>
      <c r="R347" s="192"/>
      <c r="S347" s="192"/>
      <c r="T347" s="192"/>
      <c r="U347" s="192"/>
      <c r="V347" s="192"/>
      <c r="W347" s="192"/>
      <c r="X347" s="192"/>
      <c r="Y347" s="192"/>
    </row>
    <row r="348" spans="1:25" s="61" customFormat="1" x14ac:dyDescent="0.25">
      <c r="A348" s="164"/>
      <c r="B348" s="192"/>
      <c r="C348" s="192"/>
      <c r="D348" s="192"/>
      <c r="E348" s="192"/>
      <c r="F348" s="192"/>
      <c r="G348" s="192"/>
      <c r="H348" s="192"/>
      <c r="I348" s="192"/>
      <c r="J348" s="192"/>
      <c r="K348" s="192"/>
      <c r="L348" s="192"/>
      <c r="M348" s="192"/>
      <c r="N348" s="192"/>
      <c r="O348" s="192"/>
      <c r="P348" s="192"/>
      <c r="Q348" s="192"/>
      <c r="R348" s="192"/>
      <c r="S348" s="192"/>
      <c r="T348" s="192"/>
      <c r="U348" s="192"/>
      <c r="V348" s="192"/>
      <c r="W348" s="192"/>
      <c r="X348" s="192"/>
      <c r="Y348" s="192"/>
    </row>
    <row r="349" spans="1:25" s="61" customFormat="1" x14ac:dyDescent="0.25">
      <c r="A349" s="164"/>
      <c r="B349" s="192"/>
      <c r="C349" s="192"/>
      <c r="D349" s="192"/>
      <c r="E349" s="192"/>
      <c r="F349" s="192"/>
      <c r="G349" s="192"/>
      <c r="H349" s="192"/>
      <c r="I349" s="192"/>
      <c r="J349" s="192"/>
      <c r="K349" s="192"/>
      <c r="L349" s="192"/>
      <c r="M349" s="192"/>
      <c r="N349" s="192"/>
      <c r="O349" s="192"/>
      <c r="P349" s="192"/>
      <c r="Q349" s="192"/>
      <c r="R349" s="192"/>
      <c r="S349" s="192"/>
      <c r="T349" s="192"/>
      <c r="U349" s="192"/>
      <c r="V349" s="192"/>
      <c r="W349" s="192"/>
      <c r="X349" s="192"/>
      <c r="Y349" s="192"/>
    </row>
    <row r="350" spans="1:25" s="61" customFormat="1" x14ac:dyDescent="0.25">
      <c r="A350" s="164"/>
      <c r="B350" s="192"/>
      <c r="C350" s="192"/>
      <c r="D350" s="192"/>
      <c r="E350" s="192"/>
      <c r="F350" s="192"/>
      <c r="G350" s="192"/>
      <c r="H350" s="192"/>
      <c r="I350" s="192"/>
      <c r="J350" s="192"/>
      <c r="K350" s="192"/>
      <c r="L350" s="192"/>
      <c r="M350" s="192"/>
      <c r="N350" s="192"/>
      <c r="O350" s="192"/>
      <c r="P350" s="192"/>
      <c r="Q350" s="192"/>
      <c r="R350" s="192"/>
      <c r="S350" s="192"/>
      <c r="T350" s="192"/>
      <c r="U350" s="192"/>
      <c r="V350" s="192"/>
      <c r="W350" s="192"/>
      <c r="X350" s="192"/>
      <c r="Y350" s="192"/>
    </row>
    <row r="351" spans="1:25" s="61" customFormat="1" x14ac:dyDescent="0.25">
      <c r="A351" s="164"/>
      <c r="B351" s="192"/>
      <c r="C351" s="192"/>
      <c r="D351" s="192"/>
      <c r="E351" s="192"/>
      <c r="F351" s="192"/>
      <c r="G351" s="192"/>
      <c r="H351" s="192"/>
      <c r="I351" s="192"/>
      <c r="J351" s="192"/>
      <c r="K351" s="192"/>
      <c r="L351" s="192"/>
      <c r="M351" s="192"/>
      <c r="N351" s="192"/>
      <c r="O351" s="192"/>
      <c r="P351" s="192"/>
      <c r="Q351" s="192"/>
      <c r="R351" s="192"/>
      <c r="S351" s="192"/>
      <c r="T351" s="192"/>
      <c r="U351" s="192"/>
      <c r="V351" s="192"/>
      <c r="W351" s="192"/>
      <c r="X351" s="192"/>
      <c r="Y351" s="192"/>
    </row>
    <row r="352" spans="1:25" s="61" customFormat="1" x14ac:dyDescent="0.25">
      <c r="A352" s="164"/>
      <c r="B352" s="192"/>
      <c r="C352" s="192"/>
      <c r="D352" s="192"/>
      <c r="E352" s="192"/>
      <c r="F352" s="192"/>
      <c r="G352" s="192"/>
      <c r="H352" s="192"/>
      <c r="I352" s="192"/>
      <c r="J352" s="192"/>
      <c r="K352" s="192"/>
      <c r="L352" s="192"/>
      <c r="M352" s="192"/>
      <c r="N352" s="192"/>
      <c r="O352" s="192"/>
      <c r="P352" s="192"/>
      <c r="Q352" s="192"/>
      <c r="R352" s="192"/>
      <c r="S352" s="192"/>
      <c r="T352" s="192"/>
      <c r="U352" s="192"/>
      <c r="V352" s="192"/>
      <c r="W352" s="192"/>
      <c r="X352" s="192"/>
      <c r="Y352" s="192"/>
    </row>
    <row r="353" spans="1:25" s="61" customFormat="1" x14ac:dyDescent="0.25">
      <c r="A353" s="164"/>
      <c r="B353" s="192"/>
      <c r="C353" s="192"/>
      <c r="D353" s="192"/>
      <c r="E353" s="192"/>
      <c r="F353" s="192"/>
      <c r="G353" s="192"/>
      <c r="H353" s="192"/>
      <c r="I353" s="192"/>
      <c r="J353" s="192"/>
      <c r="K353" s="192"/>
      <c r="L353" s="192"/>
      <c r="M353" s="192"/>
      <c r="N353" s="192"/>
      <c r="O353" s="192"/>
      <c r="P353" s="192"/>
      <c r="Q353" s="192"/>
      <c r="R353" s="192"/>
      <c r="S353" s="192"/>
      <c r="T353" s="192"/>
      <c r="U353" s="192"/>
      <c r="V353" s="192"/>
      <c r="W353" s="192"/>
      <c r="X353" s="192"/>
      <c r="Y353" s="192"/>
    </row>
    <row r="354" spans="1:25" s="61" customFormat="1" x14ac:dyDescent="0.25">
      <c r="A354" s="164"/>
      <c r="B354" s="192"/>
      <c r="C354" s="192"/>
      <c r="D354" s="192"/>
      <c r="E354" s="192"/>
      <c r="F354" s="192"/>
      <c r="G354" s="192"/>
      <c r="H354" s="192"/>
      <c r="I354" s="192"/>
      <c r="J354" s="192"/>
      <c r="K354" s="192"/>
      <c r="L354" s="192"/>
      <c r="M354" s="192"/>
      <c r="N354" s="192"/>
      <c r="O354" s="192"/>
      <c r="P354" s="192"/>
      <c r="Q354" s="192"/>
      <c r="R354" s="192"/>
      <c r="S354" s="192"/>
      <c r="T354" s="192"/>
      <c r="U354" s="192"/>
      <c r="V354" s="192"/>
      <c r="W354" s="192"/>
      <c r="X354" s="192"/>
      <c r="Y354" s="192"/>
    </row>
    <row r="355" spans="1:25" s="61" customFormat="1" x14ac:dyDescent="0.25">
      <c r="A355" s="164"/>
      <c r="B355" s="192"/>
      <c r="C355" s="192"/>
      <c r="D355" s="192"/>
      <c r="E355" s="192"/>
      <c r="F355" s="192"/>
      <c r="G355" s="192"/>
      <c r="H355" s="192"/>
      <c r="I355" s="192"/>
      <c r="J355" s="192"/>
      <c r="K355" s="192"/>
      <c r="L355" s="192"/>
      <c r="M355" s="192"/>
      <c r="N355" s="192"/>
      <c r="O355" s="192"/>
      <c r="P355" s="192"/>
      <c r="Q355" s="192"/>
      <c r="R355" s="192"/>
      <c r="S355" s="192"/>
      <c r="T355" s="192"/>
      <c r="U355" s="192"/>
      <c r="V355" s="192"/>
      <c r="W355" s="192"/>
      <c r="X355" s="192"/>
      <c r="Y355" s="192"/>
    </row>
    <row r="356" spans="1:25" s="61" customFormat="1" x14ac:dyDescent="0.25">
      <c r="A356" s="164"/>
      <c r="B356" s="192"/>
      <c r="C356" s="192"/>
      <c r="D356" s="192"/>
      <c r="E356" s="192"/>
      <c r="F356" s="192"/>
      <c r="G356" s="192"/>
      <c r="H356" s="192"/>
      <c r="I356" s="192"/>
      <c r="J356" s="192"/>
      <c r="K356" s="192"/>
      <c r="L356" s="192"/>
      <c r="M356" s="192"/>
      <c r="N356" s="192"/>
      <c r="O356" s="192"/>
      <c r="P356" s="192"/>
      <c r="Q356" s="192"/>
      <c r="R356" s="192"/>
      <c r="S356" s="192"/>
      <c r="T356" s="192"/>
      <c r="U356" s="192"/>
      <c r="V356" s="192"/>
      <c r="W356" s="192"/>
      <c r="X356" s="192"/>
      <c r="Y356" s="192"/>
    </row>
    <row r="357" spans="1:25" s="61" customFormat="1" x14ac:dyDescent="0.25">
      <c r="A357" s="164"/>
      <c r="B357" s="192"/>
      <c r="C357" s="192"/>
      <c r="D357" s="192"/>
      <c r="E357" s="192"/>
      <c r="F357" s="192"/>
      <c r="G357" s="192"/>
      <c r="H357" s="192"/>
      <c r="I357" s="192"/>
      <c r="J357" s="192"/>
      <c r="K357" s="192"/>
      <c r="L357" s="192"/>
      <c r="M357" s="192"/>
      <c r="N357" s="192"/>
      <c r="O357" s="192"/>
      <c r="P357" s="192"/>
      <c r="Q357" s="192"/>
      <c r="R357" s="192"/>
      <c r="S357" s="192"/>
      <c r="T357" s="192"/>
      <c r="U357" s="192"/>
      <c r="V357" s="192"/>
      <c r="W357" s="192"/>
      <c r="X357" s="192"/>
      <c r="Y357" s="192"/>
    </row>
    <row r="358" spans="1:25" s="61" customFormat="1" x14ac:dyDescent="0.25">
      <c r="A358" s="164"/>
      <c r="B358" s="192"/>
      <c r="C358" s="192"/>
      <c r="D358" s="192"/>
      <c r="E358" s="192"/>
      <c r="F358" s="192"/>
      <c r="G358" s="192"/>
      <c r="H358" s="192"/>
      <c r="I358" s="192"/>
      <c r="J358" s="192"/>
      <c r="K358" s="192"/>
      <c r="L358" s="192"/>
      <c r="M358" s="192"/>
      <c r="N358" s="192"/>
      <c r="O358" s="192"/>
      <c r="P358" s="192"/>
      <c r="Q358" s="192"/>
      <c r="R358" s="192"/>
      <c r="S358" s="192"/>
      <c r="T358" s="192"/>
      <c r="U358" s="192"/>
      <c r="V358" s="192"/>
      <c r="W358" s="192"/>
      <c r="X358" s="192"/>
      <c r="Y358" s="192"/>
    </row>
    <row r="359" spans="1:25" s="61" customFormat="1" x14ac:dyDescent="0.25">
      <c r="A359" s="164"/>
      <c r="B359" s="192"/>
      <c r="C359" s="192"/>
      <c r="D359" s="192"/>
      <c r="E359" s="192"/>
      <c r="F359" s="192"/>
      <c r="G359" s="192"/>
      <c r="H359" s="192"/>
      <c r="I359" s="192"/>
      <c r="J359" s="192"/>
      <c r="K359" s="192"/>
      <c r="L359" s="192"/>
      <c r="M359" s="192"/>
      <c r="N359" s="192"/>
      <c r="O359" s="192"/>
      <c r="P359" s="192"/>
      <c r="Q359" s="192"/>
      <c r="R359" s="192"/>
      <c r="S359" s="192"/>
      <c r="T359" s="192"/>
      <c r="U359" s="192"/>
      <c r="V359" s="192"/>
      <c r="W359" s="192"/>
      <c r="X359" s="192"/>
      <c r="Y359" s="192"/>
    </row>
    <row r="360" spans="1:25" s="61" customFormat="1" x14ac:dyDescent="0.25">
      <c r="A360" s="164"/>
      <c r="B360" s="192"/>
      <c r="C360" s="192"/>
      <c r="D360" s="192"/>
      <c r="E360" s="192"/>
      <c r="F360" s="192"/>
      <c r="G360" s="192"/>
      <c r="H360" s="192"/>
      <c r="I360" s="192"/>
      <c r="J360" s="192"/>
      <c r="K360" s="192"/>
      <c r="L360" s="192"/>
      <c r="M360" s="192"/>
      <c r="N360" s="192"/>
      <c r="O360" s="192"/>
      <c r="P360" s="192"/>
      <c r="Q360" s="192"/>
      <c r="R360" s="192"/>
      <c r="S360" s="192"/>
      <c r="T360" s="192"/>
      <c r="U360" s="192"/>
      <c r="V360" s="192"/>
      <c r="W360" s="192"/>
      <c r="X360" s="192"/>
      <c r="Y360" s="192"/>
    </row>
    <row r="361" spans="1:25" s="61" customFormat="1" x14ac:dyDescent="0.25">
      <c r="A361" s="164"/>
      <c r="B361" s="192"/>
      <c r="C361" s="192"/>
      <c r="D361" s="192"/>
      <c r="E361" s="192"/>
      <c r="F361" s="192"/>
      <c r="G361" s="192"/>
      <c r="H361" s="192"/>
      <c r="I361" s="192"/>
      <c r="J361" s="192"/>
      <c r="K361" s="192"/>
      <c r="L361" s="192"/>
      <c r="M361" s="192"/>
      <c r="N361" s="192"/>
      <c r="O361" s="192"/>
      <c r="P361" s="192"/>
      <c r="Q361" s="192"/>
      <c r="R361" s="192"/>
      <c r="S361" s="192"/>
      <c r="T361" s="192"/>
      <c r="U361" s="192"/>
      <c r="V361" s="192"/>
      <c r="W361" s="192"/>
      <c r="X361" s="192"/>
      <c r="Y361" s="192"/>
    </row>
    <row r="362" spans="1:25" s="61" customFormat="1" x14ac:dyDescent="0.25">
      <c r="A362" s="164"/>
      <c r="B362" s="192"/>
      <c r="C362" s="192"/>
      <c r="D362" s="192"/>
      <c r="E362" s="192"/>
      <c r="F362" s="192"/>
      <c r="G362" s="192"/>
      <c r="H362" s="192"/>
      <c r="I362" s="192"/>
      <c r="J362" s="192"/>
      <c r="K362" s="192"/>
      <c r="L362" s="192"/>
      <c r="M362" s="192"/>
      <c r="N362" s="192"/>
      <c r="O362" s="192"/>
      <c r="P362" s="192"/>
      <c r="Q362" s="192"/>
      <c r="R362" s="192"/>
      <c r="S362" s="192"/>
      <c r="T362" s="192"/>
      <c r="U362" s="192"/>
      <c r="V362" s="192"/>
      <c r="W362" s="192"/>
      <c r="X362" s="192"/>
      <c r="Y362" s="192"/>
    </row>
    <row r="363" spans="1:25" s="61" customFormat="1" x14ac:dyDescent="0.25">
      <c r="A363" s="164"/>
      <c r="B363" s="192"/>
      <c r="C363" s="192"/>
      <c r="D363" s="192"/>
      <c r="E363" s="192"/>
      <c r="F363" s="192"/>
      <c r="G363" s="192"/>
      <c r="H363" s="192"/>
      <c r="I363" s="192"/>
      <c r="J363" s="192"/>
      <c r="K363" s="192"/>
      <c r="L363" s="192"/>
      <c r="M363" s="192"/>
      <c r="N363" s="192"/>
      <c r="O363" s="192"/>
      <c r="P363" s="192"/>
      <c r="Q363" s="192"/>
      <c r="R363" s="192"/>
      <c r="S363" s="192"/>
      <c r="T363" s="192"/>
      <c r="U363" s="192"/>
      <c r="V363" s="192"/>
      <c r="W363" s="192"/>
      <c r="X363" s="192"/>
      <c r="Y363" s="192"/>
    </row>
    <row r="364" spans="1:25" s="61" customFormat="1" x14ac:dyDescent="0.25">
      <c r="A364" s="164"/>
      <c r="B364" s="192"/>
      <c r="C364" s="192"/>
      <c r="D364" s="192"/>
      <c r="E364" s="192"/>
      <c r="F364" s="192"/>
      <c r="G364" s="192"/>
      <c r="H364" s="192"/>
      <c r="I364" s="192"/>
      <c r="J364" s="192"/>
      <c r="K364" s="192"/>
      <c r="L364" s="192"/>
      <c r="M364" s="192"/>
      <c r="N364" s="192"/>
      <c r="O364" s="192"/>
      <c r="P364" s="192"/>
      <c r="Q364" s="192"/>
      <c r="R364" s="192"/>
      <c r="S364" s="192"/>
      <c r="T364" s="192"/>
      <c r="U364" s="192"/>
      <c r="V364" s="192"/>
      <c r="W364" s="192"/>
      <c r="X364" s="192"/>
      <c r="Y364" s="192"/>
    </row>
    <row r="365" spans="1:25" s="61" customFormat="1" x14ac:dyDescent="0.25">
      <c r="A365" s="164"/>
      <c r="B365" s="192"/>
      <c r="C365" s="192"/>
      <c r="D365" s="192"/>
      <c r="E365" s="192"/>
      <c r="F365" s="192"/>
      <c r="G365" s="192"/>
      <c r="H365" s="192"/>
      <c r="I365" s="192"/>
      <c r="J365" s="192"/>
      <c r="K365" s="192"/>
      <c r="L365" s="192"/>
      <c r="M365" s="192"/>
      <c r="N365" s="192"/>
      <c r="O365" s="192"/>
      <c r="P365" s="192"/>
      <c r="Q365" s="192"/>
      <c r="R365" s="192"/>
      <c r="S365" s="192"/>
      <c r="T365" s="192"/>
      <c r="U365" s="192"/>
      <c r="V365" s="192"/>
      <c r="W365" s="192"/>
      <c r="X365" s="192"/>
      <c r="Y365" s="192"/>
    </row>
    <row r="366" spans="1:25" s="61" customFormat="1" x14ac:dyDescent="0.25">
      <c r="A366" s="164"/>
      <c r="B366" s="192"/>
      <c r="C366" s="192"/>
      <c r="D366" s="192"/>
      <c r="E366" s="192"/>
      <c r="F366" s="192"/>
      <c r="G366" s="192"/>
      <c r="H366" s="192"/>
      <c r="I366" s="192"/>
      <c r="J366" s="192"/>
      <c r="K366" s="192"/>
      <c r="L366" s="192"/>
      <c r="M366" s="192"/>
      <c r="N366" s="192"/>
      <c r="O366" s="192"/>
      <c r="P366" s="192"/>
      <c r="Q366" s="192"/>
      <c r="R366" s="192"/>
      <c r="S366" s="192"/>
      <c r="T366" s="192"/>
      <c r="U366" s="192"/>
      <c r="V366" s="192"/>
      <c r="W366" s="192"/>
      <c r="X366" s="192"/>
      <c r="Y366" s="192"/>
    </row>
    <row r="367" spans="1:25" s="61" customFormat="1" x14ac:dyDescent="0.25">
      <c r="A367" s="164"/>
      <c r="B367" s="192"/>
      <c r="C367" s="192"/>
      <c r="D367" s="192"/>
      <c r="E367" s="192"/>
      <c r="F367" s="192"/>
      <c r="G367" s="192"/>
      <c r="H367" s="192"/>
      <c r="I367" s="192"/>
      <c r="J367" s="192"/>
      <c r="K367" s="192"/>
      <c r="L367" s="192"/>
      <c r="M367" s="192"/>
      <c r="N367" s="192"/>
      <c r="O367" s="192"/>
      <c r="P367" s="192"/>
      <c r="Q367" s="192"/>
      <c r="R367" s="192"/>
      <c r="S367" s="192"/>
      <c r="T367" s="192"/>
      <c r="U367" s="192"/>
      <c r="V367" s="192"/>
      <c r="W367" s="192"/>
      <c r="X367" s="192"/>
      <c r="Y367" s="192"/>
    </row>
    <row r="368" spans="1:25" s="61" customFormat="1" x14ac:dyDescent="0.25">
      <c r="A368" s="164"/>
      <c r="B368" s="192"/>
      <c r="C368" s="192"/>
      <c r="D368" s="192"/>
      <c r="E368" s="192"/>
      <c r="F368" s="192"/>
      <c r="G368" s="192"/>
      <c r="H368" s="192"/>
      <c r="I368" s="192"/>
      <c r="J368" s="192"/>
      <c r="K368" s="192"/>
      <c r="L368" s="192"/>
      <c r="M368" s="192"/>
      <c r="N368" s="192"/>
      <c r="O368" s="192"/>
      <c r="P368" s="192"/>
      <c r="Q368" s="192"/>
      <c r="R368" s="192"/>
      <c r="S368" s="192"/>
      <c r="T368" s="192"/>
      <c r="U368" s="192"/>
      <c r="V368" s="192"/>
      <c r="W368" s="192"/>
      <c r="X368" s="192"/>
      <c r="Y368" s="192"/>
    </row>
    <row r="369" spans="1:25" s="61" customFormat="1" x14ac:dyDescent="0.25">
      <c r="A369" s="164"/>
      <c r="B369" s="192"/>
      <c r="C369" s="192"/>
      <c r="D369" s="192"/>
      <c r="E369" s="192"/>
      <c r="F369" s="192"/>
      <c r="G369" s="192"/>
      <c r="H369" s="192"/>
      <c r="I369" s="192"/>
      <c r="J369" s="192"/>
      <c r="K369" s="192"/>
      <c r="L369" s="192"/>
      <c r="M369" s="192"/>
      <c r="N369" s="192"/>
      <c r="O369" s="192"/>
      <c r="P369" s="192"/>
      <c r="Q369" s="192"/>
      <c r="R369" s="192"/>
      <c r="S369" s="192"/>
      <c r="T369" s="192"/>
      <c r="U369" s="192"/>
      <c r="V369" s="192"/>
      <c r="W369" s="192"/>
      <c r="X369" s="192"/>
      <c r="Y369" s="192"/>
    </row>
    <row r="370" spans="1:25" s="61" customFormat="1" x14ac:dyDescent="0.25">
      <c r="A370" s="164"/>
      <c r="B370" s="192"/>
      <c r="C370" s="192"/>
      <c r="D370" s="192"/>
      <c r="E370" s="192"/>
      <c r="F370" s="192"/>
      <c r="G370" s="192"/>
      <c r="H370" s="192"/>
      <c r="I370" s="192"/>
      <c r="J370" s="192"/>
      <c r="K370" s="192"/>
      <c r="L370" s="192"/>
      <c r="M370" s="192"/>
      <c r="N370" s="192"/>
      <c r="O370" s="192"/>
      <c r="P370" s="192"/>
      <c r="Q370" s="192"/>
      <c r="R370" s="192"/>
      <c r="S370" s="192"/>
      <c r="T370" s="192"/>
      <c r="U370" s="192"/>
      <c r="V370" s="192"/>
      <c r="W370" s="192"/>
      <c r="X370" s="192"/>
      <c r="Y370" s="192"/>
    </row>
    <row r="371" spans="1:25" s="61" customFormat="1" x14ac:dyDescent="0.25">
      <c r="A371" s="164"/>
      <c r="B371" s="192"/>
      <c r="C371" s="192"/>
      <c r="D371" s="192"/>
      <c r="E371" s="192"/>
      <c r="F371" s="192"/>
      <c r="G371" s="192"/>
      <c r="H371" s="192"/>
      <c r="I371" s="192"/>
      <c r="J371" s="192"/>
      <c r="K371" s="192"/>
      <c r="L371" s="192"/>
      <c r="M371" s="192"/>
      <c r="N371" s="192"/>
      <c r="O371" s="192"/>
      <c r="P371" s="192"/>
      <c r="Q371" s="192"/>
      <c r="R371" s="192"/>
      <c r="S371" s="192"/>
      <c r="T371" s="192"/>
      <c r="U371" s="192"/>
      <c r="V371" s="192"/>
      <c r="W371" s="192"/>
      <c r="X371" s="192"/>
      <c r="Y371" s="192"/>
    </row>
    <row r="372" spans="1:25" s="61" customFormat="1" x14ac:dyDescent="0.25">
      <c r="A372" s="164"/>
      <c r="B372" s="192"/>
      <c r="C372" s="192"/>
      <c r="D372" s="192"/>
      <c r="E372" s="192"/>
      <c r="F372" s="192"/>
      <c r="G372" s="192"/>
      <c r="H372" s="192"/>
      <c r="I372" s="192"/>
      <c r="J372" s="192"/>
      <c r="K372" s="192"/>
      <c r="L372" s="192"/>
      <c r="M372" s="192"/>
      <c r="N372" s="192"/>
      <c r="O372" s="192"/>
      <c r="P372" s="192"/>
      <c r="Q372" s="192"/>
      <c r="R372" s="192"/>
      <c r="S372" s="192"/>
      <c r="T372" s="192"/>
      <c r="U372" s="192"/>
      <c r="V372" s="192"/>
      <c r="W372" s="192"/>
      <c r="X372" s="192"/>
      <c r="Y372" s="192"/>
    </row>
    <row r="373" spans="1:25" s="61" customFormat="1" x14ac:dyDescent="0.25">
      <c r="A373" s="164"/>
      <c r="B373" s="192"/>
      <c r="C373" s="192"/>
      <c r="D373" s="192"/>
      <c r="E373" s="192"/>
      <c r="F373" s="192"/>
      <c r="G373" s="192"/>
      <c r="H373" s="192"/>
      <c r="I373" s="192"/>
      <c r="J373" s="192"/>
      <c r="K373" s="192"/>
      <c r="L373" s="192"/>
      <c r="M373" s="192"/>
      <c r="N373" s="192"/>
      <c r="O373" s="192"/>
      <c r="P373" s="192"/>
      <c r="Q373" s="192"/>
      <c r="R373" s="192"/>
      <c r="S373" s="192"/>
      <c r="T373" s="192"/>
      <c r="U373" s="192"/>
      <c r="V373" s="192"/>
      <c r="W373" s="192"/>
      <c r="X373" s="192"/>
      <c r="Y373" s="192"/>
    </row>
    <row r="374" spans="1:25" s="61" customFormat="1" x14ac:dyDescent="0.25">
      <c r="A374" s="164"/>
      <c r="B374" s="192"/>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row>
    <row r="375" spans="1:25" s="61" customFormat="1" x14ac:dyDescent="0.25">
      <c r="A375" s="164"/>
      <c r="B375" s="192"/>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row>
    <row r="376" spans="1:25" s="61" customFormat="1" x14ac:dyDescent="0.25">
      <c r="A376" s="164"/>
      <c r="B376" s="192"/>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row>
    <row r="377" spans="1:25" s="61" customFormat="1" x14ac:dyDescent="0.25">
      <c r="A377" s="164"/>
      <c r="B377" s="192"/>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row>
    <row r="378" spans="1:25" s="61" customFormat="1" x14ac:dyDescent="0.25">
      <c r="A378" s="164"/>
      <c r="B378" s="192"/>
      <c r="C378" s="192"/>
      <c r="D378" s="192"/>
      <c r="E378" s="192"/>
      <c r="F378" s="192"/>
      <c r="G378" s="192"/>
      <c r="H378" s="192"/>
      <c r="I378" s="192"/>
      <c r="J378" s="192"/>
      <c r="K378" s="192"/>
      <c r="L378" s="192"/>
      <c r="M378" s="192"/>
      <c r="N378" s="192"/>
      <c r="O378" s="192"/>
      <c r="P378" s="192"/>
      <c r="Q378" s="192"/>
      <c r="R378" s="192"/>
      <c r="S378" s="192"/>
      <c r="T378" s="192"/>
      <c r="U378" s="192"/>
      <c r="V378" s="192"/>
      <c r="W378" s="192"/>
      <c r="X378" s="192"/>
      <c r="Y378" s="192"/>
    </row>
    <row r="379" spans="1:25" s="61" customFormat="1" x14ac:dyDescent="0.25">
      <c r="A379" s="164"/>
      <c r="B379" s="192"/>
      <c r="C379" s="192"/>
      <c r="D379" s="192"/>
      <c r="E379" s="192"/>
      <c r="F379" s="192"/>
      <c r="G379" s="192"/>
      <c r="H379" s="192"/>
      <c r="I379" s="192"/>
      <c r="J379" s="192"/>
      <c r="K379" s="192"/>
      <c r="L379" s="192"/>
      <c r="M379" s="192"/>
      <c r="N379" s="192"/>
      <c r="O379" s="192"/>
      <c r="P379" s="192"/>
      <c r="Q379" s="192"/>
      <c r="R379" s="192"/>
      <c r="S379" s="192"/>
      <c r="T379" s="192"/>
      <c r="U379" s="192"/>
      <c r="V379" s="192"/>
      <c r="W379" s="192"/>
      <c r="X379" s="192"/>
      <c r="Y379" s="192"/>
    </row>
    <row r="380" spans="1:25" s="61" customFormat="1" x14ac:dyDescent="0.25">
      <c r="A380" s="164"/>
      <c r="B380" s="192"/>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row>
    <row r="381" spans="1:25" s="61" customFormat="1" x14ac:dyDescent="0.25">
      <c r="A381" s="164"/>
      <c r="B381" s="192"/>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row>
    <row r="382" spans="1:25" s="61" customFormat="1" x14ac:dyDescent="0.25">
      <c r="A382" s="164"/>
      <c r="B382" s="192"/>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row>
    <row r="383" spans="1:25" s="61" customFormat="1" x14ac:dyDescent="0.25">
      <c r="A383" s="164"/>
      <c r="B383" s="192"/>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row>
    <row r="384" spans="1:25" s="61" customFormat="1" x14ac:dyDescent="0.25">
      <c r="A384" s="164"/>
      <c r="B384" s="192"/>
      <c r="C384" s="192"/>
      <c r="D384" s="192"/>
      <c r="E384" s="192"/>
      <c r="F384" s="192"/>
      <c r="G384" s="192"/>
      <c r="H384" s="192"/>
      <c r="I384" s="192"/>
      <c r="J384" s="192"/>
      <c r="K384" s="192"/>
      <c r="L384" s="192"/>
      <c r="M384" s="192"/>
      <c r="N384" s="192"/>
      <c r="O384" s="192"/>
      <c r="P384" s="192"/>
      <c r="Q384" s="192"/>
      <c r="R384" s="192"/>
      <c r="S384" s="192"/>
      <c r="T384" s="192"/>
      <c r="U384" s="192"/>
      <c r="V384" s="192"/>
      <c r="W384" s="192"/>
      <c r="X384" s="192"/>
      <c r="Y384" s="192"/>
    </row>
    <row r="385" spans="1:25" s="61" customFormat="1" x14ac:dyDescent="0.25">
      <c r="A385" s="164"/>
      <c r="B385" s="192"/>
      <c r="C385" s="192"/>
      <c r="D385" s="192"/>
      <c r="E385" s="192"/>
      <c r="F385" s="192"/>
      <c r="G385" s="192"/>
      <c r="H385" s="192"/>
      <c r="I385" s="192"/>
      <c r="J385" s="192"/>
      <c r="K385" s="192"/>
      <c r="L385" s="192"/>
      <c r="M385" s="192"/>
      <c r="N385" s="192"/>
      <c r="O385" s="192"/>
      <c r="P385" s="192"/>
      <c r="Q385" s="192"/>
      <c r="R385" s="192"/>
      <c r="S385" s="192"/>
      <c r="T385" s="192"/>
      <c r="U385" s="192"/>
      <c r="V385" s="192"/>
      <c r="W385" s="192"/>
      <c r="X385" s="192"/>
      <c r="Y385" s="192"/>
    </row>
    <row r="386" spans="1:25" s="61" customFormat="1" x14ac:dyDescent="0.25">
      <c r="A386" s="164"/>
      <c r="B386" s="192"/>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row>
    <row r="387" spans="1:25" s="61" customFormat="1" x14ac:dyDescent="0.25">
      <c r="A387" s="164"/>
      <c r="B387" s="192"/>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row>
    <row r="388" spans="1:25" s="61" customFormat="1" x14ac:dyDescent="0.25">
      <c r="A388" s="164"/>
      <c r="B388" s="192"/>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row>
    <row r="389" spans="1:25" s="61" customFormat="1" x14ac:dyDescent="0.25">
      <c r="A389" s="164"/>
      <c r="B389" s="192"/>
      <c r="C389" s="192"/>
      <c r="D389" s="192"/>
      <c r="E389" s="192"/>
      <c r="F389" s="192"/>
      <c r="G389" s="192"/>
      <c r="H389" s="192"/>
      <c r="I389" s="192"/>
      <c r="J389" s="192"/>
      <c r="K389" s="192"/>
      <c r="L389" s="192"/>
      <c r="M389" s="192"/>
      <c r="N389" s="192"/>
      <c r="O389" s="192"/>
      <c r="P389" s="192"/>
      <c r="Q389" s="192"/>
      <c r="R389" s="192"/>
      <c r="S389" s="192"/>
      <c r="T389" s="192"/>
      <c r="U389" s="192"/>
      <c r="V389" s="192"/>
      <c r="W389" s="192"/>
      <c r="X389" s="192"/>
      <c r="Y389" s="192"/>
    </row>
    <row r="390" spans="1:25" s="61" customFormat="1" x14ac:dyDescent="0.25">
      <c r="A390" s="164"/>
      <c r="B390" s="192"/>
      <c r="C390" s="192"/>
      <c r="D390" s="192"/>
      <c r="E390" s="192"/>
      <c r="F390" s="192"/>
      <c r="G390" s="192"/>
      <c r="H390" s="192"/>
      <c r="I390" s="192"/>
      <c r="J390" s="192"/>
      <c r="K390" s="192"/>
      <c r="L390" s="192"/>
      <c r="M390" s="192"/>
      <c r="N390" s="192"/>
      <c r="O390" s="192"/>
      <c r="P390" s="192"/>
      <c r="Q390" s="192"/>
      <c r="R390" s="192"/>
      <c r="S390" s="192"/>
      <c r="T390" s="192"/>
      <c r="U390" s="192"/>
      <c r="V390" s="192"/>
      <c r="W390" s="192"/>
      <c r="X390" s="192"/>
      <c r="Y390" s="192"/>
    </row>
    <row r="391" spans="1:25" s="61" customFormat="1" x14ac:dyDescent="0.25">
      <c r="A391" s="164"/>
      <c r="B391" s="192"/>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row>
    <row r="392" spans="1:25" x14ac:dyDescent="0.25">
      <c r="A392" s="192"/>
      <c r="B392" s="192"/>
      <c r="C392" s="192"/>
      <c r="D392" s="192"/>
      <c r="E392" s="192"/>
      <c r="F392" s="192"/>
      <c r="G392" s="192"/>
      <c r="H392" s="192"/>
      <c r="I392" s="192"/>
      <c r="J392" s="192"/>
      <c r="K392" s="192"/>
      <c r="L392" s="192"/>
      <c r="M392" s="192"/>
      <c r="N392" s="192"/>
      <c r="O392" s="192"/>
      <c r="P392" s="192"/>
      <c r="Q392" s="192"/>
      <c r="R392" s="192"/>
      <c r="S392" s="192"/>
      <c r="T392" s="192"/>
      <c r="U392" s="192"/>
      <c r="V392" s="192"/>
      <c r="W392" s="192"/>
      <c r="X392" s="192"/>
      <c r="Y392" s="192"/>
    </row>
    <row r="393" spans="1:25" x14ac:dyDescent="0.25">
      <c r="A393" s="192"/>
      <c r="B393" s="192"/>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row>
    <row r="394" spans="1:25" x14ac:dyDescent="0.25">
      <c r="A394" s="192"/>
      <c r="B394" s="192"/>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row>
    <row r="395" spans="1:25" x14ac:dyDescent="0.25">
      <c r="A395" s="192"/>
      <c r="B395" s="192"/>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row>
    <row r="396" spans="1:25" x14ac:dyDescent="0.25">
      <c r="A396" s="192"/>
      <c r="B396" s="192"/>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row>
    <row r="397" spans="1:25" s="61" customFormat="1" x14ac:dyDescent="0.25">
      <c r="A397" s="192"/>
      <c r="B397" s="192"/>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row>
    <row r="398" spans="1:25" s="61" customFormat="1" x14ac:dyDescent="0.25">
      <c r="A398" s="192"/>
      <c r="B398" s="192"/>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192"/>
      <c r="Y398" s="192"/>
    </row>
    <row r="399" spans="1:25" s="61" customFormat="1" x14ac:dyDescent="0.25">
      <c r="A399" s="192"/>
      <c r="B399" s="192"/>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192"/>
      <c r="Y399" s="192"/>
    </row>
    <row r="400" spans="1:25" x14ac:dyDescent="0.25">
      <c r="A400" s="192"/>
      <c r="B400" s="192"/>
      <c r="C400" s="192"/>
      <c r="D400" s="192"/>
      <c r="E400" s="192"/>
      <c r="F400" s="192"/>
      <c r="G400" s="192"/>
      <c r="H400" s="192"/>
      <c r="I400" s="192"/>
      <c r="J400" s="192"/>
      <c r="K400" s="192"/>
      <c r="L400" s="192"/>
      <c r="M400" s="192"/>
      <c r="N400" s="192"/>
      <c r="O400" s="192"/>
      <c r="P400" s="192"/>
      <c r="Q400" s="192"/>
      <c r="R400" s="192"/>
      <c r="S400" s="192"/>
      <c r="T400" s="192"/>
      <c r="U400" s="192"/>
      <c r="V400" s="192"/>
      <c r="W400" s="192"/>
      <c r="X400" s="192"/>
      <c r="Y400" s="192"/>
    </row>
    <row r="401" spans="1:25" x14ac:dyDescent="0.25">
      <c r="A401" s="192"/>
      <c r="B401" s="192"/>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row>
    <row r="402" spans="1:25" x14ac:dyDescent="0.25">
      <c r="A402" s="192"/>
      <c r="B402" s="192"/>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row>
    <row r="407" spans="1:25" ht="15" customHeight="1" x14ac:dyDescent="0.25">
      <c r="A407" s="155" t="s">
        <v>94</v>
      </c>
      <c r="B407" s="155"/>
      <c r="C407" s="155"/>
      <c r="D407" s="155"/>
      <c r="E407" s="155"/>
      <c r="F407" s="155"/>
      <c r="G407" s="155"/>
      <c r="H407" s="155"/>
      <c r="I407" s="155"/>
      <c r="J407" s="155"/>
      <c r="K407" s="155"/>
      <c r="L407" s="155"/>
      <c r="M407" s="155"/>
      <c r="N407" s="155"/>
      <c r="O407" s="155"/>
      <c r="P407" s="155"/>
      <c r="Q407" s="155"/>
      <c r="R407" s="155"/>
      <c r="S407" s="155"/>
      <c r="T407" s="155"/>
      <c r="U407" s="155"/>
    </row>
    <row r="408" spans="1:25" ht="25.5" customHeight="1" x14ac:dyDescent="0.25">
      <c r="A408" s="155"/>
      <c r="B408" s="155"/>
      <c r="C408" s="155"/>
      <c r="D408" s="155"/>
      <c r="E408" s="155"/>
      <c r="F408" s="155"/>
      <c r="G408" s="155"/>
      <c r="H408" s="155"/>
      <c r="I408" s="155"/>
      <c r="J408" s="155"/>
      <c r="K408" s="155"/>
      <c r="L408" s="155"/>
      <c r="M408" s="155"/>
      <c r="N408" s="155"/>
      <c r="O408" s="155"/>
      <c r="P408" s="155"/>
      <c r="Q408" s="155"/>
      <c r="R408" s="155"/>
      <c r="S408" s="155"/>
      <c r="T408" s="155"/>
      <c r="U408" s="155"/>
    </row>
    <row r="409" spans="1:25" ht="25.5" customHeight="1" thickBot="1" x14ac:dyDescent="0.3">
      <c r="A409" s="21"/>
      <c r="B409" s="21"/>
      <c r="C409" s="21"/>
      <c r="D409" s="21"/>
      <c r="E409" s="21"/>
      <c r="F409" s="21"/>
      <c r="G409" s="21"/>
      <c r="H409" s="21"/>
      <c r="I409" s="21"/>
      <c r="J409" s="21"/>
      <c r="K409" s="21"/>
      <c r="L409" s="98" t="str">
        <f>CONCATENATE(Arkusz18!C2," - ",Arkusz18!B2," r.")</f>
        <v>01.01.2015 - 31.07.2015 r.</v>
      </c>
      <c r="M409" s="98"/>
      <c r="N409" s="98"/>
      <c r="O409" s="98"/>
      <c r="P409" s="98"/>
      <c r="Q409" s="98"/>
      <c r="R409" s="98"/>
      <c r="S409" s="98"/>
      <c r="T409" s="98"/>
      <c r="U409" s="98"/>
      <c r="V409" s="98"/>
    </row>
    <row r="410" spans="1:25" ht="121.5" customHeight="1" x14ac:dyDescent="0.25">
      <c r="C410" s="186" t="s">
        <v>3</v>
      </c>
      <c r="D410" s="187"/>
      <c r="E410" s="187"/>
      <c r="F410" s="187"/>
      <c r="G410" s="187"/>
      <c r="H410" s="187"/>
      <c r="I410" s="187"/>
      <c r="J410" s="187"/>
      <c r="K410" s="187"/>
      <c r="L410" s="183" t="s">
        <v>82</v>
      </c>
      <c r="M410" s="183"/>
      <c r="N410" s="39" t="s">
        <v>12</v>
      </c>
      <c r="O410" s="39" t="s">
        <v>98</v>
      </c>
      <c r="P410" s="39" t="s">
        <v>87</v>
      </c>
      <c r="Q410" s="39" t="s">
        <v>52</v>
      </c>
      <c r="R410" s="39" t="s">
        <v>39</v>
      </c>
      <c r="S410" s="39" t="s">
        <v>5</v>
      </c>
      <c r="T410" s="39" t="s">
        <v>86</v>
      </c>
      <c r="U410" s="183" t="s">
        <v>81</v>
      </c>
      <c r="V410" s="184"/>
    </row>
    <row r="411" spans="1:25" x14ac:dyDescent="0.25">
      <c r="C411" s="181" t="s">
        <v>34</v>
      </c>
      <c r="D411" s="182"/>
      <c r="E411" s="182"/>
      <c r="F411" s="182"/>
      <c r="G411" s="182"/>
      <c r="H411" s="182"/>
      <c r="I411" s="182"/>
      <c r="J411" s="182"/>
      <c r="K411" s="182"/>
      <c r="L411" s="113">
        <f>Arkusz13!C2</f>
        <v>963</v>
      </c>
      <c r="M411" s="113"/>
      <c r="N411" s="52">
        <f>Arkusz13!C18</f>
        <v>263</v>
      </c>
      <c r="O411" s="52">
        <f>Arkusz13!C34</f>
        <v>150</v>
      </c>
      <c r="P411" s="52">
        <f>Arkusz13!C50+126</f>
        <v>150</v>
      </c>
      <c r="Q411" s="52">
        <f>Arkusz13!C66</f>
        <v>13</v>
      </c>
      <c r="R411" s="52">
        <f>Arkusz13!C82</f>
        <v>0</v>
      </c>
      <c r="S411" s="52">
        <f>Arkusz13!C98</f>
        <v>0</v>
      </c>
      <c r="T411" s="52">
        <f>Arkusz13!C114-SUM(N411:S411)</f>
        <v>181</v>
      </c>
      <c r="U411" s="112">
        <f>SUM(N411:T411)</f>
        <v>757</v>
      </c>
      <c r="V411" s="201"/>
    </row>
    <row r="412" spans="1:25" x14ac:dyDescent="0.25">
      <c r="C412" s="179" t="s">
        <v>35</v>
      </c>
      <c r="D412" s="180"/>
      <c r="E412" s="180"/>
      <c r="F412" s="180"/>
      <c r="G412" s="180"/>
      <c r="H412" s="180"/>
      <c r="I412" s="180"/>
      <c r="J412" s="180"/>
      <c r="K412" s="180"/>
      <c r="L412" s="113">
        <f>Arkusz13!C3</f>
        <v>173</v>
      </c>
      <c r="M412" s="113"/>
      <c r="N412" s="55">
        <f>Arkusz13!C19</f>
        <v>66</v>
      </c>
      <c r="O412" s="55">
        <f>Arkusz13!C35</f>
        <v>16</v>
      </c>
      <c r="P412" s="55">
        <f>Arkusz13!C51</f>
        <v>39</v>
      </c>
      <c r="Q412" s="55">
        <f>Arkusz13!C67</f>
        <v>2</v>
      </c>
      <c r="R412" s="55">
        <f>Arkusz13!C83</f>
        <v>0</v>
      </c>
      <c r="S412" s="55">
        <f>Arkusz13!C99</f>
        <v>0</v>
      </c>
      <c r="T412" s="55">
        <f>Arkusz13!C115-SUM(N412:S412)</f>
        <v>25</v>
      </c>
      <c r="U412" s="112">
        <f t="shared" ref="U412:U426" si="17">SUM(N412:T412)</f>
        <v>148</v>
      </c>
      <c r="V412" s="201"/>
    </row>
    <row r="413" spans="1:25" x14ac:dyDescent="0.25">
      <c r="C413" s="181" t="s">
        <v>36</v>
      </c>
      <c r="D413" s="182"/>
      <c r="E413" s="182"/>
      <c r="F413" s="182"/>
      <c r="G413" s="182"/>
      <c r="H413" s="182"/>
      <c r="I413" s="182"/>
      <c r="J413" s="182"/>
      <c r="K413" s="182"/>
      <c r="L413" s="113">
        <f>Arkusz13!C4</f>
        <v>47</v>
      </c>
      <c r="M413" s="113"/>
      <c r="N413" s="55">
        <f>Arkusz13!C20</f>
        <v>28</v>
      </c>
      <c r="O413" s="55">
        <f>Arkusz13!C36</f>
        <v>3</v>
      </c>
      <c r="P413" s="55">
        <f>Arkusz13!C52</f>
        <v>5</v>
      </c>
      <c r="Q413" s="55">
        <f>Arkusz13!C68</f>
        <v>0</v>
      </c>
      <c r="R413" s="55">
        <f>Arkusz13!C84</f>
        <v>0</v>
      </c>
      <c r="S413" s="55">
        <f>Arkusz13!C100</f>
        <v>0</v>
      </c>
      <c r="T413" s="55">
        <f>Arkusz13!C116-SUM(N413:S413)</f>
        <v>12</v>
      </c>
      <c r="U413" s="112">
        <f t="shared" si="17"/>
        <v>48</v>
      </c>
      <c r="V413" s="201"/>
    </row>
    <row r="414" spans="1:25" x14ac:dyDescent="0.25">
      <c r="C414" s="179" t="s">
        <v>37</v>
      </c>
      <c r="D414" s="180"/>
      <c r="E414" s="180"/>
      <c r="F414" s="180"/>
      <c r="G414" s="180"/>
      <c r="H414" s="180"/>
      <c r="I414" s="180"/>
      <c r="J414" s="180"/>
      <c r="K414" s="180"/>
      <c r="L414" s="113">
        <f>Arkusz13!C5</f>
        <v>2</v>
      </c>
      <c r="M414" s="113"/>
      <c r="N414" s="55">
        <f>Arkusz13!C21</f>
        <v>1</v>
      </c>
      <c r="O414" s="55">
        <f>Arkusz13!C37</f>
        <v>0</v>
      </c>
      <c r="P414" s="55">
        <f>Arkusz13!C53</f>
        <v>1</v>
      </c>
      <c r="Q414" s="55">
        <f>Arkusz13!C69</f>
        <v>0</v>
      </c>
      <c r="R414" s="55">
        <f>Arkusz13!C85</f>
        <v>0</v>
      </c>
      <c r="S414" s="55">
        <f>Arkusz13!C101</f>
        <v>0</v>
      </c>
      <c r="T414" s="55">
        <f>Arkusz13!C117-SUM(N414:S414)</f>
        <v>0</v>
      </c>
      <c r="U414" s="112">
        <f t="shared" si="17"/>
        <v>2</v>
      </c>
      <c r="V414" s="201"/>
    </row>
    <row r="415" spans="1:25" x14ac:dyDescent="0.25">
      <c r="C415" s="181" t="s">
        <v>38</v>
      </c>
      <c r="D415" s="182"/>
      <c r="E415" s="182"/>
      <c r="F415" s="182"/>
      <c r="G415" s="182"/>
      <c r="H415" s="182"/>
      <c r="I415" s="182"/>
      <c r="J415" s="182"/>
      <c r="K415" s="182"/>
      <c r="L415" s="113">
        <f>Arkusz13!C6</f>
        <v>0</v>
      </c>
      <c r="M415" s="113"/>
      <c r="N415" s="55">
        <f>Arkusz13!C22</f>
        <v>0</v>
      </c>
      <c r="O415" s="55">
        <f>Arkusz13!C38</f>
        <v>0</v>
      </c>
      <c r="P415" s="55">
        <f>Arkusz13!C54</f>
        <v>0</v>
      </c>
      <c r="Q415" s="55">
        <f>Arkusz13!C70</f>
        <v>0</v>
      </c>
      <c r="R415" s="55">
        <f>Arkusz13!C86</f>
        <v>0</v>
      </c>
      <c r="S415" s="55">
        <f>Arkusz13!C102</f>
        <v>0</v>
      </c>
      <c r="T415" s="55">
        <f>Arkusz13!C118-SUM(N415:S415)</f>
        <v>0</v>
      </c>
      <c r="U415" s="112">
        <f t="shared" si="17"/>
        <v>0</v>
      </c>
      <c r="V415" s="201"/>
    </row>
    <row r="416" spans="1:25" x14ac:dyDescent="0.25">
      <c r="C416" s="179" t="s">
        <v>46</v>
      </c>
      <c r="D416" s="180"/>
      <c r="E416" s="180"/>
      <c r="F416" s="180"/>
      <c r="G416" s="180"/>
      <c r="H416" s="180"/>
      <c r="I416" s="180"/>
      <c r="J416" s="180"/>
      <c r="K416" s="180"/>
      <c r="L416" s="113">
        <f>Arkusz13!C7</f>
        <v>1</v>
      </c>
      <c r="M416" s="113"/>
      <c r="N416" s="55">
        <f>Arkusz13!C23</f>
        <v>1</v>
      </c>
      <c r="O416" s="55">
        <f>Arkusz13!C39</f>
        <v>0</v>
      </c>
      <c r="P416" s="55">
        <f>Arkusz13!C55</f>
        <v>0</v>
      </c>
      <c r="Q416" s="55">
        <f>Arkusz13!C71</f>
        <v>0</v>
      </c>
      <c r="R416" s="55">
        <f>Arkusz13!C87</f>
        <v>0</v>
      </c>
      <c r="S416" s="55">
        <f>Arkusz13!C103</f>
        <v>0</v>
      </c>
      <c r="T416" s="55">
        <f>Arkusz13!C119-SUM(N416:S416)</f>
        <v>0</v>
      </c>
      <c r="U416" s="112">
        <f t="shared" si="17"/>
        <v>1</v>
      </c>
      <c r="V416" s="201"/>
    </row>
    <row r="417" spans="1:22" x14ac:dyDescent="0.25">
      <c r="C417" s="181" t="s">
        <v>47</v>
      </c>
      <c r="D417" s="182"/>
      <c r="E417" s="182"/>
      <c r="F417" s="182"/>
      <c r="G417" s="182"/>
      <c r="H417" s="182"/>
      <c r="I417" s="182"/>
      <c r="J417" s="182"/>
      <c r="K417" s="182"/>
      <c r="L417" s="113">
        <f>Arkusz13!C8</f>
        <v>0</v>
      </c>
      <c r="M417" s="113"/>
      <c r="N417" s="55">
        <f>Arkusz13!C24</f>
        <v>0</v>
      </c>
      <c r="O417" s="55">
        <f>Arkusz13!C40</f>
        <v>0</v>
      </c>
      <c r="P417" s="55">
        <f>Arkusz13!C56</f>
        <v>0</v>
      </c>
      <c r="Q417" s="55">
        <f>Arkusz13!C72</f>
        <v>0</v>
      </c>
      <c r="R417" s="55">
        <f>Arkusz13!C88</f>
        <v>0</v>
      </c>
      <c r="S417" s="55">
        <f>Arkusz13!C104</f>
        <v>0</v>
      </c>
      <c r="T417" s="55">
        <f>Arkusz13!C120-SUM(N417:S417)</f>
        <v>0</v>
      </c>
      <c r="U417" s="112">
        <f t="shared" si="17"/>
        <v>0</v>
      </c>
      <c r="V417" s="201"/>
    </row>
    <row r="418" spans="1:22" x14ac:dyDescent="0.25">
      <c r="C418" s="179" t="s">
        <v>5</v>
      </c>
      <c r="D418" s="180"/>
      <c r="E418" s="180"/>
      <c r="F418" s="180"/>
      <c r="G418" s="180"/>
      <c r="H418" s="180"/>
      <c r="I418" s="180"/>
      <c r="J418" s="180"/>
      <c r="K418" s="180"/>
      <c r="L418" s="113">
        <f>Arkusz13!C9</f>
        <v>1</v>
      </c>
      <c r="M418" s="113"/>
      <c r="N418" s="55">
        <f>Arkusz13!C25</f>
        <v>1</v>
      </c>
      <c r="O418" s="55">
        <f>Arkusz13!C41</f>
        <v>0</v>
      </c>
      <c r="P418" s="55">
        <f>Arkusz13!C57</f>
        <v>0</v>
      </c>
      <c r="Q418" s="55">
        <f>Arkusz13!C73</f>
        <v>0</v>
      </c>
      <c r="R418" s="55">
        <f>Arkusz13!C89</f>
        <v>0</v>
      </c>
      <c r="S418" s="55">
        <f>Arkusz13!C105</f>
        <v>2</v>
      </c>
      <c r="T418" s="55">
        <f>Arkusz13!C121-SUM(N418:S418)</f>
        <v>1</v>
      </c>
      <c r="U418" s="112">
        <f t="shared" si="17"/>
        <v>4</v>
      </c>
      <c r="V418" s="201"/>
    </row>
    <row r="419" spans="1:22" x14ac:dyDescent="0.25">
      <c r="C419" s="181" t="s">
        <v>39</v>
      </c>
      <c r="D419" s="182"/>
      <c r="E419" s="182"/>
      <c r="F419" s="182"/>
      <c r="G419" s="182"/>
      <c r="H419" s="182"/>
      <c r="I419" s="182"/>
      <c r="J419" s="182"/>
      <c r="K419" s="182"/>
      <c r="L419" s="113">
        <f>Arkusz13!C10</f>
        <v>4</v>
      </c>
      <c r="M419" s="113"/>
      <c r="N419" s="55">
        <f>Arkusz13!C26</f>
        <v>2</v>
      </c>
      <c r="O419" s="55">
        <f>Arkusz13!C42</f>
        <v>1</v>
      </c>
      <c r="P419" s="55">
        <f>Arkusz13!C58</f>
        <v>0</v>
      </c>
      <c r="Q419" s="55">
        <f>Arkusz13!C74</f>
        <v>1</v>
      </c>
      <c r="R419" s="55">
        <f>Arkusz13!C90</f>
        <v>0</v>
      </c>
      <c r="S419" s="55">
        <f>Arkusz13!C106</f>
        <v>0</v>
      </c>
      <c r="T419" s="55">
        <f>Arkusz13!C122-SUM(N419:S419)</f>
        <v>0</v>
      </c>
      <c r="U419" s="112">
        <f t="shared" si="17"/>
        <v>4</v>
      </c>
      <c r="V419" s="201"/>
    </row>
    <row r="420" spans="1:22" x14ac:dyDescent="0.25">
      <c r="C420" s="179" t="s">
        <v>40</v>
      </c>
      <c r="D420" s="180"/>
      <c r="E420" s="180"/>
      <c r="F420" s="180"/>
      <c r="G420" s="180"/>
      <c r="H420" s="180"/>
      <c r="I420" s="180"/>
      <c r="J420" s="180"/>
      <c r="K420" s="180"/>
      <c r="L420" s="113">
        <f>Arkusz13!C11</f>
        <v>11</v>
      </c>
      <c r="M420" s="113"/>
      <c r="N420" s="55">
        <f>Arkusz13!C27</f>
        <v>4</v>
      </c>
      <c r="O420" s="55">
        <f>Arkusz13!C43</f>
        <v>0</v>
      </c>
      <c r="P420" s="55">
        <f>Arkusz13!C59</f>
        <v>1</v>
      </c>
      <c r="Q420" s="55">
        <f>Arkusz13!C75</f>
        <v>1</v>
      </c>
      <c r="R420" s="55">
        <f>Arkusz13!C91</f>
        <v>0</v>
      </c>
      <c r="S420" s="55">
        <f>Arkusz13!C107</f>
        <v>0</v>
      </c>
      <c r="T420" s="55">
        <f>Arkusz13!C123-SUM(N420:S420)</f>
        <v>7</v>
      </c>
      <c r="U420" s="112">
        <f t="shared" si="17"/>
        <v>13</v>
      </c>
      <c r="V420" s="201"/>
    </row>
    <row r="421" spans="1:22" x14ac:dyDescent="0.25">
      <c r="C421" s="181" t="s">
        <v>41</v>
      </c>
      <c r="D421" s="182"/>
      <c r="E421" s="182"/>
      <c r="F421" s="182"/>
      <c r="G421" s="182"/>
      <c r="H421" s="182"/>
      <c r="I421" s="182"/>
      <c r="J421" s="182"/>
      <c r="K421" s="182"/>
      <c r="L421" s="113">
        <f>Arkusz13!C12</f>
        <v>448</v>
      </c>
      <c r="M421" s="113"/>
      <c r="N421" s="55">
        <f>Arkusz13!C28</f>
        <v>223</v>
      </c>
      <c r="O421" s="55">
        <f>Arkusz13!C44</f>
        <v>3</v>
      </c>
      <c r="P421" s="55">
        <f>Arkusz13!C60+32</f>
        <v>50</v>
      </c>
      <c r="Q421" s="55">
        <f>Arkusz13!C76</f>
        <v>16</v>
      </c>
      <c r="R421" s="55">
        <f>Arkusz13!C92</f>
        <v>0</v>
      </c>
      <c r="S421" s="55">
        <f>Arkusz13!C108</f>
        <v>0</v>
      </c>
      <c r="T421" s="55">
        <f>Arkusz13!C124-SUM(N421:S421)</f>
        <v>98</v>
      </c>
      <c r="U421" s="112">
        <f t="shared" si="17"/>
        <v>390</v>
      </c>
      <c r="V421" s="201"/>
    </row>
    <row r="422" spans="1:22" x14ac:dyDescent="0.25">
      <c r="C422" s="179" t="s">
        <v>42</v>
      </c>
      <c r="D422" s="180"/>
      <c r="E422" s="180"/>
      <c r="F422" s="180"/>
      <c r="G422" s="180"/>
      <c r="H422" s="180"/>
      <c r="I422" s="180"/>
      <c r="J422" s="180"/>
      <c r="K422" s="180"/>
      <c r="L422" s="113">
        <f>Arkusz13!C13</f>
        <v>0</v>
      </c>
      <c r="M422" s="113"/>
      <c r="N422" s="55">
        <f>Arkusz13!C29</f>
        <v>0</v>
      </c>
      <c r="O422" s="55">
        <f>Arkusz13!C45</f>
        <v>0</v>
      </c>
      <c r="P422" s="55">
        <f>Arkusz13!C61</f>
        <v>0</v>
      </c>
      <c r="Q422" s="55">
        <f>Arkusz13!C77</f>
        <v>0</v>
      </c>
      <c r="R422" s="55">
        <f>Arkusz13!C93</f>
        <v>0</v>
      </c>
      <c r="S422" s="55">
        <f>Arkusz13!C109</f>
        <v>0</v>
      </c>
      <c r="T422" s="55">
        <v>19</v>
      </c>
      <c r="U422" s="112">
        <f t="shared" si="17"/>
        <v>19</v>
      </c>
      <c r="V422" s="201"/>
    </row>
    <row r="423" spans="1:22" x14ac:dyDescent="0.25">
      <c r="C423" s="181" t="s">
        <v>11</v>
      </c>
      <c r="D423" s="182"/>
      <c r="E423" s="182"/>
      <c r="F423" s="182"/>
      <c r="G423" s="182"/>
      <c r="H423" s="182"/>
      <c r="I423" s="182"/>
      <c r="J423" s="182"/>
      <c r="K423" s="182"/>
      <c r="L423" s="113">
        <f>Arkusz13!C14</f>
        <v>0</v>
      </c>
      <c r="M423" s="113"/>
      <c r="N423" s="55">
        <f>Arkusz13!C30</f>
        <v>0</v>
      </c>
      <c r="O423" s="55">
        <f>Arkusz13!C46</f>
        <v>0</v>
      </c>
      <c r="P423" s="55">
        <f>Arkusz13!C62</f>
        <v>0</v>
      </c>
      <c r="Q423" s="55">
        <f>Arkusz13!C78</f>
        <v>0</v>
      </c>
      <c r="R423" s="55">
        <f>Arkusz13!C94</f>
        <v>0</v>
      </c>
      <c r="S423" s="55">
        <f>Arkusz13!C110</f>
        <v>0</v>
      </c>
      <c r="T423" s="55">
        <f>Arkusz13!C126-SUM(N423:S423)</f>
        <v>0</v>
      </c>
      <c r="U423" s="112">
        <f t="shared" si="17"/>
        <v>0</v>
      </c>
      <c r="V423" s="201"/>
    </row>
    <row r="424" spans="1:22" x14ac:dyDescent="0.25">
      <c r="C424" s="179" t="s">
        <v>43</v>
      </c>
      <c r="D424" s="180"/>
      <c r="E424" s="180"/>
      <c r="F424" s="180"/>
      <c r="G424" s="180"/>
      <c r="H424" s="180"/>
      <c r="I424" s="180"/>
      <c r="J424" s="180"/>
      <c r="K424" s="180"/>
      <c r="L424" s="113">
        <f>Arkusz13!C15</f>
        <v>14</v>
      </c>
      <c r="M424" s="113"/>
      <c r="N424" s="55">
        <f>Arkusz13!C31</f>
        <v>5</v>
      </c>
      <c r="O424" s="55">
        <f>Arkusz13!C47</f>
        <v>0</v>
      </c>
      <c r="P424" s="55">
        <f>Arkusz13!C63</f>
        <v>0</v>
      </c>
      <c r="Q424" s="55">
        <f>Arkusz13!C79</f>
        <v>0</v>
      </c>
      <c r="R424" s="55">
        <f>Arkusz13!C95</f>
        <v>0</v>
      </c>
      <c r="S424" s="55">
        <f>Arkusz13!C111</f>
        <v>0</v>
      </c>
      <c r="T424" s="55">
        <f>Arkusz13!C127-SUM(N424:S424)</f>
        <v>4</v>
      </c>
      <c r="U424" s="112">
        <f t="shared" si="17"/>
        <v>9</v>
      </c>
      <c r="V424" s="201"/>
    </row>
    <row r="425" spans="1:22" x14ac:dyDescent="0.25">
      <c r="C425" s="181" t="s">
        <v>44</v>
      </c>
      <c r="D425" s="182"/>
      <c r="E425" s="182"/>
      <c r="F425" s="182"/>
      <c r="G425" s="182"/>
      <c r="H425" s="182"/>
      <c r="I425" s="182"/>
      <c r="J425" s="182"/>
      <c r="K425" s="182"/>
      <c r="L425" s="113">
        <f>Arkusz13!C16</f>
        <v>1</v>
      </c>
      <c r="M425" s="113"/>
      <c r="N425" s="55">
        <f>Arkusz13!C32</f>
        <v>1</v>
      </c>
      <c r="O425" s="55">
        <f>Arkusz13!C48</f>
        <v>0</v>
      </c>
      <c r="P425" s="55">
        <f>Arkusz13!C64</f>
        <v>0</v>
      </c>
      <c r="Q425" s="55">
        <f>Arkusz13!C80</f>
        <v>0</v>
      </c>
      <c r="R425" s="55">
        <f>Arkusz13!C96</f>
        <v>0</v>
      </c>
      <c r="S425" s="55">
        <f>Arkusz13!C112</f>
        <v>0</v>
      </c>
      <c r="T425" s="55">
        <f>Arkusz13!C128-SUM(N425:S425)</f>
        <v>1</v>
      </c>
      <c r="U425" s="112">
        <f t="shared" si="17"/>
        <v>2</v>
      </c>
      <c r="V425" s="201"/>
    </row>
    <row r="426" spans="1:22" ht="15.75" thickBot="1" x14ac:dyDescent="0.3">
      <c r="C426" s="193" t="s">
        <v>45</v>
      </c>
      <c r="D426" s="194"/>
      <c r="E426" s="194"/>
      <c r="F426" s="194"/>
      <c r="G426" s="194"/>
      <c r="H426" s="194"/>
      <c r="I426" s="194"/>
      <c r="J426" s="194"/>
      <c r="K426" s="194"/>
      <c r="L426" s="113">
        <f>Arkusz13!C17</f>
        <v>13</v>
      </c>
      <c r="M426" s="113"/>
      <c r="N426" s="55">
        <f>Arkusz13!C33</f>
        <v>12</v>
      </c>
      <c r="O426" s="55">
        <f>Arkusz13!C49</f>
        <v>0</v>
      </c>
      <c r="P426" s="55">
        <f>Arkusz13!C65</f>
        <v>0</v>
      </c>
      <c r="Q426" s="55">
        <f>Arkusz13!C81</f>
        <v>0</v>
      </c>
      <c r="R426" s="55">
        <f>Arkusz13!C97</f>
        <v>0</v>
      </c>
      <c r="S426" s="55">
        <f>Arkusz13!C113</f>
        <v>0</v>
      </c>
      <c r="T426" s="55">
        <f>Arkusz13!C129-SUM(N426:S426)</f>
        <v>1</v>
      </c>
      <c r="U426" s="112">
        <f t="shared" si="17"/>
        <v>13</v>
      </c>
      <c r="V426" s="201"/>
    </row>
    <row r="427" spans="1:22" ht="15.75" thickBot="1" x14ac:dyDescent="0.3">
      <c r="C427" s="302" t="s">
        <v>1</v>
      </c>
      <c r="D427" s="303"/>
      <c r="E427" s="303"/>
      <c r="F427" s="303"/>
      <c r="G427" s="303"/>
      <c r="H427" s="303"/>
      <c r="I427" s="303"/>
      <c r="J427" s="303"/>
      <c r="K427" s="303"/>
      <c r="L427" s="185">
        <f>SUM(L411:L426)</f>
        <v>1678</v>
      </c>
      <c r="M427" s="185"/>
      <c r="N427" s="53">
        <f t="shared" ref="N427:U427" si="18">SUM(N411:N426)</f>
        <v>607</v>
      </c>
      <c r="O427" s="53">
        <f t="shared" si="18"/>
        <v>173</v>
      </c>
      <c r="P427" s="53">
        <f t="shared" si="18"/>
        <v>246</v>
      </c>
      <c r="Q427" s="53">
        <f t="shared" si="18"/>
        <v>33</v>
      </c>
      <c r="R427" s="53">
        <f t="shared" si="18"/>
        <v>0</v>
      </c>
      <c r="S427" s="53">
        <f t="shared" si="18"/>
        <v>2</v>
      </c>
      <c r="T427" s="53">
        <f t="shared" si="18"/>
        <v>349</v>
      </c>
      <c r="U427" s="185">
        <f t="shared" si="18"/>
        <v>1410</v>
      </c>
      <c r="V427" s="305"/>
    </row>
    <row r="428" spans="1:22" x14ac:dyDescent="0.25">
      <c r="A428" s="40"/>
      <c r="B428" s="40"/>
      <c r="C428" s="40"/>
      <c r="D428" s="40"/>
      <c r="E428" s="40"/>
      <c r="F428" s="40"/>
      <c r="G428" s="40"/>
      <c r="H428" s="40"/>
      <c r="I428" s="40"/>
      <c r="J428" s="41"/>
      <c r="K428" s="41"/>
      <c r="L428" s="41"/>
      <c r="M428" s="41"/>
      <c r="N428" s="41"/>
      <c r="O428" s="41"/>
      <c r="P428" s="41"/>
      <c r="Q428" s="41"/>
      <c r="R428" s="41"/>
      <c r="S428" s="41"/>
      <c r="T428" s="41"/>
    </row>
    <row r="431" spans="1:22" ht="15" customHeight="1" x14ac:dyDescent="0.25"/>
    <row r="452" spans="1:25" ht="20.25" customHeight="1" thickBot="1" x14ac:dyDescent="0.3"/>
    <row r="453" spans="1:25" ht="21.75" customHeight="1" x14ac:dyDescent="0.25">
      <c r="D453" s="308" t="s">
        <v>3</v>
      </c>
      <c r="E453" s="304"/>
      <c r="F453" s="304"/>
      <c r="G453" s="304"/>
      <c r="H453" s="304"/>
      <c r="I453" s="304"/>
      <c r="J453" s="304"/>
      <c r="K453" s="304"/>
      <c r="L453" s="304" t="s">
        <v>4</v>
      </c>
      <c r="M453" s="304"/>
      <c r="N453" s="146" t="s">
        <v>89</v>
      </c>
      <c r="O453" s="146"/>
      <c r="P453" s="146"/>
      <c r="Q453" s="195" t="s">
        <v>90</v>
      </c>
      <c r="R453" s="196"/>
      <c r="S453" s="197"/>
    </row>
    <row r="454" spans="1:25" ht="15.75" thickBot="1" x14ac:dyDescent="0.3">
      <c r="D454" s="306" t="s">
        <v>88</v>
      </c>
      <c r="E454" s="307"/>
      <c r="F454" s="307"/>
      <c r="G454" s="307"/>
      <c r="H454" s="307"/>
      <c r="I454" s="307"/>
      <c r="J454" s="307"/>
      <c r="K454" s="307"/>
      <c r="L454" s="190">
        <f>Arkusz14!B2</f>
        <v>33</v>
      </c>
      <c r="M454" s="190"/>
      <c r="N454" s="190">
        <f>Arkusz14!B3</f>
        <v>22</v>
      </c>
      <c r="O454" s="190"/>
      <c r="P454" s="190"/>
      <c r="Q454" s="198">
        <f>Arkusz14!B4</f>
        <v>1</v>
      </c>
      <c r="R454" s="199"/>
      <c r="S454" s="200"/>
    </row>
    <row r="455" spans="1:25" x14ac:dyDescent="0.25">
      <c r="A455" s="33"/>
      <c r="B455" s="33"/>
      <c r="C455" s="33"/>
      <c r="D455" s="33"/>
      <c r="E455" s="33"/>
      <c r="F455" s="33"/>
      <c r="G455" s="33"/>
      <c r="H455" s="33"/>
      <c r="I455" s="33"/>
      <c r="J455" s="33"/>
      <c r="K455" s="33"/>
      <c r="L455" s="33"/>
      <c r="M455" s="33"/>
      <c r="N455" s="33"/>
      <c r="O455" s="33"/>
      <c r="P455" s="33"/>
      <c r="Q455" s="33"/>
      <c r="R455" s="33"/>
      <c r="S455" s="33"/>
      <c r="T455" s="33"/>
      <c r="U455" s="33"/>
    </row>
    <row r="456" spans="1:25" x14ac:dyDescent="0.25">
      <c r="A456" s="164" t="s">
        <v>160</v>
      </c>
      <c r="B456" s="164"/>
      <c r="C456" s="164"/>
      <c r="D456" s="164"/>
      <c r="E456" s="164"/>
      <c r="F456" s="164"/>
      <c r="G456" s="164"/>
      <c r="H456" s="164"/>
      <c r="I456" s="164"/>
      <c r="J456" s="164"/>
      <c r="K456" s="164"/>
      <c r="L456" s="164"/>
      <c r="M456" s="164"/>
      <c r="N456" s="164"/>
      <c r="O456" s="164"/>
      <c r="P456" s="164"/>
      <c r="Q456" s="164"/>
      <c r="R456" s="164"/>
      <c r="S456" s="164"/>
      <c r="T456" s="164"/>
      <c r="U456" s="164"/>
      <c r="V456" s="164"/>
      <c r="W456" s="164"/>
      <c r="X456" s="164"/>
      <c r="Y456" s="164"/>
    </row>
    <row r="457" spans="1:25" x14ac:dyDescent="0.25">
      <c r="A457" s="164"/>
      <c r="B457" s="164"/>
      <c r="C457" s="164"/>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row>
    <row r="458" spans="1:25" x14ac:dyDescent="0.25">
      <c r="A458" s="164"/>
      <c r="B458" s="164"/>
      <c r="C458" s="164"/>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row>
    <row r="459" spans="1:25" x14ac:dyDescent="0.25">
      <c r="A459" s="164"/>
      <c r="B459" s="164"/>
      <c r="C459" s="164"/>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row>
    <row r="463" spans="1:25" x14ac:dyDescent="0.25">
      <c r="A463" s="10" t="s">
        <v>161</v>
      </c>
      <c r="B463" s="10"/>
      <c r="C463" s="10"/>
      <c r="D463" s="10"/>
      <c r="E463" s="10"/>
      <c r="F463" s="10"/>
    </row>
    <row r="464" spans="1:25" ht="15.75" thickBot="1" x14ac:dyDescent="0.3"/>
    <row r="465" spans="1:25" x14ac:dyDescent="0.25">
      <c r="D465" s="74" t="s">
        <v>28</v>
      </c>
      <c r="E465" s="75"/>
      <c r="F465" s="75"/>
      <c r="G465" s="75"/>
      <c r="H465" s="75" t="s">
        <v>4</v>
      </c>
      <c r="I465" s="75"/>
      <c r="J465" s="75"/>
      <c r="K465" s="75" t="s">
        <v>23</v>
      </c>
      <c r="L465" s="75"/>
      <c r="M465" s="277"/>
    </row>
    <row r="466" spans="1:25" x14ac:dyDescent="0.25">
      <c r="D466" s="278" t="s">
        <v>20</v>
      </c>
      <c r="E466" s="279"/>
      <c r="F466" s="279"/>
      <c r="G466" s="279"/>
      <c r="H466" s="112">
        <f>Arkusz1!C2</f>
        <v>74023</v>
      </c>
      <c r="I466" s="112"/>
      <c r="J466" s="112"/>
      <c r="K466" s="112">
        <f>Arkusz1!D2</f>
        <v>74082</v>
      </c>
      <c r="L466" s="112"/>
      <c r="M466" s="201"/>
    </row>
    <row r="467" spans="1:25" x14ac:dyDescent="0.25">
      <c r="D467" s="280" t="s">
        <v>21</v>
      </c>
      <c r="E467" s="281"/>
      <c r="F467" s="281"/>
      <c r="G467" s="281"/>
      <c r="H467" s="112">
        <f>Arkusz1!C3</f>
        <v>3101</v>
      </c>
      <c r="I467" s="112"/>
      <c r="J467" s="112"/>
      <c r="K467" s="112">
        <f>Arkusz1!D3</f>
        <v>3341</v>
      </c>
      <c r="L467" s="112"/>
      <c r="M467" s="201"/>
    </row>
    <row r="468" spans="1:25" ht="15.75" thickBot="1" x14ac:dyDescent="0.3">
      <c r="D468" s="293" t="s">
        <v>22</v>
      </c>
      <c r="E468" s="294"/>
      <c r="F468" s="294"/>
      <c r="G468" s="294"/>
      <c r="H468" s="112">
        <f>Arkusz1!C4</f>
        <v>919</v>
      </c>
      <c r="I468" s="112"/>
      <c r="J468" s="112"/>
      <c r="K468" s="112">
        <f>Arkusz1!D4</f>
        <v>791</v>
      </c>
      <c r="L468" s="112"/>
      <c r="M468" s="201"/>
    </row>
    <row r="469" spans="1:25" ht="15.75" thickBot="1" x14ac:dyDescent="0.3">
      <c r="D469" s="283" t="s">
        <v>1</v>
      </c>
      <c r="E469" s="284"/>
      <c r="F469" s="284"/>
      <c r="G469" s="284"/>
      <c r="H469" s="90">
        <f>SUM(H466:J468)</f>
        <v>78043</v>
      </c>
      <c r="I469" s="90"/>
      <c r="J469" s="90"/>
      <c r="K469" s="90">
        <f>SUM(K466:M468)</f>
        <v>78214</v>
      </c>
      <c r="L469" s="90"/>
      <c r="M469" s="115"/>
    </row>
    <row r="470" spans="1:25" x14ac:dyDescent="0.25">
      <c r="D470" s="64"/>
      <c r="E470" s="64"/>
      <c r="F470" s="64"/>
      <c r="G470" s="64"/>
      <c r="H470" s="64"/>
      <c r="I470" s="64"/>
      <c r="J470" s="64"/>
      <c r="K470" s="64"/>
      <c r="L470" s="64"/>
      <c r="M470" s="64"/>
    </row>
    <row r="472" spans="1:25" x14ac:dyDescent="0.25">
      <c r="A472" s="164" t="s">
        <v>164</v>
      </c>
      <c r="B472" s="164"/>
      <c r="C472" s="164"/>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row>
    <row r="473" spans="1:25" x14ac:dyDescent="0.25">
      <c r="A473" s="164"/>
      <c r="B473" s="164"/>
      <c r="C473" s="164"/>
      <c r="D473" s="164"/>
      <c r="E473" s="164"/>
      <c r="F473" s="164"/>
      <c r="G473" s="164"/>
      <c r="H473" s="164"/>
      <c r="I473" s="164"/>
      <c r="J473" s="164"/>
      <c r="K473" s="164"/>
      <c r="L473" s="164"/>
      <c r="M473" s="164"/>
      <c r="N473" s="164"/>
      <c r="O473" s="164"/>
      <c r="P473" s="164"/>
      <c r="Q473" s="164"/>
      <c r="R473" s="164"/>
      <c r="S473" s="164"/>
      <c r="T473" s="164"/>
      <c r="U473" s="164"/>
      <c r="V473" s="164"/>
      <c r="W473" s="164"/>
      <c r="X473" s="164"/>
      <c r="Y473" s="164"/>
    </row>
    <row r="475" spans="1:25" x14ac:dyDescent="0.25">
      <c r="A475" s="10" t="s">
        <v>162</v>
      </c>
      <c r="B475" s="10"/>
      <c r="C475" s="10"/>
      <c r="D475" s="10"/>
      <c r="E475" s="10"/>
      <c r="F475" s="10"/>
      <c r="G475" s="10"/>
      <c r="H475" s="10"/>
      <c r="I475" s="10"/>
      <c r="J475" s="10"/>
    </row>
    <row r="476" spans="1:25" x14ac:dyDescent="0.25">
      <c r="A476" s="10"/>
      <c r="B476" s="10"/>
      <c r="C476" s="10"/>
      <c r="D476" s="10"/>
      <c r="E476" s="10"/>
      <c r="F476" s="10"/>
      <c r="G476" s="10"/>
      <c r="H476" s="10"/>
      <c r="I476" s="10"/>
      <c r="J476" s="10"/>
    </row>
    <row r="477" spans="1:25" ht="15.75" thickBot="1" x14ac:dyDescent="0.3">
      <c r="A477" s="10"/>
      <c r="B477" s="10"/>
      <c r="C477" s="10"/>
      <c r="D477" s="10"/>
      <c r="E477" s="10"/>
      <c r="F477" s="10"/>
      <c r="G477" s="10"/>
      <c r="H477" s="10"/>
      <c r="I477" s="10"/>
      <c r="J477" s="10"/>
    </row>
    <row r="478" spans="1:25" x14ac:dyDescent="0.25">
      <c r="D478" s="285" t="s">
        <v>48</v>
      </c>
      <c r="E478" s="286"/>
      <c r="F478" s="286"/>
      <c r="G478" s="289" t="str">
        <f>CONCATENATE(Arkusz18!A2," - ",Arkusz18!B2," r.")</f>
        <v>01.07.2015 - 31.07.2015 r.</v>
      </c>
      <c r="H478" s="289"/>
      <c r="I478" s="289"/>
      <c r="J478" s="289"/>
      <c r="K478" s="289"/>
      <c r="L478" s="289"/>
      <c r="M478" s="289"/>
      <c r="N478" s="289"/>
      <c r="O478" s="289"/>
      <c r="P478" s="289"/>
      <c r="Q478" s="289"/>
      <c r="R478" s="290"/>
    </row>
    <row r="479" spans="1:25" ht="24" customHeight="1" x14ac:dyDescent="0.25">
      <c r="D479" s="287"/>
      <c r="E479" s="288"/>
      <c r="F479" s="288"/>
      <c r="G479" s="291" t="s">
        <v>65</v>
      </c>
      <c r="H479" s="291"/>
      <c r="I479" s="291"/>
      <c r="J479" s="291" t="s">
        <v>93</v>
      </c>
      <c r="K479" s="291"/>
      <c r="L479" s="291"/>
      <c r="M479" s="291" t="s">
        <v>64</v>
      </c>
      <c r="N479" s="291"/>
      <c r="O479" s="291"/>
      <c r="P479" s="291" t="s">
        <v>92</v>
      </c>
      <c r="Q479" s="291"/>
      <c r="R479" s="292"/>
    </row>
    <row r="480" spans="1:25" ht="15" customHeight="1" x14ac:dyDescent="0.25">
      <c r="D480" s="171" t="s">
        <v>91</v>
      </c>
      <c r="E480" s="172"/>
      <c r="F480" s="172"/>
      <c r="G480" s="282">
        <f>Arkusz16!A2</f>
        <v>8352</v>
      </c>
      <c r="H480" s="282"/>
      <c r="I480" s="282"/>
      <c r="J480" s="282">
        <f>Arkusz16!A3</f>
        <v>3</v>
      </c>
      <c r="K480" s="282"/>
      <c r="L480" s="282"/>
      <c r="M480" s="282">
        <f>Arkusz16!A4</f>
        <v>0</v>
      </c>
      <c r="N480" s="282"/>
      <c r="O480" s="282"/>
      <c r="P480" s="282">
        <f>Arkusz16!A5</f>
        <v>0</v>
      </c>
      <c r="Q480" s="282"/>
      <c r="R480" s="282"/>
    </row>
    <row r="481" spans="1:25" x14ac:dyDescent="0.25">
      <c r="D481" s="165" t="s">
        <v>50</v>
      </c>
      <c r="E481" s="166"/>
      <c r="F481" s="166"/>
      <c r="G481" s="167">
        <f>Arkusz16!A6</f>
        <v>2572</v>
      </c>
      <c r="H481" s="167"/>
      <c r="I481" s="167"/>
      <c r="J481" s="168">
        <f>Arkusz16!A7</f>
        <v>10</v>
      </c>
      <c r="K481" s="169"/>
      <c r="L481" s="170"/>
      <c r="M481" s="168">
        <f>Arkusz16!A8</f>
        <v>0</v>
      </c>
      <c r="N481" s="169"/>
      <c r="O481" s="170"/>
      <c r="P481" s="168">
        <f>Arkusz16!A9</f>
        <v>22</v>
      </c>
      <c r="Q481" s="169"/>
      <c r="R481" s="170"/>
    </row>
    <row r="482" spans="1:25" ht="15.75" thickBot="1" x14ac:dyDescent="0.3">
      <c r="D482" s="300" t="s">
        <v>51</v>
      </c>
      <c r="E482" s="301"/>
      <c r="F482" s="301"/>
      <c r="G482" s="297">
        <f>Arkusz16!A10</f>
        <v>1790</v>
      </c>
      <c r="H482" s="297"/>
      <c r="I482" s="297"/>
      <c r="J482" s="297">
        <f>Arkusz16!A11</f>
        <v>4</v>
      </c>
      <c r="K482" s="297"/>
      <c r="L482" s="297"/>
      <c r="M482" s="297">
        <f>Arkusz16!A12</f>
        <v>0</v>
      </c>
      <c r="N482" s="297"/>
      <c r="O482" s="297"/>
      <c r="P482" s="297">
        <f>Arkusz16!A13</f>
        <v>7</v>
      </c>
      <c r="Q482" s="297"/>
      <c r="R482" s="297"/>
    </row>
    <row r="483" spans="1:25" ht="15.75" thickBot="1" x14ac:dyDescent="0.3">
      <c r="D483" s="298" t="s">
        <v>49</v>
      </c>
      <c r="E483" s="299"/>
      <c r="F483" s="299"/>
      <c r="G483" s="295">
        <f>SUM(G480:I482)</f>
        <v>12714</v>
      </c>
      <c r="H483" s="295"/>
      <c r="I483" s="295"/>
      <c r="J483" s="295">
        <f t="shared" ref="J483" si="19">SUM(J480:L482)</f>
        <v>17</v>
      </c>
      <c r="K483" s="295"/>
      <c r="L483" s="295"/>
      <c r="M483" s="295">
        <f t="shared" ref="M483" si="20">SUM(M480:O482)</f>
        <v>0</v>
      </c>
      <c r="N483" s="295"/>
      <c r="O483" s="295"/>
      <c r="P483" s="295">
        <f t="shared" ref="P483" si="21">SUM(P480:R482)</f>
        <v>29</v>
      </c>
      <c r="Q483" s="295"/>
      <c r="R483" s="296"/>
    </row>
    <row r="484" spans="1:25" x14ac:dyDescent="0.25">
      <c r="A484" s="65"/>
      <c r="B484" s="65"/>
      <c r="C484" s="65"/>
      <c r="D484" s="66"/>
      <c r="E484" s="66"/>
      <c r="F484" s="66"/>
      <c r="G484" s="66"/>
      <c r="H484" s="66"/>
      <c r="I484" s="66"/>
      <c r="J484" s="66"/>
      <c r="K484" s="66"/>
      <c r="L484" s="66"/>
      <c r="M484" s="66"/>
      <c r="N484" s="66"/>
      <c r="O484" s="66"/>
      <c r="P484" s="67"/>
    </row>
    <row r="486" spans="1:25" ht="15.75" thickBot="1" x14ac:dyDescent="0.3"/>
    <row r="487" spans="1:25" x14ac:dyDescent="0.25">
      <c r="D487" s="285" t="s">
        <v>48</v>
      </c>
      <c r="E487" s="286"/>
      <c r="F487" s="286"/>
      <c r="G487" s="289" t="str">
        <f>CONCATENATE(Arkusz18!C2," - ",Arkusz18!B2," r.")</f>
        <v>01.01.2015 - 31.07.2015 r.</v>
      </c>
      <c r="H487" s="289"/>
      <c r="I487" s="289"/>
      <c r="J487" s="289"/>
      <c r="K487" s="289"/>
      <c r="L487" s="289"/>
      <c r="M487" s="289"/>
      <c r="N487" s="289"/>
      <c r="O487" s="289"/>
      <c r="P487" s="289"/>
      <c r="Q487" s="289"/>
      <c r="R487" s="290"/>
    </row>
    <row r="488" spans="1:25" ht="23.25" customHeight="1" x14ac:dyDescent="0.25">
      <c r="D488" s="287"/>
      <c r="E488" s="288"/>
      <c r="F488" s="288"/>
      <c r="G488" s="291" t="s">
        <v>65</v>
      </c>
      <c r="H488" s="291"/>
      <c r="I488" s="291"/>
      <c r="J488" s="291" t="s">
        <v>93</v>
      </c>
      <c r="K488" s="291"/>
      <c r="L488" s="291"/>
      <c r="M488" s="291" t="s">
        <v>64</v>
      </c>
      <c r="N488" s="291"/>
      <c r="O488" s="291"/>
      <c r="P488" s="291" t="s">
        <v>92</v>
      </c>
      <c r="Q488" s="291"/>
      <c r="R488" s="292"/>
    </row>
    <row r="489" spans="1:25" x14ac:dyDescent="0.25">
      <c r="D489" s="171" t="s">
        <v>91</v>
      </c>
      <c r="E489" s="172"/>
      <c r="F489" s="172"/>
      <c r="G489" s="282">
        <f>Arkusz17!A2</f>
        <v>47745</v>
      </c>
      <c r="H489" s="282"/>
      <c r="I489" s="282"/>
      <c r="J489" s="282">
        <f>Arkusz17!A3</f>
        <v>7</v>
      </c>
      <c r="K489" s="282"/>
      <c r="L489" s="282"/>
      <c r="M489" s="282">
        <f>Arkusz17!A4</f>
        <v>0</v>
      </c>
      <c r="N489" s="282"/>
      <c r="O489" s="282"/>
      <c r="P489" s="282">
        <f>Arkusz17!A5</f>
        <v>13</v>
      </c>
      <c r="Q489" s="282"/>
      <c r="R489" s="282"/>
    </row>
    <row r="490" spans="1:25" x14ac:dyDescent="0.25">
      <c r="D490" s="165" t="s">
        <v>50</v>
      </c>
      <c r="E490" s="166"/>
      <c r="F490" s="166"/>
      <c r="G490" s="167">
        <f>Arkusz17!A6</f>
        <v>16123</v>
      </c>
      <c r="H490" s="167"/>
      <c r="I490" s="167"/>
      <c r="J490" s="167">
        <f>Arkusz17!A7</f>
        <v>77</v>
      </c>
      <c r="K490" s="167"/>
      <c r="L490" s="167"/>
      <c r="M490" s="167">
        <f>Arkusz17!A8</f>
        <v>0</v>
      </c>
      <c r="N490" s="167"/>
      <c r="O490" s="167"/>
      <c r="P490" s="167">
        <f>Arkusz17!A9</f>
        <v>99</v>
      </c>
      <c r="Q490" s="167"/>
      <c r="R490" s="167"/>
    </row>
    <row r="491" spans="1:25" ht="15.75" thickBot="1" x14ac:dyDescent="0.3">
      <c r="D491" s="300" t="s">
        <v>51</v>
      </c>
      <c r="E491" s="301"/>
      <c r="F491" s="301"/>
      <c r="G491" s="297">
        <f>Arkusz17!A10</f>
        <v>9227</v>
      </c>
      <c r="H491" s="297"/>
      <c r="I491" s="297"/>
      <c r="J491" s="297">
        <f>Arkusz17!A11</f>
        <v>15</v>
      </c>
      <c r="K491" s="297"/>
      <c r="L491" s="297"/>
      <c r="M491" s="297">
        <f>Arkusz17!A12</f>
        <v>0</v>
      </c>
      <c r="N491" s="297"/>
      <c r="O491" s="297"/>
      <c r="P491" s="297">
        <f>Arkusz17!A13</f>
        <v>48</v>
      </c>
      <c r="Q491" s="297"/>
      <c r="R491" s="297"/>
    </row>
    <row r="492" spans="1:25" ht="15.75" thickBot="1" x14ac:dyDescent="0.3">
      <c r="D492" s="298" t="s">
        <v>49</v>
      </c>
      <c r="E492" s="299"/>
      <c r="F492" s="299"/>
      <c r="G492" s="295">
        <f>SUM(G489:I491)</f>
        <v>73095</v>
      </c>
      <c r="H492" s="295"/>
      <c r="I492" s="295"/>
      <c r="J492" s="295">
        <f t="shared" ref="J492" si="22">SUM(J489:L491)</f>
        <v>99</v>
      </c>
      <c r="K492" s="295"/>
      <c r="L492" s="295"/>
      <c r="M492" s="295">
        <f t="shared" ref="M492" si="23">SUM(M489:O491)</f>
        <v>0</v>
      </c>
      <c r="N492" s="295"/>
      <c r="O492" s="295"/>
      <c r="P492" s="295">
        <f t="shared" ref="P492" si="24">SUM(P489:R491)</f>
        <v>160</v>
      </c>
      <c r="Q492" s="295"/>
      <c r="R492" s="296"/>
    </row>
    <row r="495" spans="1:25" x14ac:dyDescent="0.25">
      <c r="A495" s="152" t="s">
        <v>173</v>
      </c>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row>
    <row r="496" spans="1:25" x14ac:dyDescent="0.25">
      <c r="A496" s="152"/>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row>
    <row r="497" spans="1:25" x14ac:dyDescent="0.25">
      <c r="A497" s="152"/>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row>
    <row r="498" spans="1:25" x14ac:dyDescent="0.25">
      <c r="A498" s="152"/>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row>
    <row r="499" spans="1:25" x14ac:dyDescent="0.25">
      <c r="A499" s="152"/>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row>
    <row r="503" spans="1:25" x14ac:dyDescent="0.25">
      <c r="A503" s="42" t="s">
        <v>163</v>
      </c>
      <c r="B503" s="42"/>
      <c r="C503" s="42"/>
      <c r="D503" s="42"/>
      <c r="E503" s="42"/>
      <c r="F503" s="42"/>
      <c r="G503" s="42"/>
      <c r="H503" s="42"/>
      <c r="I503" s="42"/>
      <c r="J503" s="42"/>
      <c r="K503" s="42"/>
      <c r="L503" s="42"/>
      <c r="M503" s="42"/>
      <c r="N503" s="42"/>
      <c r="O503" s="42"/>
      <c r="R503" s="43"/>
      <c r="S503" s="43"/>
      <c r="T503" s="43"/>
    </row>
    <row r="504" spans="1:25" ht="15" customHeight="1" x14ac:dyDescent="0.25">
      <c r="P504" s="44"/>
      <c r="Q504" s="44"/>
      <c r="R504" s="43"/>
      <c r="S504" s="43"/>
      <c r="T504" s="43"/>
      <c r="U504" s="44"/>
    </row>
    <row r="505" spans="1:25" ht="15" customHeight="1" x14ac:dyDescent="0.25">
      <c r="G505" s="4"/>
      <c r="H505" s="4"/>
      <c r="I505" s="4"/>
      <c r="J505" s="4"/>
      <c r="K505" s="4"/>
      <c r="L505" s="4"/>
      <c r="M505" s="4"/>
      <c r="N505" s="4"/>
      <c r="O505" s="4"/>
      <c r="P505" s="4"/>
      <c r="Q505" s="4"/>
      <c r="R505" s="4"/>
      <c r="S505" s="4"/>
      <c r="T505" s="4"/>
      <c r="U505" s="4"/>
    </row>
    <row r="506" spans="1:25" ht="15" customHeight="1" x14ac:dyDescent="0.25">
      <c r="A506" s="164" t="s">
        <v>168</v>
      </c>
      <c r="B506" s="192"/>
      <c r="C506" s="192"/>
      <c r="D506" s="192"/>
      <c r="E506" s="192"/>
      <c r="F506" s="192"/>
      <c r="G506" s="192"/>
      <c r="H506" s="192"/>
      <c r="I506" s="192"/>
      <c r="J506" s="192"/>
      <c r="K506" s="192"/>
      <c r="L506" s="192"/>
      <c r="M506" s="192"/>
      <c r="N506" s="192"/>
      <c r="O506" s="192"/>
      <c r="P506" s="192"/>
      <c r="Q506" s="192"/>
      <c r="R506" s="192"/>
      <c r="S506" s="192"/>
      <c r="T506" s="192"/>
      <c r="U506" s="192"/>
      <c r="V506" s="192"/>
      <c r="W506" s="192"/>
      <c r="X506" s="192"/>
      <c r="Y506" s="192"/>
    </row>
    <row r="507" spans="1:25" ht="15" customHeight="1" x14ac:dyDescent="0.25">
      <c r="A507" s="192"/>
      <c r="B507" s="192"/>
      <c r="C507" s="192"/>
      <c r="D507" s="192"/>
      <c r="E507" s="192"/>
      <c r="F507" s="192"/>
      <c r="G507" s="192"/>
      <c r="H507" s="192"/>
      <c r="I507" s="192"/>
      <c r="J507" s="192"/>
      <c r="K507" s="192"/>
      <c r="L507" s="192"/>
      <c r="M507" s="192"/>
      <c r="N507" s="192"/>
      <c r="O507" s="192"/>
      <c r="P507" s="192"/>
      <c r="Q507" s="192"/>
      <c r="R507" s="192"/>
      <c r="S507" s="192"/>
      <c r="T507" s="192"/>
      <c r="U507" s="192"/>
      <c r="V507" s="192"/>
      <c r="W507" s="192"/>
      <c r="X507" s="192"/>
      <c r="Y507" s="192"/>
    </row>
    <row r="508" spans="1:25" ht="15" customHeight="1" x14ac:dyDescent="0.25">
      <c r="A508" s="192"/>
      <c r="B508" s="192"/>
      <c r="C508" s="192"/>
      <c r="D508" s="192"/>
      <c r="E508" s="192"/>
      <c r="F508" s="192"/>
      <c r="G508" s="192"/>
      <c r="H508" s="192"/>
      <c r="I508" s="192"/>
      <c r="J508" s="192"/>
      <c r="K508" s="192"/>
      <c r="L508" s="192"/>
      <c r="M508" s="192"/>
      <c r="N508" s="192"/>
      <c r="O508" s="192"/>
      <c r="P508" s="192"/>
      <c r="Q508" s="192"/>
      <c r="R508" s="192"/>
      <c r="S508" s="192"/>
      <c r="T508" s="192"/>
      <c r="U508" s="192"/>
      <c r="V508" s="192"/>
      <c r="W508" s="192"/>
      <c r="X508" s="192"/>
      <c r="Y508" s="192"/>
    </row>
    <row r="509" spans="1:25" ht="15" customHeight="1" x14ac:dyDescent="0.25">
      <c r="A509" s="192"/>
      <c r="B509" s="192"/>
      <c r="C509" s="192"/>
      <c r="D509" s="192"/>
      <c r="E509" s="192"/>
      <c r="F509" s="192"/>
      <c r="G509" s="192"/>
      <c r="H509" s="192"/>
      <c r="I509" s="192"/>
      <c r="J509" s="192"/>
      <c r="K509" s="192"/>
      <c r="L509" s="192"/>
      <c r="M509" s="192"/>
      <c r="N509" s="192"/>
      <c r="O509" s="192"/>
      <c r="P509" s="192"/>
      <c r="Q509" s="192"/>
      <c r="R509" s="192"/>
      <c r="S509" s="192"/>
      <c r="T509" s="192"/>
      <c r="U509" s="192"/>
      <c r="V509" s="192"/>
      <c r="W509" s="192"/>
      <c r="X509" s="192"/>
      <c r="Y509" s="192"/>
    </row>
    <row r="510" spans="1:25" ht="15" customHeight="1" x14ac:dyDescent="0.25">
      <c r="A510" s="192"/>
      <c r="B510" s="192"/>
      <c r="C510" s="192"/>
      <c r="D510" s="192"/>
      <c r="E510" s="192"/>
      <c r="F510" s="192"/>
      <c r="G510" s="192"/>
      <c r="H510" s="192"/>
      <c r="I510" s="192"/>
      <c r="J510" s="192"/>
      <c r="K510" s="192"/>
      <c r="L510" s="192"/>
      <c r="M510" s="192"/>
      <c r="N510" s="192"/>
      <c r="O510" s="192"/>
      <c r="P510" s="192"/>
      <c r="Q510" s="192"/>
      <c r="R510" s="192"/>
      <c r="S510" s="192"/>
      <c r="T510" s="192"/>
      <c r="U510" s="192"/>
      <c r="V510" s="192"/>
      <c r="W510" s="192"/>
      <c r="X510" s="192"/>
      <c r="Y510" s="192"/>
    </row>
    <row r="511" spans="1:25" ht="15" customHeight="1" x14ac:dyDescent="0.25">
      <c r="A511" s="192"/>
      <c r="B511" s="192"/>
      <c r="C511" s="192"/>
      <c r="D511" s="192"/>
      <c r="E511" s="192"/>
      <c r="F511" s="192"/>
      <c r="G511" s="192"/>
      <c r="H511" s="192"/>
      <c r="I511" s="192"/>
      <c r="J511" s="192"/>
      <c r="K511" s="192"/>
      <c r="L511" s="192"/>
      <c r="M511" s="192"/>
      <c r="N511" s="192"/>
      <c r="O511" s="192"/>
      <c r="P511" s="192"/>
      <c r="Q511" s="192"/>
      <c r="R511" s="192"/>
      <c r="S511" s="192"/>
      <c r="T511" s="192"/>
      <c r="U511" s="192"/>
      <c r="V511" s="192"/>
      <c r="W511" s="192"/>
      <c r="X511" s="192"/>
      <c r="Y511" s="192"/>
    </row>
    <row r="512" spans="1:25" ht="15" customHeight="1" x14ac:dyDescent="0.25">
      <c r="A512" s="192"/>
      <c r="B512" s="192"/>
      <c r="C512" s="192"/>
      <c r="D512" s="192"/>
      <c r="E512" s="192"/>
      <c r="F512" s="192"/>
      <c r="G512" s="192"/>
      <c r="H512" s="192"/>
      <c r="I512" s="192"/>
      <c r="J512" s="192"/>
      <c r="K512" s="192"/>
      <c r="L512" s="192"/>
      <c r="M512" s="192"/>
      <c r="N512" s="192"/>
      <c r="O512" s="192"/>
      <c r="P512" s="192"/>
      <c r="Q512" s="192"/>
      <c r="R512" s="192"/>
      <c r="S512" s="192"/>
      <c r="T512" s="192"/>
      <c r="U512" s="192"/>
      <c r="V512" s="192"/>
      <c r="W512" s="192"/>
      <c r="X512" s="192"/>
      <c r="Y512" s="192"/>
    </row>
    <row r="513" spans="1:25" ht="15" customHeight="1" x14ac:dyDescent="0.25">
      <c r="A513" s="192"/>
      <c r="B513" s="192"/>
      <c r="C513" s="192"/>
      <c r="D513" s="192"/>
      <c r="E513" s="192"/>
      <c r="F513" s="192"/>
      <c r="G513" s="192"/>
      <c r="H513" s="192"/>
      <c r="I513" s="192"/>
      <c r="J513" s="192"/>
      <c r="K513" s="192"/>
      <c r="L513" s="192"/>
      <c r="M513" s="192"/>
      <c r="N513" s="192"/>
      <c r="O513" s="192"/>
      <c r="P513" s="192"/>
      <c r="Q513" s="192"/>
      <c r="R513" s="192"/>
      <c r="S513" s="192"/>
      <c r="T513" s="192"/>
      <c r="U513" s="192"/>
      <c r="V513" s="192"/>
      <c r="W513" s="192"/>
      <c r="X513" s="192"/>
      <c r="Y513" s="192"/>
    </row>
    <row r="514" spans="1:25" ht="15" customHeight="1" x14ac:dyDescent="0.25">
      <c r="A514" s="192"/>
      <c r="B514" s="192"/>
      <c r="C514" s="192"/>
      <c r="D514" s="192"/>
      <c r="E514" s="192"/>
      <c r="F514" s="192"/>
      <c r="G514" s="192"/>
      <c r="H514" s="192"/>
      <c r="I514" s="192"/>
      <c r="J514" s="192"/>
      <c r="K514" s="192"/>
      <c r="L514" s="192"/>
      <c r="M514" s="192"/>
      <c r="N514" s="192"/>
      <c r="O514" s="192"/>
      <c r="P514" s="192"/>
      <c r="Q514" s="192"/>
      <c r="R514" s="192"/>
      <c r="S514" s="192"/>
      <c r="T514" s="192"/>
      <c r="U514" s="192"/>
      <c r="V514" s="192"/>
      <c r="W514" s="192"/>
      <c r="X514" s="192"/>
      <c r="Y514" s="192"/>
    </row>
    <row r="515" spans="1:25" ht="15" customHeight="1" x14ac:dyDescent="0.25">
      <c r="A515" s="192"/>
      <c r="B515" s="192"/>
      <c r="C515" s="192"/>
      <c r="D515" s="192"/>
      <c r="E515" s="192"/>
      <c r="F515" s="192"/>
      <c r="G515" s="192"/>
      <c r="H515" s="192"/>
      <c r="I515" s="192"/>
      <c r="J515" s="192"/>
      <c r="K515" s="192"/>
      <c r="L515" s="192"/>
      <c r="M515" s="192"/>
      <c r="N515" s="192"/>
      <c r="O515" s="192"/>
      <c r="P515" s="192"/>
      <c r="Q515" s="192"/>
      <c r="R515" s="192"/>
      <c r="S515" s="192"/>
      <c r="T515" s="192"/>
      <c r="U515" s="192"/>
      <c r="V515" s="192"/>
      <c r="W515" s="192"/>
      <c r="X515" s="192"/>
      <c r="Y515" s="192"/>
    </row>
    <row r="516" spans="1:25" ht="15" customHeight="1" x14ac:dyDescent="0.25">
      <c r="A516" s="192"/>
      <c r="B516" s="192"/>
      <c r="C516" s="192"/>
      <c r="D516" s="192"/>
      <c r="E516" s="192"/>
      <c r="F516" s="192"/>
      <c r="G516" s="192"/>
      <c r="H516" s="192"/>
      <c r="I516" s="192"/>
      <c r="J516" s="192"/>
      <c r="K516" s="192"/>
      <c r="L516" s="192"/>
      <c r="M516" s="192"/>
      <c r="N516" s="192"/>
      <c r="O516" s="192"/>
      <c r="P516" s="192"/>
      <c r="Q516" s="192"/>
      <c r="R516" s="192"/>
      <c r="S516" s="192"/>
      <c r="T516" s="192"/>
      <c r="U516" s="192"/>
      <c r="V516" s="192"/>
      <c r="W516" s="192"/>
      <c r="X516" s="192"/>
      <c r="Y516" s="192"/>
    </row>
    <row r="517" spans="1:25" x14ac:dyDescent="0.25">
      <c r="A517" s="192"/>
      <c r="B517" s="192"/>
      <c r="C517" s="192"/>
      <c r="D517" s="192"/>
      <c r="E517" s="192"/>
      <c r="F517" s="192"/>
      <c r="G517" s="192"/>
      <c r="H517" s="192"/>
      <c r="I517" s="192"/>
      <c r="J517" s="192"/>
      <c r="K517" s="192"/>
      <c r="L517" s="192"/>
      <c r="M517" s="192"/>
      <c r="N517" s="192"/>
      <c r="O517" s="192"/>
      <c r="P517" s="192"/>
      <c r="Q517" s="192"/>
      <c r="R517" s="192"/>
      <c r="S517" s="192"/>
      <c r="T517" s="192"/>
      <c r="U517" s="192"/>
      <c r="V517" s="192"/>
      <c r="W517" s="192"/>
      <c r="X517" s="192"/>
      <c r="Y517" s="192"/>
    </row>
    <row r="518" spans="1:25" x14ac:dyDescent="0.25">
      <c r="A518" s="192"/>
      <c r="B518" s="192"/>
      <c r="C518" s="192"/>
      <c r="D518" s="192"/>
      <c r="E518" s="192"/>
      <c r="F518" s="192"/>
      <c r="G518" s="192"/>
      <c r="H518" s="192"/>
      <c r="I518" s="192"/>
      <c r="J518" s="192"/>
      <c r="K518" s="192"/>
      <c r="L518" s="192"/>
      <c r="M518" s="192"/>
      <c r="N518" s="192"/>
      <c r="O518" s="192"/>
      <c r="P518" s="192"/>
      <c r="Q518" s="192"/>
      <c r="R518" s="192"/>
      <c r="S518" s="192"/>
      <c r="T518" s="192"/>
      <c r="U518" s="192"/>
      <c r="V518" s="192"/>
      <c r="W518" s="192"/>
      <c r="X518" s="192"/>
      <c r="Y518" s="192"/>
    </row>
    <row r="519" spans="1:25" x14ac:dyDescent="0.25">
      <c r="A519" s="192"/>
      <c r="B519" s="192"/>
      <c r="C519" s="192"/>
      <c r="D519" s="192"/>
      <c r="E519" s="192"/>
      <c r="F519" s="192"/>
      <c r="G519" s="192"/>
      <c r="H519" s="192"/>
      <c r="I519" s="192"/>
      <c r="J519" s="192"/>
      <c r="K519" s="192"/>
      <c r="L519" s="192"/>
      <c r="M519" s="192"/>
      <c r="N519" s="192"/>
      <c r="O519" s="192"/>
      <c r="P519" s="192"/>
      <c r="Q519" s="192"/>
      <c r="R519" s="192"/>
      <c r="S519" s="192"/>
      <c r="T519" s="192"/>
      <c r="U519" s="192"/>
      <c r="V519" s="192"/>
      <c r="W519" s="192"/>
      <c r="X519" s="192"/>
      <c r="Y519" s="192"/>
    </row>
    <row r="520" spans="1:25" s="69" customFormat="1" x14ac:dyDescent="0.25">
      <c r="A520" s="192"/>
      <c r="B520" s="192"/>
      <c r="C520" s="192"/>
      <c r="D520" s="192"/>
      <c r="E520" s="192"/>
      <c r="F520" s="192"/>
      <c r="G520" s="192"/>
      <c r="H520" s="192"/>
      <c r="I520" s="192"/>
      <c r="J520" s="192"/>
      <c r="K520" s="192"/>
      <c r="L520" s="192"/>
      <c r="M520" s="192"/>
      <c r="N520" s="192"/>
      <c r="O520" s="192"/>
      <c r="P520" s="192"/>
      <c r="Q520" s="192"/>
      <c r="R520" s="192"/>
      <c r="S520" s="192"/>
      <c r="T520" s="192"/>
      <c r="U520" s="192"/>
      <c r="V520" s="192"/>
      <c r="W520" s="192"/>
      <c r="X520" s="192"/>
      <c r="Y520" s="192"/>
    </row>
    <row r="521" spans="1:25" s="69" customFormat="1" x14ac:dyDescent="0.25">
      <c r="A521" s="192"/>
      <c r="B521" s="192"/>
      <c r="C521" s="192"/>
      <c r="D521" s="192"/>
      <c r="E521" s="192"/>
      <c r="F521" s="192"/>
      <c r="G521" s="192"/>
      <c r="H521" s="192"/>
      <c r="I521" s="192"/>
      <c r="J521" s="192"/>
      <c r="K521" s="192"/>
      <c r="L521" s="192"/>
      <c r="M521" s="192"/>
      <c r="N521" s="192"/>
      <c r="O521" s="192"/>
      <c r="P521" s="192"/>
      <c r="Q521" s="192"/>
      <c r="R521" s="192"/>
      <c r="S521" s="192"/>
      <c r="T521" s="192"/>
      <c r="U521" s="192"/>
      <c r="V521" s="192"/>
      <c r="W521" s="192"/>
      <c r="X521" s="192"/>
      <c r="Y521" s="192"/>
    </row>
    <row r="522" spans="1:25" s="69" customFormat="1" x14ac:dyDescent="0.25">
      <c r="A522" s="192"/>
      <c r="B522" s="192"/>
      <c r="C522" s="192"/>
      <c r="D522" s="192"/>
      <c r="E522" s="192"/>
      <c r="F522" s="192"/>
      <c r="G522" s="192"/>
      <c r="H522" s="192"/>
      <c r="I522" s="192"/>
      <c r="J522" s="192"/>
      <c r="K522" s="192"/>
      <c r="L522" s="192"/>
      <c r="M522" s="192"/>
      <c r="N522" s="192"/>
      <c r="O522" s="192"/>
      <c r="P522" s="192"/>
      <c r="Q522" s="192"/>
      <c r="R522" s="192"/>
      <c r="S522" s="192"/>
      <c r="T522" s="192"/>
      <c r="U522" s="192"/>
      <c r="V522" s="192"/>
      <c r="W522" s="192"/>
      <c r="X522" s="192"/>
      <c r="Y522" s="192"/>
    </row>
    <row r="523" spans="1:25" s="69" customFormat="1" x14ac:dyDescent="0.25">
      <c r="A523" s="192"/>
      <c r="B523" s="192"/>
      <c r="C523" s="192"/>
      <c r="D523" s="192"/>
      <c r="E523" s="192"/>
      <c r="F523" s="192"/>
      <c r="G523" s="192"/>
      <c r="H523" s="192"/>
      <c r="I523" s="192"/>
      <c r="J523" s="192"/>
      <c r="K523" s="192"/>
      <c r="L523" s="192"/>
      <c r="M523" s="192"/>
      <c r="N523" s="192"/>
      <c r="O523" s="192"/>
      <c r="P523" s="192"/>
      <c r="Q523" s="192"/>
      <c r="R523" s="192"/>
      <c r="S523" s="192"/>
      <c r="T523" s="192"/>
      <c r="U523" s="192"/>
      <c r="V523" s="192"/>
      <c r="W523" s="192"/>
      <c r="X523" s="192"/>
      <c r="Y523" s="192"/>
    </row>
    <row r="524" spans="1:25" s="69" customFormat="1" x14ac:dyDescent="0.25">
      <c r="A524" s="192"/>
      <c r="B524" s="192"/>
      <c r="C524" s="192"/>
      <c r="D524" s="192"/>
      <c r="E524" s="192"/>
      <c r="F524" s="192"/>
      <c r="G524" s="192"/>
      <c r="H524" s="192"/>
      <c r="I524" s="192"/>
      <c r="J524" s="192"/>
      <c r="K524" s="192"/>
      <c r="L524" s="192"/>
      <c r="M524" s="192"/>
      <c r="N524" s="192"/>
      <c r="O524" s="192"/>
      <c r="P524" s="192"/>
      <c r="Q524" s="192"/>
      <c r="R524" s="192"/>
      <c r="S524" s="192"/>
      <c r="T524" s="192"/>
      <c r="U524" s="192"/>
      <c r="V524" s="192"/>
      <c r="W524" s="192"/>
      <c r="X524" s="192"/>
      <c r="Y524" s="192"/>
    </row>
    <row r="525" spans="1:25" s="69" customFormat="1" x14ac:dyDescent="0.25">
      <c r="A525" s="192"/>
      <c r="B525" s="192"/>
      <c r="C525" s="192"/>
      <c r="D525" s="192"/>
      <c r="E525" s="192"/>
      <c r="F525" s="192"/>
      <c r="G525" s="192"/>
      <c r="H525" s="192"/>
      <c r="I525" s="192"/>
      <c r="J525" s="192"/>
      <c r="K525" s="192"/>
      <c r="L525" s="192"/>
      <c r="M525" s="192"/>
      <c r="N525" s="192"/>
      <c r="O525" s="192"/>
      <c r="P525" s="192"/>
      <c r="Q525" s="192"/>
      <c r="R525" s="192"/>
      <c r="S525" s="192"/>
      <c r="T525" s="192"/>
      <c r="U525" s="192"/>
      <c r="V525" s="192"/>
      <c r="W525" s="192"/>
      <c r="X525" s="192"/>
      <c r="Y525" s="192"/>
    </row>
    <row r="526" spans="1:25" s="69" customFormat="1" x14ac:dyDescent="0.25">
      <c r="A526" s="192"/>
      <c r="B526" s="192"/>
      <c r="C526" s="192"/>
      <c r="D526" s="192"/>
      <c r="E526" s="192"/>
      <c r="F526" s="192"/>
      <c r="G526" s="192"/>
      <c r="H526" s="192"/>
      <c r="I526" s="192"/>
      <c r="J526" s="192"/>
      <c r="K526" s="192"/>
      <c r="L526" s="192"/>
      <c r="M526" s="192"/>
      <c r="N526" s="192"/>
      <c r="O526" s="192"/>
      <c r="P526" s="192"/>
      <c r="Q526" s="192"/>
      <c r="R526" s="192"/>
      <c r="S526" s="192"/>
      <c r="T526" s="192"/>
      <c r="U526" s="192"/>
      <c r="V526" s="192"/>
      <c r="W526" s="192"/>
      <c r="X526" s="192"/>
      <c r="Y526" s="192"/>
    </row>
    <row r="527" spans="1:25" s="69" customFormat="1" x14ac:dyDescent="0.25">
      <c r="A527" s="192"/>
      <c r="B527" s="192"/>
      <c r="C527" s="192"/>
      <c r="D527" s="192"/>
      <c r="E527" s="192"/>
      <c r="F527" s="192"/>
      <c r="G527" s="192"/>
      <c r="H527" s="192"/>
      <c r="I527" s="192"/>
      <c r="J527" s="192"/>
      <c r="K527" s="192"/>
      <c r="L527" s="192"/>
      <c r="M527" s="192"/>
      <c r="N527" s="192"/>
      <c r="O527" s="192"/>
      <c r="P527" s="192"/>
      <c r="Q527" s="192"/>
      <c r="R527" s="192"/>
      <c r="S527" s="192"/>
      <c r="T527" s="192"/>
      <c r="U527" s="192"/>
      <c r="V527" s="192"/>
      <c r="W527" s="192"/>
      <c r="X527" s="192"/>
      <c r="Y527" s="192"/>
    </row>
    <row r="528" spans="1:25" s="69" customFormat="1" x14ac:dyDescent="0.25">
      <c r="A528" s="192"/>
      <c r="B528" s="192"/>
      <c r="C528" s="192"/>
      <c r="D528" s="192"/>
      <c r="E528" s="192"/>
      <c r="F528" s="192"/>
      <c r="G528" s="192"/>
      <c r="H528" s="192"/>
      <c r="I528" s="192"/>
      <c r="J528" s="192"/>
      <c r="K528" s="192"/>
      <c r="L528" s="192"/>
      <c r="M528" s="192"/>
      <c r="N528" s="192"/>
      <c r="O528" s="192"/>
      <c r="P528" s="192"/>
      <c r="Q528" s="192"/>
      <c r="R528" s="192"/>
      <c r="S528" s="192"/>
      <c r="T528" s="192"/>
      <c r="U528" s="192"/>
      <c r="V528" s="192"/>
      <c r="W528" s="192"/>
      <c r="X528" s="192"/>
      <c r="Y528" s="192"/>
    </row>
    <row r="529" spans="1:25" s="69" customFormat="1" x14ac:dyDescent="0.25">
      <c r="A529" s="192"/>
      <c r="B529" s="192"/>
      <c r="C529" s="192"/>
      <c r="D529" s="192"/>
      <c r="E529" s="192"/>
      <c r="F529" s="192"/>
      <c r="G529" s="192"/>
      <c r="H529" s="192"/>
      <c r="I529" s="192"/>
      <c r="J529" s="192"/>
      <c r="K529" s="192"/>
      <c r="L529" s="192"/>
      <c r="M529" s="192"/>
      <c r="N529" s="192"/>
      <c r="O529" s="192"/>
      <c r="P529" s="192"/>
      <c r="Q529" s="192"/>
      <c r="R529" s="192"/>
      <c r="S529" s="192"/>
      <c r="T529" s="192"/>
      <c r="U529" s="192"/>
      <c r="V529" s="192"/>
      <c r="W529" s="192"/>
      <c r="X529" s="192"/>
      <c r="Y529" s="192"/>
    </row>
    <row r="530" spans="1:25" s="69" customFormat="1" x14ac:dyDescent="0.25">
      <c r="A530" s="192"/>
      <c r="B530" s="192"/>
      <c r="C530" s="192"/>
      <c r="D530" s="192"/>
      <c r="E530" s="192"/>
      <c r="F530" s="192"/>
      <c r="G530" s="192"/>
      <c r="H530" s="192"/>
      <c r="I530" s="192"/>
      <c r="J530" s="192"/>
      <c r="K530" s="192"/>
      <c r="L530" s="192"/>
      <c r="M530" s="192"/>
      <c r="N530" s="192"/>
      <c r="O530" s="192"/>
      <c r="P530" s="192"/>
      <c r="Q530" s="192"/>
      <c r="R530" s="192"/>
      <c r="S530" s="192"/>
      <c r="T530" s="192"/>
      <c r="U530" s="192"/>
      <c r="V530" s="192"/>
      <c r="W530" s="192"/>
      <c r="X530" s="192"/>
      <c r="Y530" s="192"/>
    </row>
    <row r="531" spans="1:25" s="69" customFormat="1" x14ac:dyDescent="0.25">
      <c r="A531" s="192"/>
      <c r="B531" s="192"/>
      <c r="C531" s="192"/>
      <c r="D531" s="192"/>
      <c r="E531" s="192"/>
      <c r="F531" s="192"/>
      <c r="G531" s="192"/>
      <c r="H531" s="192"/>
      <c r="I531" s="192"/>
      <c r="J531" s="192"/>
      <c r="K531" s="192"/>
      <c r="L531" s="192"/>
      <c r="M531" s="192"/>
      <c r="N531" s="192"/>
      <c r="O531" s="192"/>
      <c r="P531" s="192"/>
      <c r="Q531" s="192"/>
      <c r="R531" s="192"/>
      <c r="S531" s="192"/>
      <c r="T531" s="192"/>
      <c r="U531" s="192"/>
      <c r="V531" s="192"/>
      <c r="W531" s="192"/>
      <c r="X531" s="192"/>
      <c r="Y531" s="192"/>
    </row>
    <row r="532" spans="1:25" s="69" customFormat="1" x14ac:dyDescent="0.25">
      <c r="A532" s="192"/>
      <c r="B532" s="192"/>
      <c r="C532" s="192"/>
      <c r="D532" s="192"/>
      <c r="E532" s="192"/>
      <c r="F532" s="192"/>
      <c r="G532" s="192"/>
      <c r="H532" s="192"/>
      <c r="I532" s="192"/>
      <c r="J532" s="192"/>
      <c r="K532" s="192"/>
      <c r="L532" s="192"/>
      <c r="M532" s="192"/>
      <c r="N532" s="192"/>
      <c r="O532" s="192"/>
      <c r="P532" s="192"/>
      <c r="Q532" s="192"/>
      <c r="R532" s="192"/>
      <c r="S532" s="192"/>
      <c r="T532" s="192"/>
      <c r="U532" s="192"/>
      <c r="V532" s="192"/>
      <c r="W532" s="192"/>
      <c r="X532" s="192"/>
      <c r="Y532" s="192"/>
    </row>
    <row r="533" spans="1:25" s="69" customFormat="1" x14ac:dyDescent="0.25">
      <c r="A533" s="192"/>
      <c r="B533" s="192"/>
      <c r="C533" s="192"/>
      <c r="D533" s="192"/>
      <c r="E533" s="192"/>
      <c r="F533" s="192"/>
      <c r="G533" s="192"/>
      <c r="H533" s="192"/>
      <c r="I533" s="192"/>
      <c r="J533" s="192"/>
      <c r="K533" s="192"/>
      <c r="L533" s="192"/>
      <c r="M533" s="192"/>
      <c r="N533" s="192"/>
      <c r="O533" s="192"/>
      <c r="P533" s="192"/>
      <c r="Q533" s="192"/>
      <c r="R533" s="192"/>
      <c r="S533" s="192"/>
      <c r="T533" s="192"/>
      <c r="U533" s="192"/>
      <c r="V533" s="192"/>
      <c r="W533" s="192"/>
      <c r="X533" s="192"/>
      <c r="Y533" s="192"/>
    </row>
    <row r="534" spans="1:25" s="69" customFormat="1" x14ac:dyDescent="0.25">
      <c r="A534" s="192"/>
      <c r="B534" s="192"/>
      <c r="C534" s="192"/>
      <c r="D534" s="192"/>
      <c r="E534" s="192"/>
      <c r="F534" s="192"/>
      <c r="G534" s="192"/>
      <c r="H534" s="192"/>
      <c r="I534" s="192"/>
      <c r="J534" s="192"/>
      <c r="K534" s="192"/>
      <c r="L534" s="192"/>
      <c r="M534" s="192"/>
      <c r="N534" s="192"/>
      <c r="O534" s="192"/>
      <c r="P534" s="192"/>
      <c r="Q534" s="192"/>
      <c r="R534" s="192"/>
      <c r="S534" s="192"/>
      <c r="T534" s="192"/>
      <c r="U534" s="192"/>
      <c r="V534" s="192"/>
      <c r="W534" s="192"/>
      <c r="X534" s="192"/>
      <c r="Y534" s="192"/>
    </row>
    <row r="535" spans="1:25" s="69" customFormat="1" x14ac:dyDescent="0.25">
      <c r="A535" s="192"/>
      <c r="B535" s="192"/>
      <c r="C535" s="192"/>
      <c r="D535" s="192"/>
      <c r="E535" s="192"/>
      <c r="F535" s="192"/>
      <c r="G535" s="192"/>
      <c r="H535" s="192"/>
      <c r="I535" s="192"/>
      <c r="J535" s="192"/>
      <c r="K535" s="192"/>
      <c r="L535" s="192"/>
      <c r="M535" s="192"/>
      <c r="N535" s="192"/>
      <c r="O535" s="192"/>
      <c r="P535" s="192"/>
      <c r="Q535" s="192"/>
      <c r="R535" s="192"/>
      <c r="S535" s="192"/>
      <c r="T535" s="192"/>
      <c r="U535" s="192"/>
      <c r="V535" s="192"/>
      <c r="W535" s="192"/>
      <c r="X535" s="192"/>
      <c r="Y535" s="192"/>
    </row>
    <row r="536" spans="1:25" s="69" customFormat="1" x14ac:dyDescent="0.25">
      <c r="A536" s="192"/>
      <c r="B536" s="192"/>
      <c r="C536" s="192"/>
      <c r="D536" s="192"/>
      <c r="E536" s="192"/>
      <c r="F536" s="192"/>
      <c r="G536" s="192"/>
      <c r="H536" s="192"/>
      <c r="I536" s="192"/>
      <c r="J536" s="192"/>
      <c r="K536" s="192"/>
      <c r="L536" s="192"/>
      <c r="M536" s="192"/>
      <c r="N536" s="192"/>
      <c r="O536" s="192"/>
      <c r="P536" s="192"/>
      <c r="Q536" s="192"/>
      <c r="R536" s="192"/>
      <c r="S536" s="192"/>
      <c r="T536" s="192"/>
      <c r="U536" s="192"/>
      <c r="V536" s="192"/>
      <c r="W536" s="192"/>
      <c r="X536" s="192"/>
      <c r="Y536" s="192"/>
    </row>
    <row r="537" spans="1:25" s="69" customFormat="1" x14ac:dyDescent="0.25">
      <c r="A537" s="192"/>
      <c r="B537" s="192"/>
      <c r="C537" s="192"/>
      <c r="D537" s="192"/>
      <c r="E537" s="192"/>
      <c r="F537" s="192"/>
      <c r="G537" s="192"/>
      <c r="H537" s="192"/>
      <c r="I537" s="192"/>
      <c r="J537" s="192"/>
      <c r="K537" s="192"/>
      <c r="L537" s="192"/>
      <c r="M537" s="192"/>
      <c r="N537" s="192"/>
      <c r="O537" s="192"/>
      <c r="P537" s="192"/>
      <c r="Q537" s="192"/>
      <c r="R537" s="192"/>
      <c r="S537" s="192"/>
      <c r="T537" s="192"/>
      <c r="U537" s="192"/>
      <c r="V537" s="192"/>
      <c r="W537" s="192"/>
      <c r="X537" s="192"/>
      <c r="Y537" s="192"/>
    </row>
    <row r="538" spans="1:25" s="69" customFormat="1" x14ac:dyDescent="0.25">
      <c r="A538" s="192"/>
      <c r="B538" s="192"/>
      <c r="C538" s="192"/>
      <c r="D538" s="192"/>
      <c r="E538" s="192"/>
      <c r="F538" s="192"/>
      <c r="G538" s="192"/>
      <c r="H538" s="192"/>
      <c r="I538" s="192"/>
      <c r="J538" s="192"/>
      <c r="K538" s="192"/>
      <c r="L538" s="192"/>
      <c r="M538" s="192"/>
      <c r="N538" s="192"/>
      <c r="O538" s="192"/>
      <c r="P538" s="192"/>
      <c r="Q538" s="192"/>
      <c r="R538" s="192"/>
      <c r="S538" s="192"/>
      <c r="T538" s="192"/>
      <c r="U538" s="192"/>
      <c r="V538" s="192"/>
      <c r="W538" s="192"/>
      <c r="X538" s="192"/>
      <c r="Y538" s="192"/>
    </row>
    <row r="539" spans="1:25" s="69" customFormat="1" x14ac:dyDescent="0.25">
      <c r="A539" s="192"/>
      <c r="B539" s="192"/>
      <c r="C539" s="192"/>
      <c r="D539" s="192"/>
      <c r="E539" s="192"/>
      <c r="F539" s="192"/>
      <c r="G539" s="192"/>
      <c r="H539" s="192"/>
      <c r="I539" s="192"/>
      <c r="J539" s="192"/>
      <c r="K539" s="192"/>
      <c r="L539" s="192"/>
      <c r="M539" s="192"/>
      <c r="N539" s="192"/>
      <c r="O539" s="192"/>
      <c r="P539" s="192"/>
      <c r="Q539" s="192"/>
      <c r="R539" s="192"/>
      <c r="S539" s="192"/>
      <c r="T539" s="192"/>
      <c r="U539" s="192"/>
      <c r="V539" s="192"/>
      <c r="W539" s="192"/>
      <c r="X539" s="192"/>
      <c r="Y539" s="192"/>
    </row>
    <row r="540" spans="1:25" ht="15" customHeight="1" x14ac:dyDescent="0.25">
      <c r="A540" s="192"/>
      <c r="B540" s="192"/>
      <c r="C540" s="192"/>
      <c r="D540" s="192"/>
      <c r="E540" s="192"/>
      <c r="F540" s="192"/>
      <c r="G540" s="192"/>
      <c r="H540" s="192"/>
      <c r="I540" s="192"/>
      <c r="J540" s="192"/>
      <c r="K540" s="192"/>
      <c r="L540" s="192"/>
      <c r="M540" s="192"/>
      <c r="N540" s="192"/>
      <c r="O540" s="192"/>
      <c r="P540" s="192"/>
      <c r="Q540" s="192"/>
      <c r="R540" s="192"/>
      <c r="S540" s="192"/>
      <c r="T540" s="192"/>
      <c r="U540" s="192"/>
      <c r="V540" s="192"/>
      <c r="W540" s="192"/>
      <c r="X540" s="192"/>
      <c r="Y540" s="192"/>
    </row>
    <row r="541" spans="1:25" x14ac:dyDescent="0.25">
      <c r="A541" s="192"/>
      <c r="B541" s="192"/>
      <c r="C541" s="192"/>
      <c r="D541" s="192"/>
      <c r="E541" s="192"/>
      <c r="F541" s="192"/>
      <c r="G541" s="192"/>
      <c r="H541" s="192"/>
      <c r="I541" s="192"/>
      <c r="J541" s="192"/>
      <c r="K541" s="192"/>
      <c r="L541" s="192"/>
      <c r="M541" s="192"/>
      <c r="N541" s="192"/>
      <c r="O541" s="192"/>
      <c r="P541" s="192"/>
      <c r="Q541" s="192"/>
      <c r="R541" s="192"/>
      <c r="S541" s="192"/>
      <c r="T541" s="192"/>
      <c r="U541" s="192"/>
      <c r="V541" s="192"/>
      <c r="W541" s="192"/>
      <c r="X541" s="192"/>
      <c r="Y541" s="192"/>
    </row>
    <row r="542" spans="1:25" x14ac:dyDescent="0.25">
      <c r="A542" s="192"/>
      <c r="B542" s="192"/>
      <c r="C542" s="192"/>
      <c r="D542" s="192"/>
      <c r="E542" s="192"/>
      <c r="F542" s="192"/>
      <c r="G542" s="192"/>
      <c r="H542" s="192"/>
      <c r="I542" s="192"/>
      <c r="J542" s="192"/>
      <c r="K542" s="192"/>
      <c r="L542" s="192"/>
      <c r="M542" s="192"/>
      <c r="N542" s="192"/>
      <c r="O542" s="192"/>
      <c r="P542" s="192"/>
      <c r="Q542" s="192"/>
      <c r="R542" s="192"/>
      <c r="S542" s="192"/>
      <c r="T542" s="192"/>
      <c r="U542" s="192"/>
      <c r="V542" s="192"/>
      <c r="W542" s="192"/>
      <c r="X542" s="192"/>
      <c r="Y542" s="192"/>
    </row>
    <row r="543" spans="1:25" s="68" customFormat="1" x14ac:dyDescent="0.25">
      <c r="A543" s="44"/>
      <c r="B543" s="44"/>
      <c r="C543" s="44"/>
      <c r="D543" s="44"/>
      <c r="E543" s="44"/>
      <c r="F543" s="44"/>
      <c r="G543" s="44"/>
      <c r="H543" s="44"/>
      <c r="I543" s="44"/>
      <c r="J543" s="44"/>
      <c r="K543" s="44"/>
      <c r="L543" s="44"/>
      <c r="M543" s="44"/>
      <c r="N543" s="44"/>
      <c r="O543" s="44"/>
      <c r="P543" s="44"/>
      <c r="Q543" s="44"/>
      <c r="R543" s="44"/>
      <c r="S543" s="44"/>
      <c r="T543" s="44"/>
      <c r="U543" s="44"/>
      <c r="Y543" s="6"/>
    </row>
    <row r="544" spans="1:25" s="68" customFormat="1" x14ac:dyDescent="0.25">
      <c r="A544" s="44"/>
      <c r="B544" s="44"/>
      <c r="C544" s="44"/>
      <c r="D544" s="44"/>
      <c r="E544" s="44"/>
      <c r="F544" s="44"/>
      <c r="G544" s="44"/>
      <c r="H544" s="44"/>
      <c r="I544" s="44"/>
      <c r="J544" s="44"/>
      <c r="K544" s="44"/>
      <c r="L544" s="44"/>
      <c r="M544" s="44"/>
      <c r="N544" s="44"/>
      <c r="O544" s="44"/>
      <c r="P544" s="44"/>
      <c r="Q544" s="44"/>
      <c r="R544" s="44"/>
      <c r="S544" s="44"/>
      <c r="T544" s="44"/>
      <c r="U544" s="44"/>
      <c r="Y544" s="6"/>
    </row>
    <row r="545" spans="1:25" s="68" customFormat="1" x14ac:dyDescent="0.25">
      <c r="A545" s="44"/>
      <c r="B545" s="44"/>
      <c r="C545" s="44"/>
      <c r="D545" s="44"/>
      <c r="E545" s="44"/>
      <c r="F545" s="44"/>
      <c r="G545" s="44"/>
      <c r="H545" s="44"/>
      <c r="I545" s="44"/>
      <c r="J545" s="44"/>
      <c r="K545" s="44"/>
      <c r="L545" s="44"/>
      <c r="M545" s="44"/>
      <c r="N545" s="44"/>
      <c r="O545" s="44"/>
      <c r="P545" s="44"/>
      <c r="Q545" s="44"/>
      <c r="R545" s="44"/>
      <c r="S545" s="44"/>
      <c r="T545" s="44"/>
      <c r="U545" s="44"/>
      <c r="Y545" s="6"/>
    </row>
    <row r="546" spans="1:25" x14ac:dyDescent="0.25">
      <c r="A546" s="44"/>
      <c r="B546" s="44"/>
      <c r="C546" s="44"/>
      <c r="D546" s="44"/>
      <c r="E546" s="44"/>
      <c r="F546" s="44"/>
      <c r="G546" s="44"/>
      <c r="H546" s="44"/>
      <c r="I546" s="44"/>
      <c r="J546" s="44"/>
      <c r="K546" s="44"/>
      <c r="L546" s="44"/>
      <c r="M546" s="44"/>
      <c r="N546" s="44"/>
      <c r="O546" s="44"/>
      <c r="P546" s="44"/>
      <c r="Q546" s="44"/>
      <c r="R546" s="44"/>
      <c r="S546" s="44"/>
      <c r="T546" s="44"/>
      <c r="U546" s="44"/>
    </row>
    <row r="547" spans="1:25" x14ac:dyDescent="0.25">
      <c r="A547" s="44"/>
      <c r="B547" s="44"/>
      <c r="C547" s="44"/>
      <c r="D547" s="44"/>
      <c r="E547" s="44"/>
      <c r="F547" s="44"/>
      <c r="G547" s="44"/>
      <c r="H547" s="44"/>
      <c r="I547" s="44"/>
      <c r="J547" s="44"/>
      <c r="K547" s="44"/>
      <c r="L547" s="44"/>
      <c r="M547" s="44"/>
      <c r="N547" s="44"/>
      <c r="O547" s="44"/>
      <c r="P547" s="44"/>
      <c r="Q547" s="44"/>
      <c r="R547" s="44"/>
      <c r="S547" s="44"/>
      <c r="T547" s="44"/>
      <c r="U547" s="44"/>
    </row>
    <row r="548" spans="1:25" x14ac:dyDescent="0.25">
      <c r="A548" s="81" t="s">
        <v>167</v>
      </c>
      <c r="B548" s="81"/>
      <c r="C548" s="81"/>
      <c r="D548" s="81"/>
      <c r="E548" s="81"/>
      <c r="F548" s="81"/>
      <c r="G548" s="81"/>
      <c r="H548" s="81"/>
      <c r="I548" s="81"/>
      <c r="J548" s="81"/>
      <c r="K548" s="81"/>
      <c r="L548" s="81"/>
      <c r="M548" s="81"/>
      <c r="N548" s="81"/>
      <c r="O548" s="81"/>
      <c r="P548" s="81"/>
      <c r="Q548" s="81"/>
      <c r="R548" s="81"/>
      <c r="S548" s="81"/>
      <c r="T548" s="81"/>
      <c r="U548" s="81"/>
      <c r="V548" s="81"/>
      <c r="W548" s="81"/>
      <c r="X548" s="81"/>
    </row>
    <row r="549" spans="1:25" x14ac:dyDescent="0.25">
      <c r="R549" s="45"/>
      <c r="S549" s="45"/>
      <c r="T549" s="45"/>
    </row>
    <row r="550" spans="1:25" x14ac:dyDescent="0.25">
      <c r="P550" s="46"/>
      <c r="Q550" s="46"/>
      <c r="R550" s="45"/>
      <c r="S550" s="45"/>
      <c r="T550" s="45"/>
      <c r="U550" s="46"/>
    </row>
    <row r="551" spans="1:25" x14ac:dyDescent="0.25">
      <c r="A551" s="47" t="s">
        <v>166</v>
      </c>
      <c r="B551" s="47"/>
      <c r="C551" s="47"/>
      <c r="D551" s="47"/>
      <c r="E551" s="47"/>
      <c r="F551" s="47"/>
      <c r="G551" s="47"/>
      <c r="H551" s="47"/>
      <c r="I551" s="47"/>
      <c r="N551" s="46"/>
      <c r="O551" s="46"/>
      <c r="Q551" s="48"/>
      <c r="R551" s="45"/>
      <c r="S551" s="45"/>
      <c r="T551" s="45"/>
    </row>
    <row r="552" spans="1:25" ht="15" customHeight="1" x14ac:dyDescent="0.25">
      <c r="N552" s="48"/>
      <c r="R552" s="45"/>
      <c r="S552" s="45"/>
      <c r="T552" s="45"/>
    </row>
    <row r="553" spans="1:25" x14ac:dyDescent="0.25">
      <c r="R553" s="45"/>
      <c r="S553" s="45"/>
      <c r="T553" s="45"/>
    </row>
    <row r="554" spans="1:25" x14ac:dyDescent="0.25">
      <c r="D554" s="7"/>
      <c r="E554" s="7"/>
      <c r="P554" s="49"/>
      <c r="Q554" s="49"/>
      <c r="R554" s="45"/>
      <c r="S554" s="45"/>
      <c r="T554" s="45"/>
      <c r="U554" s="49"/>
    </row>
    <row r="555" spans="1:25" x14ac:dyDescent="0.25">
      <c r="A555" s="50"/>
      <c r="B555" s="50"/>
      <c r="C555" s="50"/>
      <c r="D555" s="51"/>
      <c r="E555" s="51"/>
      <c r="F555" s="49"/>
      <c r="G555" s="49"/>
      <c r="H555" s="49"/>
      <c r="I555" s="49"/>
      <c r="J555" s="49"/>
      <c r="K555" s="49"/>
      <c r="L555" s="49"/>
      <c r="M555" s="49"/>
      <c r="N555" s="49"/>
      <c r="O555" s="49"/>
      <c r="P555" s="49"/>
      <c r="Q555" s="49"/>
      <c r="U555" s="49"/>
    </row>
    <row r="556" spans="1:25" x14ac:dyDescent="0.25">
      <c r="A556" s="45"/>
      <c r="B556" s="45"/>
      <c r="C556" s="45"/>
      <c r="D556" s="45"/>
      <c r="E556" s="45"/>
      <c r="F556" s="45"/>
      <c r="G556" s="45"/>
      <c r="H556" s="45"/>
      <c r="I556" s="45"/>
      <c r="J556" s="45"/>
      <c r="K556" s="45"/>
      <c r="L556" s="45"/>
      <c r="M556" s="45"/>
      <c r="N556" s="45"/>
      <c r="O556" s="45"/>
      <c r="P556" s="45"/>
      <c r="Q556" s="45"/>
      <c r="U556" s="45"/>
    </row>
    <row r="557" spans="1:25" x14ac:dyDescent="0.25">
      <c r="A557" s="45"/>
      <c r="B557" s="45"/>
      <c r="C557" s="45"/>
      <c r="D557" s="45"/>
      <c r="E557" s="45"/>
      <c r="F557" s="45"/>
      <c r="G557" s="45"/>
      <c r="H557" s="45"/>
      <c r="I557" s="45"/>
      <c r="J557" s="45"/>
      <c r="K557" s="45"/>
      <c r="L557" s="45"/>
      <c r="M557" s="45"/>
      <c r="N557" s="45"/>
      <c r="O557" s="45"/>
      <c r="P557" s="45"/>
      <c r="Q557" s="45"/>
      <c r="U557" s="45"/>
    </row>
  </sheetData>
  <sheetProtection formatCells="0" insertColumns="0" insertRows="0" deleteColumns="0" deleteRows="0"/>
  <mergeCells count="600">
    <mergeCell ref="O308:P308"/>
    <mergeCell ref="Q308:R308"/>
    <mergeCell ref="G297:N298"/>
    <mergeCell ref="O297:P298"/>
    <mergeCell ref="G312:J312"/>
    <mergeCell ref="K312:L312"/>
    <mergeCell ref="O312:P312"/>
    <mergeCell ref="Q312:R312"/>
    <mergeCell ref="M312:N312"/>
    <mergeCell ref="G310:J310"/>
    <mergeCell ref="K310:L310"/>
    <mergeCell ref="M310:N310"/>
    <mergeCell ref="O310:P310"/>
    <mergeCell ref="Q310:R310"/>
    <mergeCell ref="G311:J311"/>
    <mergeCell ref="K311:L311"/>
    <mergeCell ref="M311:N311"/>
    <mergeCell ref="Q311:R311"/>
    <mergeCell ref="O311:P311"/>
    <mergeCell ref="A495:Y499"/>
    <mergeCell ref="A506:Y542"/>
    <mergeCell ref="H465:J465"/>
    <mergeCell ref="L419:M419"/>
    <mergeCell ref="L420:M420"/>
    <mergeCell ref="L421:M421"/>
    <mergeCell ref="L422:M422"/>
    <mergeCell ref="L423:M423"/>
    <mergeCell ref="L424:M424"/>
    <mergeCell ref="L425:M425"/>
    <mergeCell ref="L426:M426"/>
    <mergeCell ref="C427:K427"/>
    <mergeCell ref="L453:M453"/>
    <mergeCell ref="U427:V427"/>
    <mergeCell ref="U424:V424"/>
    <mergeCell ref="D454:K454"/>
    <mergeCell ref="D453:K453"/>
    <mergeCell ref="U425:V425"/>
    <mergeCell ref="U426:V426"/>
    <mergeCell ref="U419:V419"/>
    <mergeCell ref="U420:V420"/>
    <mergeCell ref="U421:V421"/>
    <mergeCell ref="U422:V422"/>
    <mergeCell ref="U423:V423"/>
    <mergeCell ref="D482:F482"/>
    <mergeCell ref="G482:I482"/>
    <mergeCell ref="J482:L482"/>
    <mergeCell ref="M482:O482"/>
    <mergeCell ref="P482:R482"/>
    <mergeCell ref="G487:R487"/>
    <mergeCell ref="D489:F489"/>
    <mergeCell ref="G489:I489"/>
    <mergeCell ref="J489:L489"/>
    <mergeCell ref="M489:O489"/>
    <mergeCell ref="P489:R489"/>
    <mergeCell ref="M488:O488"/>
    <mergeCell ref="D483:F483"/>
    <mergeCell ref="G483:I483"/>
    <mergeCell ref="J483:L483"/>
    <mergeCell ref="M483:O483"/>
    <mergeCell ref="P483:R483"/>
    <mergeCell ref="D487:F488"/>
    <mergeCell ref="G488:I488"/>
    <mergeCell ref="J488:L488"/>
    <mergeCell ref="P488:R488"/>
    <mergeCell ref="P492:R492"/>
    <mergeCell ref="D490:F490"/>
    <mergeCell ref="G490:I490"/>
    <mergeCell ref="J490:L490"/>
    <mergeCell ref="M492:O492"/>
    <mergeCell ref="M490:O490"/>
    <mergeCell ref="M491:O491"/>
    <mergeCell ref="P490:R490"/>
    <mergeCell ref="P491:R491"/>
    <mergeCell ref="D492:F492"/>
    <mergeCell ref="G492:I492"/>
    <mergeCell ref="J492:L492"/>
    <mergeCell ref="D491:F491"/>
    <mergeCell ref="G491:I491"/>
    <mergeCell ref="J491:L491"/>
    <mergeCell ref="D465:G465"/>
    <mergeCell ref="K465:M465"/>
    <mergeCell ref="D466:G466"/>
    <mergeCell ref="K466:M466"/>
    <mergeCell ref="D467:G467"/>
    <mergeCell ref="K467:M467"/>
    <mergeCell ref="H467:J467"/>
    <mergeCell ref="H466:J466"/>
    <mergeCell ref="P480:R480"/>
    <mergeCell ref="G480:I480"/>
    <mergeCell ref="J480:L480"/>
    <mergeCell ref="M480:O480"/>
    <mergeCell ref="D469:G469"/>
    <mergeCell ref="K469:M469"/>
    <mergeCell ref="H468:J468"/>
    <mergeCell ref="H469:J469"/>
    <mergeCell ref="D478:F479"/>
    <mergeCell ref="G478:R478"/>
    <mergeCell ref="G479:I479"/>
    <mergeCell ref="J479:L479"/>
    <mergeCell ref="M479:O479"/>
    <mergeCell ref="P479:R479"/>
    <mergeCell ref="D468:G468"/>
    <mergeCell ref="K468:M468"/>
    <mergeCell ref="J171:L171"/>
    <mergeCell ref="M171:O171"/>
    <mergeCell ref="C183:F183"/>
    <mergeCell ref="G183:I183"/>
    <mergeCell ref="G184:I184"/>
    <mergeCell ref="C172:F172"/>
    <mergeCell ref="C176:F177"/>
    <mergeCell ref="B230:I230"/>
    <mergeCell ref="O277:P277"/>
    <mergeCell ref="M276:N276"/>
    <mergeCell ref="O276:P276"/>
    <mergeCell ref="K277:L277"/>
    <mergeCell ref="B226:I226"/>
    <mergeCell ref="M230:O230"/>
    <mergeCell ref="P230:R230"/>
    <mergeCell ref="V230:X230"/>
    <mergeCell ref="M275:N275"/>
    <mergeCell ref="O275:P275"/>
    <mergeCell ref="Q275:R275"/>
    <mergeCell ref="Q276:R276"/>
    <mergeCell ref="M277:N277"/>
    <mergeCell ref="V229:X229"/>
    <mergeCell ref="A269:U271"/>
    <mergeCell ref="J231:L231"/>
    <mergeCell ref="M231:O231"/>
    <mergeCell ref="S231:U231"/>
    <mergeCell ref="B231:I231"/>
    <mergeCell ref="M273:R273"/>
    <mergeCell ref="M274:N274"/>
    <mergeCell ref="K276:L276"/>
    <mergeCell ref="G276:J276"/>
    <mergeCell ref="G275:J275"/>
    <mergeCell ref="G273:J274"/>
    <mergeCell ref="A256:Y262"/>
    <mergeCell ref="V231:X231"/>
    <mergeCell ref="Q274:R274"/>
    <mergeCell ref="U21:V21"/>
    <mergeCell ref="B229:I229"/>
    <mergeCell ref="A187:Y217"/>
    <mergeCell ref="J229:L229"/>
    <mergeCell ref="M229:O229"/>
    <mergeCell ref="P229:R229"/>
    <mergeCell ref="S229:U229"/>
    <mergeCell ref="M225:O225"/>
    <mergeCell ref="P227:R227"/>
    <mergeCell ref="M228:O228"/>
    <mergeCell ref="P228:R228"/>
    <mergeCell ref="V228:X228"/>
    <mergeCell ref="V225:X225"/>
    <mergeCell ref="J226:L226"/>
    <mergeCell ref="S225:U225"/>
    <mergeCell ref="V226:X226"/>
    <mergeCell ref="S227:U227"/>
    <mergeCell ref="P225:R225"/>
    <mergeCell ref="J225:L225"/>
    <mergeCell ref="V227:X227"/>
    <mergeCell ref="J228:L228"/>
    <mergeCell ref="S228:U228"/>
    <mergeCell ref="B227:I227"/>
    <mergeCell ref="B228:I228"/>
    <mergeCell ref="U55:V55"/>
    <mergeCell ref="S56:T56"/>
    <mergeCell ref="U56:V56"/>
    <mergeCell ref="U58:V58"/>
    <mergeCell ref="S58:T58"/>
    <mergeCell ref="U57:V57"/>
    <mergeCell ref="S57:T57"/>
    <mergeCell ref="M28:N28"/>
    <mergeCell ref="U26:V26"/>
    <mergeCell ref="S26:T26"/>
    <mergeCell ref="Q26:R26"/>
    <mergeCell ref="O26:P26"/>
    <mergeCell ref="M26:N26"/>
    <mergeCell ref="S28:T28"/>
    <mergeCell ref="D40:E40"/>
    <mergeCell ref="G28:H28"/>
    <mergeCell ref="M27:N27"/>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O20:R20"/>
    <mergeCell ref="G21:H21"/>
    <mergeCell ref="I21:J21"/>
    <mergeCell ref="K21:L21"/>
    <mergeCell ref="M21:N21"/>
    <mergeCell ref="O21:P21"/>
    <mergeCell ref="Q21:R21"/>
    <mergeCell ref="G52:J52"/>
    <mergeCell ref="K52:N52"/>
    <mergeCell ref="K20:N20"/>
    <mergeCell ref="Q25:R25"/>
    <mergeCell ref="O25:P25"/>
    <mergeCell ref="M25:N25"/>
    <mergeCell ref="I27:J27"/>
    <mergeCell ref="P136:Q137"/>
    <mergeCell ref="R136:S137"/>
    <mergeCell ref="K58:L58"/>
    <mergeCell ref="S60:T60"/>
    <mergeCell ref="U59:V59"/>
    <mergeCell ref="S59:T59"/>
    <mergeCell ref="Q60:R60"/>
    <mergeCell ref="U53:V53"/>
    <mergeCell ref="Q58:R58"/>
    <mergeCell ref="M54:N54"/>
    <mergeCell ref="M55:N55"/>
    <mergeCell ref="M56:N56"/>
    <mergeCell ref="M57:N57"/>
    <mergeCell ref="O53:P53"/>
    <mergeCell ref="Q53:R53"/>
    <mergeCell ref="M135:U135"/>
    <mergeCell ref="T136:U137"/>
    <mergeCell ref="O28:P28"/>
    <mergeCell ref="Q28:R28"/>
    <mergeCell ref="U28:V28"/>
    <mergeCell ref="A131:U131"/>
    <mergeCell ref="I59:J59"/>
    <mergeCell ref="K53:L53"/>
    <mergeCell ref="D75:E75"/>
    <mergeCell ref="F136:G137"/>
    <mergeCell ref="G58:H58"/>
    <mergeCell ref="I58:J58"/>
    <mergeCell ref="I54:J54"/>
    <mergeCell ref="I56:J56"/>
    <mergeCell ref="I57:J57"/>
    <mergeCell ref="G53:H53"/>
    <mergeCell ref="G54:H54"/>
    <mergeCell ref="C58:F58"/>
    <mergeCell ref="C59:F59"/>
    <mergeCell ref="C60:F60"/>
    <mergeCell ref="A62:Z62"/>
    <mergeCell ref="G60:H60"/>
    <mergeCell ref="K54:L54"/>
    <mergeCell ref="K55:L55"/>
    <mergeCell ref="K57:L57"/>
    <mergeCell ref="I53:J53"/>
    <mergeCell ref="I55:J55"/>
    <mergeCell ref="S53:T53"/>
    <mergeCell ref="M53:N53"/>
    <mergeCell ref="S54:T54"/>
    <mergeCell ref="U54:V54"/>
    <mergeCell ref="S55:T55"/>
    <mergeCell ref="A138:C138"/>
    <mergeCell ref="T139:U139"/>
    <mergeCell ref="M144:O144"/>
    <mergeCell ref="A136:C137"/>
    <mergeCell ref="G26:H26"/>
    <mergeCell ref="I26:J26"/>
    <mergeCell ref="K26:L26"/>
    <mergeCell ref="H139:I139"/>
    <mergeCell ref="H140:I140"/>
    <mergeCell ref="H141:I141"/>
    <mergeCell ref="H142:I142"/>
    <mergeCell ref="H143:I143"/>
    <mergeCell ref="A135:I135"/>
    <mergeCell ref="D141:E141"/>
    <mergeCell ref="D139:E139"/>
    <mergeCell ref="F139:G139"/>
    <mergeCell ref="D142:E142"/>
    <mergeCell ref="F142:G142"/>
    <mergeCell ref="F140:G140"/>
    <mergeCell ref="D143:E143"/>
    <mergeCell ref="F143:G143"/>
    <mergeCell ref="D140:E140"/>
    <mergeCell ref="I28:J28"/>
    <mergeCell ref="K27:L27"/>
    <mergeCell ref="P177:R177"/>
    <mergeCell ref="C166:F166"/>
    <mergeCell ref="A139:C139"/>
    <mergeCell ref="K28:L28"/>
    <mergeCell ref="E9:Q9"/>
    <mergeCell ref="C54:F54"/>
    <mergeCell ref="C55:F55"/>
    <mergeCell ref="C56:F56"/>
    <mergeCell ref="C57:F57"/>
    <mergeCell ref="M136:O137"/>
    <mergeCell ref="D138:E138"/>
    <mergeCell ref="F138:G138"/>
    <mergeCell ref="A87:Y127"/>
    <mergeCell ref="H136:I137"/>
    <mergeCell ref="H138:I138"/>
    <mergeCell ref="O27:P27"/>
    <mergeCell ref="Q27:R27"/>
    <mergeCell ref="G55:H55"/>
    <mergeCell ref="K56:L56"/>
    <mergeCell ref="I60:J60"/>
    <mergeCell ref="K60:L60"/>
    <mergeCell ref="M60:N60"/>
    <mergeCell ref="O60:P60"/>
    <mergeCell ref="D136:E137"/>
    <mergeCell ref="G178:I178"/>
    <mergeCell ref="M165:O165"/>
    <mergeCell ref="C179:F179"/>
    <mergeCell ref="M142:O142"/>
    <mergeCell ref="M141:O141"/>
    <mergeCell ref="A143:C143"/>
    <mergeCell ref="A142:C142"/>
    <mergeCell ref="A141:C141"/>
    <mergeCell ref="A144:C144"/>
    <mergeCell ref="G166:I166"/>
    <mergeCell ref="G170:I170"/>
    <mergeCell ref="J167:L167"/>
    <mergeCell ref="M168:O168"/>
    <mergeCell ref="G172:I172"/>
    <mergeCell ref="J172:L172"/>
    <mergeCell ref="M172:O172"/>
    <mergeCell ref="G169:I169"/>
    <mergeCell ref="M143:O143"/>
    <mergeCell ref="D144:E144"/>
    <mergeCell ref="F144:G144"/>
    <mergeCell ref="H144:I144"/>
    <mergeCell ref="F141:G141"/>
    <mergeCell ref="J168:L168"/>
    <mergeCell ref="C169:F169"/>
    <mergeCell ref="S165:U165"/>
    <mergeCell ref="S168:U168"/>
    <mergeCell ref="S172:U172"/>
    <mergeCell ref="J166:L166"/>
    <mergeCell ref="S171:U171"/>
    <mergeCell ref="P168:R168"/>
    <mergeCell ref="P142:Q142"/>
    <mergeCell ref="P138:Q138"/>
    <mergeCell ref="M138:O138"/>
    <mergeCell ref="T138:U138"/>
    <mergeCell ref="P144:Q144"/>
    <mergeCell ref="R144:S144"/>
    <mergeCell ref="T144:U144"/>
    <mergeCell ref="R138:S138"/>
    <mergeCell ref="G164:U164"/>
    <mergeCell ref="M166:O166"/>
    <mergeCell ref="P166:R166"/>
    <mergeCell ref="S166:U166"/>
    <mergeCell ref="A159:Z159"/>
    <mergeCell ref="T142:U142"/>
    <mergeCell ref="J165:L165"/>
    <mergeCell ref="P165:R165"/>
    <mergeCell ref="P141:Q141"/>
    <mergeCell ref="R141:S141"/>
    <mergeCell ref="C164:F165"/>
    <mergeCell ref="G165:I165"/>
    <mergeCell ref="G167:I167"/>
    <mergeCell ref="M169:O169"/>
    <mergeCell ref="M167:O167"/>
    <mergeCell ref="J170:L170"/>
    <mergeCell ref="M170:O170"/>
    <mergeCell ref="C178:F178"/>
    <mergeCell ref="G176:U176"/>
    <mergeCell ref="G177:I177"/>
    <mergeCell ref="J177:L177"/>
    <mergeCell ref="M177:O177"/>
    <mergeCell ref="S177:U177"/>
    <mergeCell ref="P172:R172"/>
    <mergeCell ref="P167:R167"/>
    <mergeCell ref="M178:O178"/>
    <mergeCell ref="J178:L178"/>
    <mergeCell ref="S178:U178"/>
    <mergeCell ref="C168:F168"/>
    <mergeCell ref="G168:I168"/>
    <mergeCell ref="P178:R178"/>
    <mergeCell ref="P171:R171"/>
    <mergeCell ref="P170:R170"/>
    <mergeCell ref="P169:R169"/>
    <mergeCell ref="S180:U180"/>
    <mergeCell ref="M226:O226"/>
    <mergeCell ref="P226:R226"/>
    <mergeCell ref="S226:U226"/>
    <mergeCell ref="A221:Y222"/>
    <mergeCell ref="J184:L184"/>
    <mergeCell ref="J183:L183"/>
    <mergeCell ref="P181:R181"/>
    <mergeCell ref="C170:F170"/>
    <mergeCell ref="C171:F171"/>
    <mergeCell ref="G171:I171"/>
    <mergeCell ref="C181:F181"/>
    <mergeCell ref="G181:I181"/>
    <mergeCell ref="J181:L181"/>
    <mergeCell ref="M181:O181"/>
    <mergeCell ref="C184:F184"/>
    <mergeCell ref="C180:F180"/>
    <mergeCell ref="S182:U182"/>
    <mergeCell ref="S183:U183"/>
    <mergeCell ref="G180:I180"/>
    <mergeCell ref="J180:L180"/>
    <mergeCell ref="P182:R182"/>
    <mergeCell ref="M180:O180"/>
    <mergeCell ref="P180:R180"/>
    <mergeCell ref="J182:L182"/>
    <mergeCell ref="N453:P453"/>
    <mergeCell ref="L454:M454"/>
    <mergeCell ref="N454:P454"/>
    <mergeCell ref="A342:Y402"/>
    <mergeCell ref="A456:Y459"/>
    <mergeCell ref="C426:K426"/>
    <mergeCell ref="L413:M413"/>
    <mergeCell ref="L414:M414"/>
    <mergeCell ref="Q453:S453"/>
    <mergeCell ref="Q454:S454"/>
    <mergeCell ref="U418:V418"/>
    <mergeCell ref="U411:V411"/>
    <mergeCell ref="U412:V412"/>
    <mergeCell ref="U413:V413"/>
    <mergeCell ref="U414:V414"/>
    <mergeCell ref="U415:V415"/>
    <mergeCell ref="U416:V416"/>
    <mergeCell ref="U417:V417"/>
    <mergeCell ref="L418:M418"/>
    <mergeCell ref="L412:M412"/>
    <mergeCell ref="C425:K425"/>
    <mergeCell ref="P184:R184"/>
    <mergeCell ref="M183:O183"/>
    <mergeCell ref="U410:V410"/>
    <mergeCell ref="L410:M410"/>
    <mergeCell ref="L411:M411"/>
    <mergeCell ref="L415:M415"/>
    <mergeCell ref="L416:M416"/>
    <mergeCell ref="L417:M417"/>
    <mergeCell ref="L427:M427"/>
    <mergeCell ref="G338:N338"/>
    <mergeCell ref="O338:P338"/>
    <mergeCell ref="C410:K410"/>
    <mergeCell ref="C411:K411"/>
    <mergeCell ref="C412:K412"/>
    <mergeCell ref="C413:K413"/>
    <mergeCell ref="C424:K424"/>
    <mergeCell ref="C414:K414"/>
    <mergeCell ref="C415:K415"/>
    <mergeCell ref="A407:U408"/>
    <mergeCell ref="G481:I481"/>
    <mergeCell ref="J481:L481"/>
    <mergeCell ref="M481:O481"/>
    <mergeCell ref="P481:R481"/>
    <mergeCell ref="D480:F480"/>
    <mergeCell ref="C19:F21"/>
    <mergeCell ref="C22:F22"/>
    <mergeCell ref="C23:F23"/>
    <mergeCell ref="C24:F24"/>
    <mergeCell ref="C26:F26"/>
    <mergeCell ref="C28:F28"/>
    <mergeCell ref="C25:F25"/>
    <mergeCell ref="C27:F27"/>
    <mergeCell ref="C416:K416"/>
    <mergeCell ref="C417:K417"/>
    <mergeCell ref="C418:K418"/>
    <mergeCell ref="C419:K419"/>
    <mergeCell ref="C420:K420"/>
    <mergeCell ref="C421:K421"/>
    <mergeCell ref="C422:K422"/>
    <mergeCell ref="C423:K423"/>
    <mergeCell ref="G339:N339"/>
    <mergeCell ref="C182:F182"/>
    <mergeCell ref="G182:I182"/>
    <mergeCell ref="B225:I225"/>
    <mergeCell ref="O58:P58"/>
    <mergeCell ref="M58:N58"/>
    <mergeCell ref="U60:V60"/>
    <mergeCell ref="S170:U170"/>
    <mergeCell ref="S167:U167"/>
    <mergeCell ref="R142:S142"/>
    <mergeCell ref="P143:Q143"/>
    <mergeCell ref="R143:S143"/>
    <mergeCell ref="A146:Y157"/>
    <mergeCell ref="S169:U169"/>
    <mergeCell ref="A140:C140"/>
    <mergeCell ref="A161:U161"/>
    <mergeCell ref="T143:U143"/>
    <mergeCell ref="M139:O139"/>
    <mergeCell ref="P139:Q139"/>
    <mergeCell ref="C167:F167"/>
    <mergeCell ref="J169:L169"/>
    <mergeCell ref="R139:S139"/>
    <mergeCell ref="M140:O140"/>
    <mergeCell ref="P140:Q140"/>
    <mergeCell ref="R140:S140"/>
    <mergeCell ref="T140:U140"/>
    <mergeCell ref="T141:U141"/>
    <mergeCell ref="K25:L25"/>
    <mergeCell ref="I25:J25"/>
    <mergeCell ref="G25:H25"/>
    <mergeCell ref="U24:V24"/>
    <mergeCell ref="S24:T24"/>
    <mergeCell ref="Q24:R24"/>
    <mergeCell ref="O24:P24"/>
    <mergeCell ref="M24:N24"/>
    <mergeCell ref="K24:L24"/>
    <mergeCell ref="I24:J24"/>
    <mergeCell ref="G24:H24"/>
    <mergeCell ref="U25:V25"/>
    <mergeCell ref="S25:T25"/>
    <mergeCell ref="S21:T21"/>
    <mergeCell ref="S20:V20"/>
    <mergeCell ref="G20:J20"/>
    <mergeCell ref="G19:V19"/>
    <mergeCell ref="U27:V27"/>
    <mergeCell ref="S27:T27"/>
    <mergeCell ref="G27:H27"/>
    <mergeCell ref="C51:F53"/>
    <mergeCell ref="U23:V23"/>
    <mergeCell ref="S23:T23"/>
    <mergeCell ref="Q23:R23"/>
    <mergeCell ref="O23:P23"/>
    <mergeCell ref="M23:N23"/>
    <mergeCell ref="K23:L23"/>
    <mergeCell ref="I23:J23"/>
    <mergeCell ref="G23:H23"/>
    <mergeCell ref="U22:V22"/>
    <mergeCell ref="S22:T22"/>
    <mergeCell ref="Q22:R22"/>
    <mergeCell ref="O22:P22"/>
    <mergeCell ref="M22:N22"/>
    <mergeCell ref="K22:L22"/>
    <mergeCell ref="I22:J22"/>
    <mergeCell ref="G22:H22"/>
    <mergeCell ref="G179:I179"/>
    <mergeCell ref="J179:L179"/>
    <mergeCell ref="M179:O179"/>
    <mergeCell ref="P179:R179"/>
    <mergeCell ref="S179:U179"/>
    <mergeCell ref="S181:U181"/>
    <mergeCell ref="P183:R183"/>
    <mergeCell ref="M182:O182"/>
    <mergeCell ref="G309:J309"/>
    <mergeCell ref="K309:L309"/>
    <mergeCell ref="M309:N309"/>
    <mergeCell ref="O309:P309"/>
    <mergeCell ref="Q309:R309"/>
    <mergeCell ref="S184:U184"/>
    <mergeCell ref="G277:J277"/>
    <mergeCell ref="O302:P302"/>
    <mergeCell ref="O303:P303"/>
    <mergeCell ref="G301:N301"/>
    <mergeCell ref="G302:N302"/>
    <mergeCell ref="G300:N300"/>
    <mergeCell ref="G303:N303"/>
    <mergeCell ref="O299:P299"/>
    <mergeCell ref="O300:P300"/>
    <mergeCell ref="O301:P301"/>
    <mergeCell ref="Q297:R298"/>
    <mergeCell ref="Q299:R299"/>
    <mergeCell ref="Q300:R300"/>
    <mergeCell ref="M184:O184"/>
    <mergeCell ref="S230:U230"/>
    <mergeCell ref="J230:L230"/>
    <mergeCell ref="Q301:R301"/>
    <mergeCell ref="Q302:R302"/>
    <mergeCell ref="Q303:R303"/>
    <mergeCell ref="K278:L278"/>
    <mergeCell ref="M278:N278"/>
    <mergeCell ref="O278:P278"/>
    <mergeCell ref="Q278:R278"/>
    <mergeCell ref="K273:L274"/>
    <mergeCell ref="G278:J278"/>
    <mergeCell ref="K275:L275"/>
    <mergeCell ref="P231:R231"/>
    <mergeCell ref="O274:P274"/>
    <mergeCell ref="J227:L227"/>
    <mergeCell ref="M227:O227"/>
    <mergeCell ref="Q277:R277"/>
    <mergeCell ref="O336:P336"/>
    <mergeCell ref="G337:N337"/>
    <mergeCell ref="O337:P337"/>
    <mergeCell ref="G307:J308"/>
    <mergeCell ref="K307:L308"/>
    <mergeCell ref="M307:R307"/>
    <mergeCell ref="M308:N308"/>
    <mergeCell ref="A548:X548"/>
    <mergeCell ref="G299:N299"/>
    <mergeCell ref="Q336:R336"/>
    <mergeCell ref="Q337:R337"/>
    <mergeCell ref="Q338:R338"/>
    <mergeCell ref="Q339:R339"/>
    <mergeCell ref="Q333:R334"/>
    <mergeCell ref="Q335:R335"/>
    <mergeCell ref="L409:V409"/>
    <mergeCell ref="O339:P339"/>
    <mergeCell ref="G333:N334"/>
    <mergeCell ref="O333:P334"/>
    <mergeCell ref="G335:N335"/>
    <mergeCell ref="O335:P335"/>
    <mergeCell ref="G336:N336"/>
    <mergeCell ref="A472:Y473"/>
    <mergeCell ref="D481:F481"/>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47745</v>
      </c>
      <c r="B2" t="s">
        <v>91</v>
      </c>
      <c r="C2" t="s">
        <v>65</v>
      </c>
      <c r="D2">
        <v>1</v>
      </c>
    </row>
    <row r="3" spans="1:4" x14ac:dyDescent="0.25">
      <c r="A3">
        <v>7</v>
      </c>
      <c r="B3" t="s">
        <v>91</v>
      </c>
      <c r="C3" t="s">
        <v>93</v>
      </c>
      <c r="D3">
        <v>2</v>
      </c>
    </row>
    <row r="4" spans="1:4" x14ac:dyDescent="0.25">
      <c r="A4">
        <v>0</v>
      </c>
      <c r="B4" t="s">
        <v>91</v>
      </c>
      <c r="C4" t="s">
        <v>64</v>
      </c>
      <c r="D4">
        <v>3</v>
      </c>
    </row>
    <row r="5" spans="1:4" x14ac:dyDescent="0.25">
      <c r="A5">
        <v>13</v>
      </c>
      <c r="B5" t="s">
        <v>91</v>
      </c>
      <c r="C5" t="s">
        <v>92</v>
      </c>
      <c r="D5">
        <v>4</v>
      </c>
    </row>
    <row r="6" spans="1:4" x14ac:dyDescent="0.25">
      <c r="A6">
        <v>16123</v>
      </c>
      <c r="B6" t="s">
        <v>50</v>
      </c>
      <c r="C6" t="s">
        <v>65</v>
      </c>
      <c r="D6">
        <v>1</v>
      </c>
    </row>
    <row r="7" spans="1:4" x14ac:dyDescent="0.25">
      <c r="A7">
        <v>77</v>
      </c>
      <c r="B7" t="s">
        <v>50</v>
      </c>
      <c r="C7" t="s">
        <v>93</v>
      </c>
      <c r="D7">
        <v>2</v>
      </c>
    </row>
    <row r="8" spans="1:4" x14ac:dyDescent="0.25">
      <c r="A8">
        <v>0</v>
      </c>
      <c r="B8" t="s">
        <v>50</v>
      </c>
      <c r="C8" t="s">
        <v>64</v>
      </c>
      <c r="D8">
        <v>3</v>
      </c>
    </row>
    <row r="9" spans="1:4" x14ac:dyDescent="0.25">
      <c r="A9">
        <v>99</v>
      </c>
      <c r="B9" t="s">
        <v>50</v>
      </c>
      <c r="C9" t="s">
        <v>92</v>
      </c>
      <c r="D9">
        <v>4</v>
      </c>
    </row>
    <row r="10" spans="1:4" x14ac:dyDescent="0.25">
      <c r="A10">
        <v>9227</v>
      </c>
      <c r="B10" t="s">
        <v>51</v>
      </c>
      <c r="C10" t="s">
        <v>65</v>
      </c>
      <c r="D10">
        <v>1</v>
      </c>
    </row>
    <row r="11" spans="1:4" x14ac:dyDescent="0.25">
      <c r="A11">
        <v>15</v>
      </c>
      <c r="B11" t="s">
        <v>51</v>
      </c>
      <c r="C11" t="s">
        <v>93</v>
      </c>
      <c r="D11">
        <v>2</v>
      </c>
    </row>
    <row r="12" spans="1:4" x14ac:dyDescent="0.25">
      <c r="A12">
        <v>0</v>
      </c>
      <c r="B12" t="s">
        <v>51</v>
      </c>
      <c r="C12" t="s">
        <v>64</v>
      </c>
      <c r="D12">
        <v>3</v>
      </c>
    </row>
    <row r="13" spans="1:4" x14ac:dyDescent="0.25">
      <c r="A13">
        <v>48</v>
      </c>
      <c r="B13" t="s">
        <v>51</v>
      </c>
      <c r="C13" t="s">
        <v>92</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4</v>
      </c>
      <c r="D2">
        <v>9</v>
      </c>
      <c r="E2">
        <v>9</v>
      </c>
      <c r="F2">
        <v>24</v>
      </c>
      <c r="G2">
        <v>530</v>
      </c>
    </row>
    <row r="3" spans="1:7" x14ac:dyDescent="0.25">
      <c r="A3">
        <v>2</v>
      </c>
      <c r="B3" t="s">
        <v>126</v>
      </c>
      <c r="C3">
        <v>0</v>
      </c>
      <c r="D3">
        <v>0</v>
      </c>
      <c r="E3">
        <v>0</v>
      </c>
      <c r="F3">
        <v>244</v>
      </c>
      <c r="G3">
        <v>43</v>
      </c>
    </row>
    <row r="4" spans="1:7" x14ac:dyDescent="0.25">
      <c r="A4">
        <v>3</v>
      </c>
      <c r="B4" t="s">
        <v>144</v>
      </c>
      <c r="C4">
        <v>0</v>
      </c>
      <c r="D4">
        <v>0</v>
      </c>
      <c r="E4">
        <v>0</v>
      </c>
      <c r="F4">
        <v>5</v>
      </c>
      <c r="G4">
        <v>36</v>
      </c>
    </row>
    <row r="5" spans="1:7" x14ac:dyDescent="0.25">
      <c r="A5">
        <v>4</v>
      </c>
      <c r="B5" t="s">
        <v>145</v>
      </c>
      <c r="C5">
        <v>0</v>
      </c>
      <c r="D5">
        <v>0</v>
      </c>
      <c r="E5">
        <v>0</v>
      </c>
      <c r="F5">
        <v>0</v>
      </c>
      <c r="G5">
        <v>32</v>
      </c>
    </row>
    <row r="6" spans="1:7" x14ac:dyDescent="0.25">
      <c r="A6">
        <v>5</v>
      </c>
      <c r="B6" t="s">
        <v>143</v>
      </c>
      <c r="C6">
        <v>0</v>
      </c>
      <c r="D6">
        <v>0</v>
      </c>
      <c r="E6">
        <v>0</v>
      </c>
      <c r="F6">
        <v>8</v>
      </c>
      <c r="G6">
        <v>4</v>
      </c>
    </row>
    <row r="7" spans="1:7" x14ac:dyDescent="0.25">
      <c r="A7">
        <v>6</v>
      </c>
      <c r="B7" t="s">
        <v>106</v>
      </c>
      <c r="C7">
        <v>11</v>
      </c>
      <c r="D7">
        <v>3</v>
      </c>
      <c r="E7">
        <v>0</v>
      </c>
      <c r="F7">
        <v>10</v>
      </c>
      <c r="G7">
        <v>56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7</v>
      </c>
      <c r="D2">
        <v>66</v>
      </c>
      <c r="E2">
        <v>65</v>
      </c>
      <c r="F2">
        <v>417</v>
      </c>
      <c r="G2">
        <v>2475</v>
      </c>
    </row>
    <row r="3" spans="1:7" x14ac:dyDescent="0.25">
      <c r="A3">
        <v>2</v>
      </c>
      <c r="B3" t="s">
        <v>126</v>
      </c>
      <c r="C3">
        <v>0</v>
      </c>
      <c r="D3">
        <v>2</v>
      </c>
      <c r="E3">
        <v>3</v>
      </c>
      <c r="F3">
        <v>1169</v>
      </c>
      <c r="G3">
        <v>483</v>
      </c>
    </row>
    <row r="4" spans="1:7" x14ac:dyDescent="0.25">
      <c r="A4">
        <v>3</v>
      </c>
      <c r="B4" t="s">
        <v>144</v>
      </c>
      <c r="C4">
        <v>0</v>
      </c>
      <c r="D4">
        <v>0</v>
      </c>
      <c r="E4">
        <v>6</v>
      </c>
      <c r="F4">
        <v>97</v>
      </c>
      <c r="G4">
        <v>237</v>
      </c>
    </row>
    <row r="5" spans="1:7" x14ac:dyDescent="0.25">
      <c r="A5">
        <v>4</v>
      </c>
      <c r="B5" t="s">
        <v>145</v>
      </c>
      <c r="C5">
        <v>0</v>
      </c>
      <c r="D5">
        <v>0</v>
      </c>
      <c r="E5">
        <v>0</v>
      </c>
      <c r="F5">
        <v>12</v>
      </c>
      <c r="G5">
        <v>141</v>
      </c>
    </row>
    <row r="6" spans="1:7" x14ac:dyDescent="0.25">
      <c r="A6">
        <v>5</v>
      </c>
      <c r="B6" t="s">
        <v>143</v>
      </c>
      <c r="C6">
        <v>0</v>
      </c>
      <c r="D6">
        <v>0</v>
      </c>
      <c r="E6">
        <v>0</v>
      </c>
      <c r="F6">
        <v>69</v>
      </c>
      <c r="G6">
        <v>53</v>
      </c>
    </row>
    <row r="7" spans="1:7" x14ac:dyDescent="0.25">
      <c r="A7">
        <v>6</v>
      </c>
      <c r="B7" t="s">
        <v>106</v>
      </c>
      <c r="C7">
        <v>111</v>
      </c>
      <c r="D7">
        <v>35</v>
      </c>
      <c r="E7">
        <v>14</v>
      </c>
      <c r="F7">
        <v>139</v>
      </c>
      <c r="G7">
        <v>230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110</v>
      </c>
      <c r="B1" t="s">
        <v>9</v>
      </c>
      <c r="C1" t="s">
        <v>111</v>
      </c>
    </row>
    <row r="2" spans="1:3" x14ac:dyDescent="0.25">
      <c r="A2">
        <v>1343</v>
      </c>
      <c r="B2" t="s">
        <v>112</v>
      </c>
      <c r="C2" t="s">
        <v>155</v>
      </c>
    </row>
    <row r="3" spans="1:3" x14ac:dyDescent="0.25">
      <c r="A3">
        <v>1337</v>
      </c>
      <c r="B3" t="s">
        <v>112</v>
      </c>
      <c r="C3" t="s">
        <v>156</v>
      </c>
    </row>
    <row r="4" spans="1:3" x14ac:dyDescent="0.25">
      <c r="A4">
        <v>1328</v>
      </c>
      <c r="B4" t="s">
        <v>112</v>
      </c>
      <c r="C4" t="s">
        <v>157</v>
      </c>
    </row>
    <row r="5" spans="1:3" x14ac:dyDescent="0.25">
      <c r="A5">
        <v>1301</v>
      </c>
      <c r="B5" t="s">
        <v>112</v>
      </c>
      <c r="C5" t="s">
        <v>158</v>
      </c>
    </row>
    <row r="6" spans="1:3" x14ac:dyDescent="0.25">
      <c r="A6">
        <v>1285</v>
      </c>
      <c r="B6" t="s">
        <v>112</v>
      </c>
      <c r="C6" t="s">
        <v>159</v>
      </c>
    </row>
    <row r="7" spans="1:3" x14ac:dyDescent="0.25">
      <c r="A7">
        <v>2457</v>
      </c>
      <c r="B7" t="s">
        <v>6</v>
      </c>
      <c r="C7" t="s">
        <v>155</v>
      </c>
    </row>
    <row r="8" spans="1:3" x14ac:dyDescent="0.25">
      <c r="A8">
        <v>2487</v>
      </c>
      <c r="B8" t="s">
        <v>6</v>
      </c>
      <c r="C8" t="s">
        <v>156</v>
      </c>
    </row>
    <row r="9" spans="1:3" x14ac:dyDescent="0.25">
      <c r="A9">
        <v>2499</v>
      </c>
      <c r="B9" t="s">
        <v>6</v>
      </c>
      <c r="C9" t="s">
        <v>157</v>
      </c>
    </row>
    <row r="10" spans="1:3" x14ac:dyDescent="0.25">
      <c r="A10">
        <v>2505</v>
      </c>
      <c r="B10" t="s">
        <v>6</v>
      </c>
      <c r="C10" t="s">
        <v>158</v>
      </c>
    </row>
    <row r="11" spans="1:3" x14ac:dyDescent="0.25">
      <c r="A11">
        <v>2489</v>
      </c>
      <c r="B11" t="s">
        <v>6</v>
      </c>
      <c r="C11" t="s">
        <v>159</v>
      </c>
    </row>
    <row r="12" spans="1:3" x14ac:dyDescent="0.25">
      <c r="A12">
        <v>110</v>
      </c>
      <c r="B12" t="s">
        <v>7</v>
      </c>
      <c r="C12" t="s">
        <v>155</v>
      </c>
    </row>
    <row r="13" spans="1:3" x14ac:dyDescent="0.25">
      <c r="A13">
        <v>113</v>
      </c>
      <c r="B13" t="s">
        <v>7</v>
      </c>
      <c r="C13" t="s">
        <v>156</v>
      </c>
    </row>
    <row r="14" spans="1:3" x14ac:dyDescent="0.25">
      <c r="A14">
        <v>69</v>
      </c>
      <c r="B14" t="s">
        <v>7</v>
      </c>
      <c r="C14" t="s">
        <v>157</v>
      </c>
    </row>
    <row r="15" spans="1:3" x14ac:dyDescent="0.25">
      <c r="A15">
        <v>53</v>
      </c>
      <c r="B15" t="s">
        <v>7</v>
      </c>
      <c r="C15" t="s">
        <v>158</v>
      </c>
    </row>
    <row r="16" spans="1:3" x14ac:dyDescent="0.25">
      <c r="A16">
        <v>116</v>
      </c>
      <c r="B16" t="s">
        <v>7</v>
      </c>
      <c r="C16" t="s">
        <v>159</v>
      </c>
    </row>
    <row r="17" spans="1:3" x14ac:dyDescent="0.25">
      <c r="A17">
        <v>101</v>
      </c>
      <c r="B17" t="s">
        <v>8</v>
      </c>
      <c r="C17" t="s">
        <v>155</v>
      </c>
    </row>
    <row r="18" spans="1:3" x14ac:dyDescent="0.25">
      <c r="A18">
        <v>98</v>
      </c>
      <c r="B18" t="s">
        <v>8</v>
      </c>
      <c r="C18" t="s">
        <v>156</v>
      </c>
    </row>
    <row r="19" spans="1:3" x14ac:dyDescent="0.25">
      <c r="A19">
        <v>96</v>
      </c>
      <c r="B19" t="s">
        <v>8</v>
      </c>
      <c r="C19" t="s">
        <v>157</v>
      </c>
    </row>
    <row r="20" spans="1:3" x14ac:dyDescent="0.25">
      <c r="A20">
        <v>77</v>
      </c>
      <c r="B20" t="s">
        <v>8</v>
      </c>
      <c r="C20" t="s">
        <v>158</v>
      </c>
    </row>
    <row r="21" spans="1:3" x14ac:dyDescent="0.25">
      <c r="A21" s="2">
        <v>102</v>
      </c>
      <c r="B21" s="2" t="s">
        <v>8</v>
      </c>
      <c r="C21" s="2" t="s">
        <v>159</v>
      </c>
    </row>
    <row r="22" spans="1:3" x14ac:dyDescent="0.25">
      <c r="A22" s="2">
        <v>1</v>
      </c>
      <c r="B22" s="2" t="s">
        <v>137</v>
      </c>
      <c r="C22" s="2" t="s">
        <v>155</v>
      </c>
    </row>
    <row r="23" spans="1:3" x14ac:dyDescent="0.25">
      <c r="A23" s="2">
        <v>1</v>
      </c>
      <c r="B23" s="2" t="s">
        <v>137</v>
      </c>
      <c r="C23" s="2" t="s">
        <v>156</v>
      </c>
    </row>
    <row r="24" spans="1:3" x14ac:dyDescent="0.25">
      <c r="A24" s="2">
        <v>1</v>
      </c>
      <c r="B24" s="2" t="s">
        <v>137</v>
      </c>
      <c r="C24" s="2" t="s">
        <v>157</v>
      </c>
    </row>
    <row r="25" spans="1:3" x14ac:dyDescent="0.25">
      <c r="A25" s="2">
        <v>1</v>
      </c>
      <c r="B25" s="2" t="s">
        <v>137</v>
      </c>
      <c r="C25" s="2" t="s">
        <v>158</v>
      </c>
    </row>
    <row r="26" spans="1:3" x14ac:dyDescent="0.25">
      <c r="A26" s="2">
        <v>1</v>
      </c>
      <c r="B26" s="2" t="s">
        <v>137</v>
      </c>
      <c r="C26" s="2" t="s">
        <v>159</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326</v>
      </c>
      <c r="C2" t="s">
        <v>34</v>
      </c>
    </row>
    <row r="3" spans="1:3" x14ac:dyDescent="0.25">
      <c r="A3" t="s">
        <v>116</v>
      </c>
      <c r="B3">
        <v>5104</v>
      </c>
      <c r="C3" t="s">
        <v>34</v>
      </c>
    </row>
    <row r="4" spans="1:3" x14ac:dyDescent="0.25">
      <c r="A4" t="s">
        <v>117</v>
      </c>
      <c r="B4">
        <v>181</v>
      </c>
      <c r="C4" t="s">
        <v>34</v>
      </c>
    </row>
    <row r="5" spans="1:3" x14ac:dyDescent="0.25">
      <c r="A5" t="s">
        <v>30</v>
      </c>
      <c r="B5">
        <v>7719</v>
      </c>
      <c r="C5" t="s">
        <v>34</v>
      </c>
    </row>
    <row r="6" spans="1:3" x14ac:dyDescent="0.25">
      <c r="A6" t="s">
        <v>115</v>
      </c>
      <c r="B6">
        <v>12</v>
      </c>
      <c r="C6" t="s">
        <v>24</v>
      </c>
    </row>
    <row r="7" spans="1:3" x14ac:dyDescent="0.25">
      <c r="A7" t="s">
        <v>116</v>
      </c>
      <c r="B7">
        <v>162</v>
      </c>
      <c r="C7" t="s">
        <v>24</v>
      </c>
    </row>
    <row r="8" spans="1:3" x14ac:dyDescent="0.25">
      <c r="A8" t="s">
        <v>117</v>
      </c>
      <c r="B8">
        <v>28</v>
      </c>
      <c r="C8" t="s">
        <v>24</v>
      </c>
    </row>
    <row r="9" spans="1:3" x14ac:dyDescent="0.25">
      <c r="A9" t="s">
        <v>30</v>
      </c>
      <c r="B9">
        <v>252</v>
      </c>
      <c r="C9" t="s">
        <v>24</v>
      </c>
    </row>
    <row r="10" spans="1:3" x14ac:dyDescent="0.25">
      <c r="A10" t="s">
        <v>115</v>
      </c>
      <c r="B10">
        <v>52</v>
      </c>
      <c r="C10" t="s">
        <v>35</v>
      </c>
    </row>
    <row r="11" spans="1:3" x14ac:dyDescent="0.25">
      <c r="A11" t="s">
        <v>116</v>
      </c>
      <c r="B11">
        <v>866</v>
      </c>
      <c r="C11" t="s">
        <v>35</v>
      </c>
    </row>
    <row r="12" spans="1:3" x14ac:dyDescent="0.25">
      <c r="A12" t="s">
        <v>117</v>
      </c>
      <c r="B12">
        <v>26</v>
      </c>
      <c r="C12" t="s">
        <v>35</v>
      </c>
    </row>
    <row r="13" spans="1:3" x14ac:dyDescent="0.25">
      <c r="A13" t="s">
        <v>30</v>
      </c>
      <c r="B13">
        <v>1042</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290</v>
      </c>
      <c r="B2" t="s">
        <v>139</v>
      </c>
      <c r="C2" t="s">
        <v>80</v>
      </c>
      <c r="D2">
        <v>1</v>
      </c>
    </row>
    <row r="3" spans="1:4" x14ac:dyDescent="0.25">
      <c r="A3">
        <v>551</v>
      </c>
      <c r="B3" t="s">
        <v>139</v>
      </c>
      <c r="C3" t="s">
        <v>4</v>
      </c>
      <c r="D3">
        <v>1</v>
      </c>
    </row>
    <row r="4" spans="1:4" x14ac:dyDescent="0.25">
      <c r="A4">
        <v>17</v>
      </c>
      <c r="B4" t="s">
        <v>140</v>
      </c>
      <c r="C4" t="s">
        <v>80</v>
      </c>
      <c r="D4">
        <v>2</v>
      </c>
    </row>
    <row r="5" spans="1:4" x14ac:dyDescent="0.25">
      <c r="A5">
        <v>53</v>
      </c>
      <c r="B5" t="s">
        <v>140</v>
      </c>
      <c r="C5" t="s">
        <v>4</v>
      </c>
      <c r="D5">
        <v>2</v>
      </c>
    </row>
    <row r="6" spans="1:4" x14ac:dyDescent="0.25">
      <c r="A6">
        <v>19</v>
      </c>
      <c r="B6" t="s">
        <v>141</v>
      </c>
      <c r="C6" t="s">
        <v>4</v>
      </c>
      <c r="D6">
        <v>3</v>
      </c>
    </row>
    <row r="7" spans="1:4" x14ac:dyDescent="0.25">
      <c r="A7">
        <v>6</v>
      </c>
      <c r="B7" t="s">
        <v>141</v>
      </c>
      <c r="C7" t="s">
        <v>80</v>
      </c>
      <c r="D7">
        <v>3</v>
      </c>
    </row>
    <row r="8" spans="1:4" x14ac:dyDescent="0.25">
      <c r="A8">
        <v>0</v>
      </c>
      <c r="B8" t="s">
        <v>142</v>
      </c>
      <c r="C8" t="s">
        <v>80</v>
      </c>
      <c r="D8">
        <v>4</v>
      </c>
    </row>
    <row r="9" spans="1:4" x14ac:dyDescent="0.25">
      <c r="A9">
        <v>3</v>
      </c>
      <c r="B9" t="s">
        <v>142</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1846</v>
      </c>
      <c r="C2" t="s">
        <v>34</v>
      </c>
    </row>
    <row r="3" spans="1:3" x14ac:dyDescent="0.25">
      <c r="A3" t="s">
        <v>116</v>
      </c>
      <c r="B3">
        <v>34158</v>
      </c>
      <c r="C3" t="s">
        <v>34</v>
      </c>
    </row>
    <row r="4" spans="1:3" x14ac:dyDescent="0.25">
      <c r="A4" t="s">
        <v>117</v>
      </c>
      <c r="B4">
        <v>1084</v>
      </c>
      <c r="C4" t="s">
        <v>34</v>
      </c>
    </row>
    <row r="5" spans="1:3" x14ac:dyDescent="0.25">
      <c r="A5" t="s">
        <v>30</v>
      </c>
      <c r="B5">
        <v>48011</v>
      </c>
      <c r="C5" t="s">
        <v>34</v>
      </c>
    </row>
    <row r="6" spans="1:3" x14ac:dyDescent="0.25">
      <c r="A6" t="s">
        <v>115</v>
      </c>
      <c r="B6">
        <v>103</v>
      </c>
      <c r="C6" t="s">
        <v>24</v>
      </c>
    </row>
    <row r="7" spans="1:3" x14ac:dyDescent="0.25">
      <c r="A7" t="s">
        <v>116</v>
      </c>
      <c r="B7">
        <v>1214</v>
      </c>
      <c r="C7" t="s">
        <v>24</v>
      </c>
    </row>
    <row r="8" spans="1:3" x14ac:dyDescent="0.25">
      <c r="A8" t="s">
        <v>117</v>
      </c>
      <c r="B8">
        <v>168</v>
      </c>
      <c r="C8" t="s">
        <v>24</v>
      </c>
    </row>
    <row r="9" spans="1:3" x14ac:dyDescent="0.25">
      <c r="A9" t="s">
        <v>30</v>
      </c>
      <c r="B9">
        <v>1551</v>
      </c>
      <c r="C9" t="s">
        <v>24</v>
      </c>
    </row>
    <row r="10" spans="1:3" x14ac:dyDescent="0.25">
      <c r="A10" t="s">
        <v>115</v>
      </c>
      <c r="B10">
        <v>345</v>
      </c>
      <c r="C10" t="s">
        <v>35</v>
      </c>
    </row>
    <row r="11" spans="1:3" x14ac:dyDescent="0.25">
      <c r="A11" t="s">
        <v>116</v>
      </c>
      <c r="B11">
        <v>5954</v>
      </c>
      <c r="C11" t="s">
        <v>35</v>
      </c>
    </row>
    <row r="12" spans="1:3" x14ac:dyDescent="0.25">
      <c r="A12" t="s">
        <v>117</v>
      </c>
      <c r="B12">
        <v>183</v>
      </c>
      <c r="C12" t="s">
        <v>35</v>
      </c>
    </row>
    <row r="13" spans="1:3" x14ac:dyDescent="0.25">
      <c r="A13" t="s">
        <v>30</v>
      </c>
      <c r="B13">
        <v>7292</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4622</v>
      </c>
      <c r="B2" t="s">
        <v>139</v>
      </c>
      <c r="C2" t="s">
        <v>4</v>
      </c>
      <c r="D2">
        <v>1</v>
      </c>
    </row>
    <row r="3" spans="1:4" x14ac:dyDescent="0.25">
      <c r="A3">
        <v>4019</v>
      </c>
      <c r="B3" t="s">
        <v>139</v>
      </c>
      <c r="C3" t="s">
        <v>80</v>
      </c>
      <c r="D3">
        <v>1</v>
      </c>
    </row>
    <row r="4" spans="1:4" x14ac:dyDescent="0.25">
      <c r="A4">
        <v>351</v>
      </c>
      <c r="B4" t="s">
        <v>140</v>
      </c>
      <c r="C4" t="s">
        <v>4</v>
      </c>
      <c r="D4">
        <v>2</v>
      </c>
    </row>
    <row r="5" spans="1:4" x14ac:dyDescent="0.25">
      <c r="A5">
        <v>285</v>
      </c>
      <c r="B5" t="s">
        <v>140</v>
      </c>
      <c r="C5" t="s">
        <v>80</v>
      </c>
      <c r="D5">
        <v>2</v>
      </c>
    </row>
    <row r="6" spans="1:4" x14ac:dyDescent="0.25">
      <c r="A6">
        <v>104</v>
      </c>
      <c r="B6" t="s">
        <v>141</v>
      </c>
      <c r="C6" t="s">
        <v>4</v>
      </c>
      <c r="D6">
        <v>3</v>
      </c>
    </row>
    <row r="7" spans="1:4" x14ac:dyDescent="0.25">
      <c r="A7">
        <v>85</v>
      </c>
      <c r="B7" t="s">
        <v>141</v>
      </c>
      <c r="C7" t="s">
        <v>80</v>
      </c>
      <c r="D7">
        <v>3</v>
      </c>
    </row>
    <row r="8" spans="1:4" x14ac:dyDescent="0.25">
      <c r="A8">
        <v>15</v>
      </c>
      <c r="B8" t="s">
        <v>142</v>
      </c>
      <c r="C8" t="s">
        <v>4</v>
      </c>
      <c r="D8">
        <v>4</v>
      </c>
    </row>
    <row r="9" spans="1:4" x14ac:dyDescent="0.25">
      <c r="A9">
        <v>5</v>
      </c>
      <c r="B9" t="s">
        <v>142</v>
      </c>
      <c r="C9" t="s">
        <v>80</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99</v>
      </c>
      <c r="B1" t="s">
        <v>3</v>
      </c>
      <c r="C1" t="s">
        <v>104</v>
      </c>
      <c r="D1" t="s">
        <v>114</v>
      </c>
      <c r="E1" t="s">
        <v>118</v>
      </c>
    </row>
    <row r="2" spans="1:5" x14ac:dyDescent="0.25">
      <c r="A2">
        <v>1</v>
      </c>
      <c r="B2" t="s">
        <v>34</v>
      </c>
      <c r="C2">
        <v>963</v>
      </c>
      <c r="D2" t="s">
        <v>119</v>
      </c>
      <c r="E2">
        <v>1</v>
      </c>
    </row>
    <row r="3" spans="1:5" x14ac:dyDescent="0.25">
      <c r="A3">
        <v>2</v>
      </c>
      <c r="B3" t="s">
        <v>35</v>
      </c>
      <c r="C3">
        <v>173</v>
      </c>
      <c r="D3" t="s">
        <v>119</v>
      </c>
      <c r="E3">
        <v>1</v>
      </c>
    </row>
    <row r="4" spans="1:5" x14ac:dyDescent="0.25">
      <c r="A4">
        <v>3</v>
      </c>
      <c r="B4" t="s">
        <v>36</v>
      </c>
      <c r="C4">
        <v>47</v>
      </c>
      <c r="D4" t="s">
        <v>119</v>
      </c>
      <c r="E4">
        <v>1</v>
      </c>
    </row>
    <row r="5" spans="1:5" x14ac:dyDescent="0.25">
      <c r="A5">
        <v>4</v>
      </c>
      <c r="B5" t="s">
        <v>37</v>
      </c>
      <c r="C5">
        <v>2</v>
      </c>
      <c r="D5" t="s">
        <v>119</v>
      </c>
      <c r="E5">
        <v>1</v>
      </c>
    </row>
    <row r="6" spans="1:5" x14ac:dyDescent="0.25">
      <c r="A6">
        <v>5</v>
      </c>
      <c r="B6" t="s">
        <v>38</v>
      </c>
      <c r="C6">
        <v>0</v>
      </c>
      <c r="D6" t="s">
        <v>119</v>
      </c>
      <c r="E6">
        <v>1</v>
      </c>
    </row>
    <row r="7" spans="1:5" x14ac:dyDescent="0.25">
      <c r="A7">
        <v>6</v>
      </c>
      <c r="B7" t="s">
        <v>46</v>
      </c>
      <c r="C7">
        <v>1</v>
      </c>
      <c r="D7" t="s">
        <v>119</v>
      </c>
      <c r="E7">
        <v>1</v>
      </c>
    </row>
    <row r="8" spans="1:5" x14ac:dyDescent="0.25">
      <c r="A8">
        <v>7</v>
      </c>
      <c r="B8" t="s">
        <v>120</v>
      </c>
      <c r="C8">
        <v>0</v>
      </c>
      <c r="D8" t="s">
        <v>119</v>
      </c>
      <c r="E8">
        <v>1</v>
      </c>
    </row>
    <row r="9" spans="1:5" x14ac:dyDescent="0.25">
      <c r="A9">
        <v>8</v>
      </c>
      <c r="B9" t="s">
        <v>5</v>
      </c>
      <c r="C9">
        <v>1</v>
      </c>
      <c r="D9" t="s">
        <v>119</v>
      </c>
      <c r="E9">
        <v>1</v>
      </c>
    </row>
    <row r="10" spans="1:5" x14ac:dyDescent="0.25">
      <c r="A10">
        <v>9</v>
      </c>
      <c r="B10" t="s">
        <v>39</v>
      </c>
      <c r="C10">
        <v>4</v>
      </c>
      <c r="D10" t="s">
        <v>119</v>
      </c>
      <c r="E10">
        <v>1</v>
      </c>
    </row>
    <row r="11" spans="1:5" x14ac:dyDescent="0.25">
      <c r="A11">
        <v>10</v>
      </c>
      <c r="B11" t="s">
        <v>40</v>
      </c>
      <c r="C11">
        <v>11</v>
      </c>
      <c r="D11" t="s">
        <v>119</v>
      </c>
      <c r="E11">
        <v>1</v>
      </c>
    </row>
    <row r="12" spans="1:5" x14ac:dyDescent="0.25">
      <c r="A12">
        <v>11</v>
      </c>
      <c r="B12" t="s">
        <v>41</v>
      </c>
      <c r="C12">
        <v>448</v>
      </c>
      <c r="D12" t="s">
        <v>119</v>
      </c>
      <c r="E12">
        <v>1</v>
      </c>
    </row>
    <row r="13" spans="1:5" x14ac:dyDescent="0.25">
      <c r="A13">
        <v>12</v>
      </c>
      <c r="B13" t="s">
        <v>42</v>
      </c>
      <c r="C13">
        <v>0</v>
      </c>
      <c r="D13" t="s">
        <v>119</v>
      </c>
      <c r="E13">
        <v>1</v>
      </c>
    </row>
    <row r="14" spans="1:5" x14ac:dyDescent="0.25">
      <c r="A14">
        <v>13</v>
      </c>
      <c r="B14" t="s">
        <v>11</v>
      </c>
      <c r="C14">
        <v>0</v>
      </c>
      <c r="D14" t="s">
        <v>119</v>
      </c>
      <c r="E14">
        <v>1</v>
      </c>
    </row>
    <row r="15" spans="1:5" x14ac:dyDescent="0.25">
      <c r="A15">
        <v>14</v>
      </c>
      <c r="B15" t="s">
        <v>43</v>
      </c>
      <c r="C15">
        <v>14</v>
      </c>
      <c r="D15" t="s">
        <v>119</v>
      </c>
      <c r="E15">
        <v>1</v>
      </c>
    </row>
    <row r="16" spans="1:5" x14ac:dyDescent="0.25">
      <c r="A16">
        <v>15</v>
      </c>
      <c r="B16" t="s">
        <v>44</v>
      </c>
      <c r="C16">
        <v>1</v>
      </c>
      <c r="D16" t="s">
        <v>119</v>
      </c>
      <c r="E16">
        <v>1</v>
      </c>
    </row>
    <row r="17" spans="1:5" x14ac:dyDescent="0.25">
      <c r="A17">
        <v>16</v>
      </c>
      <c r="B17" t="s">
        <v>45</v>
      </c>
      <c r="C17">
        <v>13</v>
      </c>
      <c r="D17" t="s">
        <v>119</v>
      </c>
      <c r="E17">
        <v>1</v>
      </c>
    </row>
    <row r="18" spans="1:5" x14ac:dyDescent="0.25">
      <c r="A18">
        <v>1</v>
      </c>
      <c r="B18" t="s">
        <v>34</v>
      </c>
      <c r="C18">
        <v>263</v>
      </c>
      <c r="D18" t="s">
        <v>12</v>
      </c>
      <c r="E18">
        <v>2</v>
      </c>
    </row>
    <row r="19" spans="1:5" x14ac:dyDescent="0.25">
      <c r="A19">
        <v>2</v>
      </c>
      <c r="B19" t="s">
        <v>35</v>
      </c>
      <c r="C19">
        <v>66</v>
      </c>
      <c r="D19" t="s">
        <v>12</v>
      </c>
      <c r="E19">
        <v>2</v>
      </c>
    </row>
    <row r="20" spans="1:5" x14ac:dyDescent="0.25">
      <c r="A20">
        <v>3</v>
      </c>
      <c r="B20" t="s">
        <v>36</v>
      </c>
      <c r="C20">
        <v>28</v>
      </c>
      <c r="D20" t="s">
        <v>12</v>
      </c>
      <c r="E20">
        <v>2</v>
      </c>
    </row>
    <row r="21" spans="1:5" x14ac:dyDescent="0.25">
      <c r="A21">
        <v>4</v>
      </c>
      <c r="B21" t="s">
        <v>37</v>
      </c>
      <c r="C21">
        <v>1</v>
      </c>
      <c r="D21" t="s">
        <v>12</v>
      </c>
      <c r="E21">
        <v>2</v>
      </c>
    </row>
    <row r="22" spans="1:5" x14ac:dyDescent="0.25">
      <c r="A22">
        <v>5</v>
      </c>
      <c r="B22" t="s">
        <v>38</v>
      </c>
      <c r="C22">
        <v>0</v>
      </c>
      <c r="D22" t="s">
        <v>12</v>
      </c>
      <c r="E22">
        <v>2</v>
      </c>
    </row>
    <row r="23" spans="1:5" x14ac:dyDescent="0.25">
      <c r="A23">
        <v>6</v>
      </c>
      <c r="B23" t="s">
        <v>46</v>
      </c>
      <c r="C23">
        <v>1</v>
      </c>
      <c r="D23" t="s">
        <v>12</v>
      </c>
      <c r="E23">
        <v>2</v>
      </c>
    </row>
    <row r="24" spans="1:5" x14ac:dyDescent="0.25">
      <c r="A24">
        <v>7</v>
      </c>
      <c r="B24" t="s">
        <v>120</v>
      </c>
      <c r="C24">
        <v>0</v>
      </c>
      <c r="D24" t="s">
        <v>12</v>
      </c>
      <c r="E24">
        <v>2</v>
      </c>
    </row>
    <row r="25" spans="1:5" x14ac:dyDescent="0.25">
      <c r="A25">
        <v>8</v>
      </c>
      <c r="B25" t="s">
        <v>5</v>
      </c>
      <c r="C25">
        <v>1</v>
      </c>
      <c r="D25" t="s">
        <v>12</v>
      </c>
      <c r="E25">
        <v>2</v>
      </c>
    </row>
    <row r="26" spans="1:5" x14ac:dyDescent="0.25">
      <c r="A26">
        <v>9</v>
      </c>
      <c r="B26" t="s">
        <v>39</v>
      </c>
      <c r="C26">
        <v>2</v>
      </c>
      <c r="D26" t="s">
        <v>12</v>
      </c>
      <c r="E26">
        <v>2</v>
      </c>
    </row>
    <row r="27" spans="1:5" x14ac:dyDescent="0.25">
      <c r="A27">
        <v>10</v>
      </c>
      <c r="B27" t="s">
        <v>40</v>
      </c>
      <c r="C27">
        <v>4</v>
      </c>
      <c r="D27" t="s">
        <v>12</v>
      </c>
      <c r="E27">
        <v>2</v>
      </c>
    </row>
    <row r="28" spans="1:5" x14ac:dyDescent="0.25">
      <c r="A28">
        <v>11</v>
      </c>
      <c r="B28" t="s">
        <v>41</v>
      </c>
      <c r="C28">
        <v>223</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5</v>
      </c>
      <c r="D31" t="s">
        <v>12</v>
      </c>
      <c r="E31">
        <v>2</v>
      </c>
    </row>
    <row r="32" spans="1:5" x14ac:dyDescent="0.25">
      <c r="A32">
        <v>15</v>
      </c>
      <c r="B32" t="s">
        <v>44</v>
      </c>
      <c r="C32">
        <v>1</v>
      </c>
      <c r="D32" t="s">
        <v>12</v>
      </c>
      <c r="E32">
        <v>2</v>
      </c>
    </row>
    <row r="33" spans="1:5" x14ac:dyDescent="0.25">
      <c r="A33">
        <v>16</v>
      </c>
      <c r="B33" t="s">
        <v>45</v>
      </c>
      <c r="C33">
        <v>12</v>
      </c>
      <c r="D33" t="s">
        <v>12</v>
      </c>
      <c r="E33">
        <v>2</v>
      </c>
    </row>
    <row r="34" spans="1:5" x14ac:dyDescent="0.25">
      <c r="A34">
        <v>1</v>
      </c>
      <c r="B34" t="s">
        <v>34</v>
      </c>
      <c r="C34">
        <v>150</v>
      </c>
      <c r="D34" t="s">
        <v>98</v>
      </c>
      <c r="E34">
        <v>3</v>
      </c>
    </row>
    <row r="35" spans="1:5" x14ac:dyDescent="0.25">
      <c r="A35">
        <v>2</v>
      </c>
      <c r="B35" t="s">
        <v>35</v>
      </c>
      <c r="C35">
        <v>16</v>
      </c>
      <c r="D35" t="s">
        <v>98</v>
      </c>
      <c r="E35">
        <v>3</v>
      </c>
    </row>
    <row r="36" spans="1:5" x14ac:dyDescent="0.25">
      <c r="A36">
        <v>3</v>
      </c>
      <c r="B36" t="s">
        <v>36</v>
      </c>
      <c r="C36">
        <v>3</v>
      </c>
      <c r="D36" t="s">
        <v>98</v>
      </c>
      <c r="E36">
        <v>3</v>
      </c>
    </row>
    <row r="37" spans="1:5" x14ac:dyDescent="0.25">
      <c r="A37">
        <v>4</v>
      </c>
      <c r="B37" t="s">
        <v>37</v>
      </c>
      <c r="C37">
        <v>0</v>
      </c>
      <c r="D37" t="s">
        <v>98</v>
      </c>
      <c r="E37">
        <v>3</v>
      </c>
    </row>
    <row r="38" spans="1:5" x14ac:dyDescent="0.25">
      <c r="A38">
        <v>5</v>
      </c>
      <c r="B38" t="s">
        <v>38</v>
      </c>
      <c r="C38">
        <v>0</v>
      </c>
      <c r="D38" t="s">
        <v>98</v>
      </c>
      <c r="E38">
        <v>3</v>
      </c>
    </row>
    <row r="39" spans="1:5" x14ac:dyDescent="0.25">
      <c r="A39">
        <v>6</v>
      </c>
      <c r="B39" t="s">
        <v>46</v>
      </c>
      <c r="C39">
        <v>0</v>
      </c>
      <c r="D39" t="s">
        <v>98</v>
      </c>
      <c r="E39">
        <v>3</v>
      </c>
    </row>
    <row r="40" spans="1:5" x14ac:dyDescent="0.25">
      <c r="A40">
        <v>7</v>
      </c>
      <c r="B40" t="s">
        <v>120</v>
      </c>
      <c r="C40">
        <v>0</v>
      </c>
      <c r="D40" t="s">
        <v>98</v>
      </c>
      <c r="E40">
        <v>3</v>
      </c>
    </row>
    <row r="41" spans="1:5" x14ac:dyDescent="0.25">
      <c r="A41">
        <v>8</v>
      </c>
      <c r="B41" t="s">
        <v>5</v>
      </c>
      <c r="C41">
        <v>0</v>
      </c>
      <c r="D41" t="s">
        <v>98</v>
      </c>
      <c r="E41">
        <v>3</v>
      </c>
    </row>
    <row r="42" spans="1:5" x14ac:dyDescent="0.25">
      <c r="A42">
        <v>9</v>
      </c>
      <c r="B42" t="s">
        <v>39</v>
      </c>
      <c r="C42">
        <v>1</v>
      </c>
      <c r="D42" t="s">
        <v>98</v>
      </c>
      <c r="E42">
        <v>3</v>
      </c>
    </row>
    <row r="43" spans="1:5" x14ac:dyDescent="0.25">
      <c r="A43">
        <v>10</v>
      </c>
      <c r="B43" t="s">
        <v>40</v>
      </c>
      <c r="C43">
        <v>0</v>
      </c>
      <c r="D43" t="s">
        <v>98</v>
      </c>
      <c r="E43">
        <v>3</v>
      </c>
    </row>
    <row r="44" spans="1:5" x14ac:dyDescent="0.25">
      <c r="A44">
        <v>11</v>
      </c>
      <c r="B44" t="s">
        <v>41</v>
      </c>
      <c r="C44">
        <v>3</v>
      </c>
      <c r="D44" t="s">
        <v>98</v>
      </c>
      <c r="E44">
        <v>3</v>
      </c>
    </row>
    <row r="45" spans="1:5" x14ac:dyDescent="0.25">
      <c r="A45">
        <v>12</v>
      </c>
      <c r="B45" t="s">
        <v>42</v>
      </c>
      <c r="C45">
        <v>0</v>
      </c>
      <c r="D45" t="s">
        <v>98</v>
      </c>
      <c r="E45">
        <v>3</v>
      </c>
    </row>
    <row r="46" spans="1:5" x14ac:dyDescent="0.25">
      <c r="A46">
        <v>13</v>
      </c>
      <c r="B46" t="s">
        <v>11</v>
      </c>
      <c r="C46">
        <v>0</v>
      </c>
      <c r="D46" t="s">
        <v>98</v>
      </c>
      <c r="E46">
        <v>3</v>
      </c>
    </row>
    <row r="47" spans="1:5" x14ac:dyDescent="0.25">
      <c r="A47">
        <v>14</v>
      </c>
      <c r="B47" t="s">
        <v>43</v>
      </c>
      <c r="C47">
        <v>0</v>
      </c>
      <c r="D47" t="s">
        <v>98</v>
      </c>
      <c r="E47">
        <v>3</v>
      </c>
    </row>
    <row r="48" spans="1:5" x14ac:dyDescent="0.25">
      <c r="A48">
        <v>15</v>
      </c>
      <c r="B48" t="s">
        <v>44</v>
      </c>
      <c r="C48">
        <v>0</v>
      </c>
      <c r="D48" t="s">
        <v>98</v>
      </c>
      <c r="E48">
        <v>3</v>
      </c>
    </row>
    <row r="49" spans="1:5" x14ac:dyDescent="0.25">
      <c r="A49">
        <v>16</v>
      </c>
      <c r="B49" t="s">
        <v>45</v>
      </c>
      <c r="C49">
        <v>0</v>
      </c>
      <c r="D49" t="s">
        <v>98</v>
      </c>
      <c r="E49">
        <v>3</v>
      </c>
    </row>
    <row r="50" spans="1:5" x14ac:dyDescent="0.25">
      <c r="A50">
        <v>1</v>
      </c>
      <c r="B50" t="s">
        <v>34</v>
      </c>
      <c r="C50">
        <v>24</v>
      </c>
      <c r="D50" t="s">
        <v>87</v>
      </c>
      <c r="E50">
        <v>4</v>
      </c>
    </row>
    <row r="51" spans="1:5" x14ac:dyDescent="0.25">
      <c r="A51">
        <v>2</v>
      </c>
      <c r="B51" t="s">
        <v>35</v>
      </c>
      <c r="C51">
        <v>39</v>
      </c>
      <c r="D51" t="s">
        <v>87</v>
      </c>
      <c r="E51">
        <v>4</v>
      </c>
    </row>
    <row r="52" spans="1:5" x14ac:dyDescent="0.25">
      <c r="A52">
        <v>3</v>
      </c>
      <c r="B52" t="s">
        <v>36</v>
      </c>
      <c r="C52">
        <v>5</v>
      </c>
      <c r="D52" t="s">
        <v>87</v>
      </c>
      <c r="E52">
        <v>4</v>
      </c>
    </row>
    <row r="53" spans="1:5" x14ac:dyDescent="0.25">
      <c r="A53">
        <v>4</v>
      </c>
      <c r="B53" t="s">
        <v>37</v>
      </c>
      <c r="C53">
        <v>1</v>
      </c>
      <c r="D53" t="s">
        <v>87</v>
      </c>
      <c r="E53">
        <v>4</v>
      </c>
    </row>
    <row r="54" spans="1:5" x14ac:dyDescent="0.25">
      <c r="A54">
        <v>5</v>
      </c>
      <c r="B54" t="s">
        <v>38</v>
      </c>
      <c r="C54">
        <v>0</v>
      </c>
      <c r="D54" t="s">
        <v>87</v>
      </c>
      <c r="E54">
        <v>4</v>
      </c>
    </row>
    <row r="55" spans="1:5" x14ac:dyDescent="0.25">
      <c r="A55">
        <v>6</v>
      </c>
      <c r="B55" t="s">
        <v>46</v>
      </c>
      <c r="C55">
        <v>0</v>
      </c>
      <c r="D55" t="s">
        <v>87</v>
      </c>
      <c r="E55">
        <v>4</v>
      </c>
    </row>
    <row r="56" spans="1:5" x14ac:dyDescent="0.25">
      <c r="A56">
        <v>7</v>
      </c>
      <c r="B56" t="s">
        <v>120</v>
      </c>
      <c r="C56">
        <v>0</v>
      </c>
      <c r="D56" t="s">
        <v>87</v>
      </c>
      <c r="E56">
        <v>4</v>
      </c>
    </row>
    <row r="57" spans="1:5" x14ac:dyDescent="0.25">
      <c r="A57">
        <v>8</v>
      </c>
      <c r="B57" t="s">
        <v>5</v>
      </c>
      <c r="C57">
        <v>0</v>
      </c>
      <c r="D57" t="s">
        <v>87</v>
      </c>
      <c r="E57">
        <v>4</v>
      </c>
    </row>
    <row r="58" spans="1:5" x14ac:dyDescent="0.25">
      <c r="A58">
        <v>9</v>
      </c>
      <c r="B58" t="s">
        <v>39</v>
      </c>
      <c r="C58">
        <v>0</v>
      </c>
      <c r="D58" t="s">
        <v>87</v>
      </c>
      <c r="E58">
        <v>4</v>
      </c>
    </row>
    <row r="59" spans="1:5" x14ac:dyDescent="0.25">
      <c r="A59">
        <v>10</v>
      </c>
      <c r="B59" t="s">
        <v>40</v>
      </c>
      <c r="C59">
        <v>1</v>
      </c>
      <c r="D59" t="s">
        <v>87</v>
      </c>
      <c r="E59">
        <v>4</v>
      </c>
    </row>
    <row r="60" spans="1:5" x14ac:dyDescent="0.25">
      <c r="A60">
        <v>11</v>
      </c>
      <c r="B60" t="s">
        <v>41</v>
      </c>
      <c r="C60">
        <v>18</v>
      </c>
      <c r="D60" t="s">
        <v>87</v>
      </c>
      <c r="E60">
        <v>4</v>
      </c>
    </row>
    <row r="61" spans="1:5" x14ac:dyDescent="0.25">
      <c r="A61">
        <v>12</v>
      </c>
      <c r="B61" t="s">
        <v>42</v>
      </c>
      <c r="C61">
        <v>0</v>
      </c>
      <c r="D61" t="s">
        <v>87</v>
      </c>
      <c r="E61">
        <v>4</v>
      </c>
    </row>
    <row r="62" spans="1:5" x14ac:dyDescent="0.25">
      <c r="A62">
        <v>13</v>
      </c>
      <c r="B62" t="s">
        <v>11</v>
      </c>
      <c r="C62">
        <v>0</v>
      </c>
      <c r="D62" t="s">
        <v>87</v>
      </c>
      <c r="E62">
        <v>4</v>
      </c>
    </row>
    <row r="63" spans="1:5" x14ac:dyDescent="0.25">
      <c r="A63">
        <v>14</v>
      </c>
      <c r="B63" t="s">
        <v>43</v>
      </c>
      <c r="C63">
        <v>0</v>
      </c>
      <c r="D63" t="s">
        <v>87</v>
      </c>
      <c r="E63">
        <v>4</v>
      </c>
    </row>
    <row r="64" spans="1:5" x14ac:dyDescent="0.25">
      <c r="A64">
        <v>15</v>
      </c>
      <c r="B64" t="s">
        <v>44</v>
      </c>
      <c r="C64">
        <v>0</v>
      </c>
      <c r="D64" t="s">
        <v>87</v>
      </c>
      <c r="E64">
        <v>4</v>
      </c>
    </row>
    <row r="65" spans="1:5" x14ac:dyDescent="0.25">
      <c r="A65">
        <v>16</v>
      </c>
      <c r="B65" t="s">
        <v>45</v>
      </c>
      <c r="C65">
        <v>0</v>
      </c>
      <c r="D65" t="s">
        <v>87</v>
      </c>
      <c r="E65">
        <v>4</v>
      </c>
    </row>
    <row r="66" spans="1:5" x14ac:dyDescent="0.25">
      <c r="A66">
        <v>1</v>
      </c>
      <c r="B66" t="s">
        <v>34</v>
      </c>
      <c r="C66">
        <v>13</v>
      </c>
      <c r="D66" t="s">
        <v>121</v>
      </c>
      <c r="E66">
        <v>5</v>
      </c>
    </row>
    <row r="67" spans="1:5" x14ac:dyDescent="0.25">
      <c r="A67">
        <v>2</v>
      </c>
      <c r="B67" t="s">
        <v>35</v>
      </c>
      <c r="C67">
        <v>2</v>
      </c>
      <c r="D67" t="s">
        <v>121</v>
      </c>
      <c r="E67">
        <v>5</v>
      </c>
    </row>
    <row r="68" spans="1:5" x14ac:dyDescent="0.25">
      <c r="A68">
        <v>3</v>
      </c>
      <c r="B68" t="s">
        <v>36</v>
      </c>
      <c r="C68">
        <v>0</v>
      </c>
      <c r="D68" t="s">
        <v>121</v>
      </c>
      <c r="E68">
        <v>5</v>
      </c>
    </row>
    <row r="69" spans="1:5" x14ac:dyDescent="0.25">
      <c r="A69">
        <v>4</v>
      </c>
      <c r="B69" t="s">
        <v>37</v>
      </c>
      <c r="C69">
        <v>0</v>
      </c>
      <c r="D69" t="s">
        <v>121</v>
      </c>
      <c r="E69">
        <v>5</v>
      </c>
    </row>
    <row r="70" spans="1:5" x14ac:dyDescent="0.25">
      <c r="A70">
        <v>5</v>
      </c>
      <c r="B70" t="s">
        <v>38</v>
      </c>
      <c r="C70">
        <v>0</v>
      </c>
      <c r="D70" t="s">
        <v>121</v>
      </c>
      <c r="E70">
        <v>5</v>
      </c>
    </row>
    <row r="71" spans="1:5" x14ac:dyDescent="0.25">
      <c r="A71">
        <v>6</v>
      </c>
      <c r="B71" t="s">
        <v>46</v>
      </c>
      <c r="C71">
        <v>0</v>
      </c>
      <c r="D71" t="s">
        <v>121</v>
      </c>
      <c r="E71">
        <v>5</v>
      </c>
    </row>
    <row r="72" spans="1:5" x14ac:dyDescent="0.25">
      <c r="A72">
        <v>7</v>
      </c>
      <c r="B72" t="s">
        <v>120</v>
      </c>
      <c r="C72">
        <v>0</v>
      </c>
      <c r="D72" t="s">
        <v>121</v>
      </c>
      <c r="E72">
        <v>5</v>
      </c>
    </row>
    <row r="73" spans="1:5" x14ac:dyDescent="0.25">
      <c r="A73">
        <v>8</v>
      </c>
      <c r="B73" t="s">
        <v>5</v>
      </c>
      <c r="C73">
        <v>0</v>
      </c>
      <c r="D73" t="s">
        <v>121</v>
      </c>
      <c r="E73">
        <v>5</v>
      </c>
    </row>
    <row r="74" spans="1:5" x14ac:dyDescent="0.25">
      <c r="A74">
        <v>9</v>
      </c>
      <c r="B74" t="s">
        <v>39</v>
      </c>
      <c r="C74">
        <v>1</v>
      </c>
      <c r="D74" t="s">
        <v>121</v>
      </c>
      <c r="E74">
        <v>5</v>
      </c>
    </row>
    <row r="75" spans="1:5" x14ac:dyDescent="0.25">
      <c r="A75">
        <v>10</v>
      </c>
      <c r="B75" t="s">
        <v>40</v>
      </c>
      <c r="C75">
        <v>1</v>
      </c>
      <c r="D75" t="s">
        <v>121</v>
      </c>
      <c r="E75">
        <v>5</v>
      </c>
    </row>
    <row r="76" spans="1:5" x14ac:dyDescent="0.25">
      <c r="A76">
        <v>11</v>
      </c>
      <c r="B76" t="s">
        <v>41</v>
      </c>
      <c r="C76">
        <v>16</v>
      </c>
      <c r="D76" t="s">
        <v>121</v>
      </c>
      <c r="E76">
        <v>5</v>
      </c>
    </row>
    <row r="77" spans="1:5" x14ac:dyDescent="0.25">
      <c r="A77">
        <v>12</v>
      </c>
      <c r="B77" t="s">
        <v>42</v>
      </c>
      <c r="C77">
        <v>0</v>
      </c>
      <c r="D77" t="s">
        <v>121</v>
      </c>
      <c r="E77">
        <v>5</v>
      </c>
    </row>
    <row r="78" spans="1:5" x14ac:dyDescent="0.25">
      <c r="A78">
        <v>13</v>
      </c>
      <c r="B78" t="s">
        <v>11</v>
      </c>
      <c r="C78">
        <v>0</v>
      </c>
      <c r="D78" t="s">
        <v>121</v>
      </c>
      <c r="E78">
        <v>5</v>
      </c>
    </row>
    <row r="79" spans="1:5" x14ac:dyDescent="0.25">
      <c r="A79">
        <v>14</v>
      </c>
      <c r="B79" t="s">
        <v>43</v>
      </c>
      <c r="C79">
        <v>0</v>
      </c>
      <c r="D79" t="s">
        <v>121</v>
      </c>
      <c r="E79">
        <v>5</v>
      </c>
    </row>
    <row r="80" spans="1:5" x14ac:dyDescent="0.25">
      <c r="A80">
        <v>15</v>
      </c>
      <c r="B80" t="s">
        <v>44</v>
      </c>
      <c r="C80">
        <v>0</v>
      </c>
      <c r="D80" t="s">
        <v>121</v>
      </c>
      <c r="E80">
        <v>5</v>
      </c>
    </row>
    <row r="81" spans="1:5" x14ac:dyDescent="0.25">
      <c r="A81">
        <v>16</v>
      </c>
      <c r="B81" t="s">
        <v>45</v>
      </c>
      <c r="C81">
        <v>0</v>
      </c>
      <c r="D81" t="s">
        <v>121</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120</v>
      </c>
      <c r="C88">
        <v>0</v>
      </c>
      <c r="D88" t="s">
        <v>39</v>
      </c>
      <c r="E88">
        <v>6</v>
      </c>
    </row>
    <row r="89" spans="1:5" x14ac:dyDescent="0.25">
      <c r="A89">
        <v>8</v>
      </c>
      <c r="B89" t="s">
        <v>5</v>
      </c>
      <c r="C89">
        <v>0</v>
      </c>
      <c r="D89" t="s">
        <v>39</v>
      </c>
      <c r="E89">
        <v>6</v>
      </c>
    </row>
    <row r="90" spans="1:5" x14ac:dyDescent="0.25">
      <c r="A90">
        <v>9</v>
      </c>
      <c r="B90" t="s">
        <v>39</v>
      </c>
      <c r="C90">
        <v>0</v>
      </c>
      <c r="D90" t="s">
        <v>39</v>
      </c>
      <c r="E90">
        <v>6</v>
      </c>
    </row>
    <row r="91" spans="1:5" x14ac:dyDescent="0.25">
      <c r="A91">
        <v>10</v>
      </c>
      <c r="B91" t="s">
        <v>40</v>
      </c>
      <c r="C91">
        <v>0</v>
      </c>
      <c r="D91" t="s">
        <v>39</v>
      </c>
      <c r="E91">
        <v>6</v>
      </c>
    </row>
    <row r="92" spans="1:5" x14ac:dyDescent="0.25">
      <c r="A92">
        <v>11</v>
      </c>
      <c r="B92" t="s">
        <v>41</v>
      </c>
      <c r="C92">
        <v>0</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5</v>
      </c>
      <c r="E98">
        <v>7</v>
      </c>
    </row>
    <row r="99" spans="1:5" x14ac:dyDescent="0.25">
      <c r="A99">
        <v>2</v>
      </c>
      <c r="B99" t="s">
        <v>35</v>
      </c>
      <c r="C99">
        <v>0</v>
      </c>
      <c r="D99" t="s">
        <v>5</v>
      </c>
      <c r="E99">
        <v>7</v>
      </c>
    </row>
    <row r="100" spans="1:5" x14ac:dyDescent="0.25">
      <c r="A100">
        <v>3</v>
      </c>
      <c r="B100" t="s">
        <v>36</v>
      </c>
      <c r="C100">
        <v>0</v>
      </c>
      <c r="D100" t="s">
        <v>5</v>
      </c>
      <c r="E100">
        <v>7</v>
      </c>
    </row>
    <row r="101" spans="1:5" x14ac:dyDescent="0.25">
      <c r="A101">
        <v>4</v>
      </c>
      <c r="B101" t="s">
        <v>37</v>
      </c>
      <c r="C101">
        <v>0</v>
      </c>
      <c r="D101" t="s">
        <v>5</v>
      </c>
      <c r="E101">
        <v>7</v>
      </c>
    </row>
    <row r="102" spans="1:5" x14ac:dyDescent="0.25">
      <c r="A102">
        <v>5</v>
      </c>
      <c r="B102" t="s">
        <v>38</v>
      </c>
      <c r="C102">
        <v>0</v>
      </c>
      <c r="D102" t="s">
        <v>5</v>
      </c>
      <c r="E102">
        <v>7</v>
      </c>
    </row>
    <row r="103" spans="1:5" x14ac:dyDescent="0.25">
      <c r="A103">
        <v>6</v>
      </c>
      <c r="B103" t="s">
        <v>46</v>
      </c>
      <c r="C103">
        <v>0</v>
      </c>
      <c r="D103" t="s">
        <v>5</v>
      </c>
      <c r="E103">
        <v>7</v>
      </c>
    </row>
    <row r="104" spans="1:5" x14ac:dyDescent="0.25">
      <c r="A104">
        <v>7</v>
      </c>
      <c r="B104" t="s">
        <v>120</v>
      </c>
      <c r="C104">
        <v>0</v>
      </c>
      <c r="D104" t="s">
        <v>5</v>
      </c>
      <c r="E104">
        <v>7</v>
      </c>
    </row>
    <row r="105" spans="1:5" x14ac:dyDescent="0.25">
      <c r="A105">
        <v>8</v>
      </c>
      <c r="B105" t="s">
        <v>5</v>
      </c>
      <c r="C105">
        <v>2</v>
      </c>
      <c r="D105" t="s">
        <v>5</v>
      </c>
      <c r="E105">
        <v>7</v>
      </c>
    </row>
    <row r="106" spans="1:5" x14ac:dyDescent="0.25">
      <c r="A106">
        <v>9</v>
      </c>
      <c r="B106" t="s">
        <v>39</v>
      </c>
      <c r="C106">
        <v>0</v>
      </c>
      <c r="D106" t="s">
        <v>5</v>
      </c>
      <c r="E106">
        <v>7</v>
      </c>
    </row>
    <row r="107" spans="1:5" x14ac:dyDescent="0.25">
      <c r="A107">
        <v>10</v>
      </c>
      <c r="B107" t="s">
        <v>40</v>
      </c>
      <c r="C107">
        <v>0</v>
      </c>
      <c r="D107" t="s">
        <v>5</v>
      </c>
      <c r="E107">
        <v>7</v>
      </c>
    </row>
    <row r="108" spans="1:5" x14ac:dyDescent="0.25">
      <c r="A108">
        <v>11</v>
      </c>
      <c r="B108" t="s">
        <v>41</v>
      </c>
      <c r="C108">
        <v>0</v>
      </c>
      <c r="D108" t="s">
        <v>5</v>
      </c>
      <c r="E108">
        <v>7</v>
      </c>
    </row>
    <row r="109" spans="1:5" x14ac:dyDescent="0.25">
      <c r="A109">
        <v>12</v>
      </c>
      <c r="B109" t="s">
        <v>42</v>
      </c>
      <c r="C109">
        <v>0</v>
      </c>
      <c r="D109" t="s">
        <v>5</v>
      </c>
      <c r="E109">
        <v>7</v>
      </c>
    </row>
    <row r="110" spans="1:5" x14ac:dyDescent="0.25">
      <c r="A110">
        <v>13</v>
      </c>
      <c r="B110" t="s">
        <v>11</v>
      </c>
      <c r="C110">
        <v>0</v>
      </c>
      <c r="D110" t="s">
        <v>5</v>
      </c>
      <c r="E110">
        <v>7</v>
      </c>
    </row>
    <row r="111" spans="1:5" x14ac:dyDescent="0.25">
      <c r="A111">
        <v>14</v>
      </c>
      <c r="B111" t="s">
        <v>43</v>
      </c>
      <c r="C111">
        <v>0</v>
      </c>
      <c r="D111" t="s">
        <v>5</v>
      </c>
      <c r="E111">
        <v>7</v>
      </c>
    </row>
    <row r="112" spans="1:5" x14ac:dyDescent="0.25">
      <c r="A112">
        <v>15</v>
      </c>
      <c r="B112" t="s">
        <v>44</v>
      </c>
      <c r="C112">
        <v>0</v>
      </c>
      <c r="D112" t="s">
        <v>5</v>
      </c>
      <c r="E112">
        <v>7</v>
      </c>
    </row>
    <row r="113" spans="1:5" x14ac:dyDescent="0.25">
      <c r="A113">
        <v>16</v>
      </c>
      <c r="B113" t="s">
        <v>45</v>
      </c>
      <c r="C113">
        <v>0</v>
      </c>
      <c r="D113" t="s">
        <v>5</v>
      </c>
      <c r="E113">
        <v>7</v>
      </c>
    </row>
    <row r="114" spans="1:5" x14ac:dyDescent="0.25">
      <c r="A114">
        <v>1</v>
      </c>
      <c r="B114" t="s">
        <v>34</v>
      </c>
      <c r="C114">
        <v>757</v>
      </c>
      <c r="D114" t="s">
        <v>86</v>
      </c>
      <c r="E114">
        <v>8</v>
      </c>
    </row>
    <row r="115" spans="1:5" x14ac:dyDescent="0.25">
      <c r="A115">
        <v>2</v>
      </c>
      <c r="B115" t="s">
        <v>35</v>
      </c>
      <c r="C115">
        <v>148</v>
      </c>
      <c r="D115" t="s">
        <v>86</v>
      </c>
      <c r="E115">
        <v>8</v>
      </c>
    </row>
    <row r="116" spans="1:5" x14ac:dyDescent="0.25">
      <c r="A116">
        <v>3</v>
      </c>
      <c r="B116" t="s">
        <v>36</v>
      </c>
      <c r="C116">
        <v>48</v>
      </c>
      <c r="D116" t="s">
        <v>86</v>
      </c>
      <c r="E116">
        <v>8</v>
      </c>
    </row>
    <row r="117" spans="1:5" x14ac:dyDescent="0.25">
      <c r="A117">
        <v>4</v>
      </c>
      <c r="B117" t="s">
        <v>37</v>
      </c>
      <c r="C117">
        <v>2</v>
      </c>
      <c r="D117" t="s">
        <v>86</v>
      </c>
      <c r="E117">
        <v>8</v>
      </c>
    </row>
    <row r="118" spans="1:5" x14ac:dyDescent="0.25">
      <c r="A118">
        <v>5</v>
      </c>
      <c r="B118" t="s">
        <v>38</v>
      </c>
      <c r="C118">
        <v>0</v>
      </c>
      <c r="D118" t="s">
        <v>86</v>
      </c>
      <c r="E118">
        <v>8</v>
      </c>
    </row>
    <row r="119" spans="1:5" x14ac:dyDescent="0.25">
      <c r="A119">
        <v>6</v>
      </c>
      <c r="B119" t="s">
        <v>46</v>
      </c>
      <c r="C119">
        <v>1</v>
      </c>
      <c r="D119" t="s">
        <v>86</v>
      </c>
      <c r="E119">
        <v>8</v>
      </c>
    </row>
    <row r="120" spans="1:5" x14ac:dyDescent="0.25">
      <c r="A120">
        <v>7</v>
      </c>
      <c r="B120" t="s">
        <v>120</v>
      </c>
      <c r="C120">
        <v>0</v>
      </c>
      <c r="D120" t="s">
        <v>86</v>
      </c>
      <c r="E120">
        <v>8</v>
      </c>
    </row>
    <row r="121" spans="1:5" x14ac:dyDescent="0.25">
      <c r="A121" s="2">
        <v>8</v>
      </c>
      <c r="B121" s="2" t="s">
        <v>5</v>
      </c>
      <c r="C121" s="2">
        <v>4</v>
      </c>
      <c r="D121" s="2" t="s">
        <v>86</v>
      </c>
      <c r="E121" s="2">
        <v>8</v>
      </c>
    </row>
    <row r="122" spans="1:5" x14ac:dyDescent="0.25">
      <c r="A122" s="2">
        <v>9</v>
      </c>
      <c r="B122" s="2" t="s">
        <v>39</v>
      </c>
      <c r="C122" s="2">
        <v>4</v>
      </c>
      <c r="D122" s="2" t="s">
        <v>86</v>
      </c>
      <c r="E122" s="2">
        <v>8</v>
      </c>
    </row>
    <row r="123" spans="1:5" x14ac:dyDescent="0.25">
      <c r="A123" s="2">
        <v>10</v>
      </c>
      <c r="B123" s="2" t="s">
        <v>40</v>
      </c>
      <c r="C123" s="2">
        <v>13</v>
      </c>
      <c r="D123" s="2" t="s">
        <v>86</v>
      </c>
      <c r="E123" s="2">
        <v>8</v>
      </c>
    </row>
    <row r="124" spans="1:5" x14ac:dyDescent="0.25">
      <c r="A124" s="2">
        <v>11</v>
      </c>
      <c r="B124" s="2" t="s">
        <v>41</v>
      </c>
      <c r="C124" s="2">
        <v>390</v>
      </c>
      <c r="D124" s="2" t="s">
        <v>86</v>
      </c>
      <c r="E124" s="2">
        <v>8</v>
      </c>
    </row>
    <row r="125" spans="1:5" x14ac:dyDescent="0.25">
      <c r="A125" s="2">
        <v>12</v>
      </c>
      <c r="B125" s="2" t="s">
        <v>42</v>
      </c>
      <c r="C125" s="2">
        <v>0</v>
      </c>
      <c r="D125" s="2" t="s">
        <v>86</v>
      </c>
      <c r="E125" s="2">
        <v>8</v>
      </c>
    </row>
    <row r="126" spans="1:5" x14ac:dyDescent="0.25">
      <c r="A126" s="2">
        <v>13</v>
      </c>
      <c r="B126" s="2" t="s">
        <v>11</v>
      </c>
      <c r="C126" s="2">
        <v>0</v>
      </c>
      <c r="D126" s="2" t="s">
        <v>86</v>
      </c>
      <c r="E126" s="2">
        <v>8</v>
      </c>
    </row>
    <row r="127" spans="1:5" x14ac:dyDescent="0.25">
      <c r="A127" s="2">
        <v>14</v>
      </c>
      <c r="B127" s="2" t="s">
        <v>43</v>
      </c>
      <c r="C127" s="2">
        <v>9</v>
      </c>
      <c r="D127" s="2" t="s">
        <v>86</v>
      </c>
      <c r="E127" s="2">
        <v>8</v>
      </c>
    </row>
    <row r="128" spans="1:5" x14ac:dyDescent="0.25">
      <c r="A128" s="2">
        <v>15</v>
      </c>
      <c r="B128" s="2" t="s">
        <v>44</v>
      </c>
      <c r="C128" s="2">
        <v>2</v>
      </c>
      <c r="D128" s="2" t="s">
        <v>86</v>
      </c>
      <c r="E128" s="2">
        <v>8</v>
      </c>
    </row>
    <row r="129" spans="1:5" x14ac:dyDescent="0.25">
      <c r="A129" s="2">
        <v>16</v>
      </c>
      <c r="B129" s="2" t="s">
        <v>45</v>
      </c>
      <c r="C129" s="2">
        <v>13</v>
      </c>
      <c r="D129" s="2" t="s">
        <v>86</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99</v>
      </c>
      <c r="B1" t="s">
        <v>104</v>
      </c>
      <c r="C1" t="s">
        <v>3</v>
      </c>
      <c r="D1" t="s">
        <v>114</v>
      </c>
    </row>
    <row r="2" spans="1:4" x14ac:dyDescent="0.25">
      <c r="A2">
        <v>1</v>
      </c>
      <c r="B2">
        <v>33</v>
      </c>
      <c r="C2" t="s">
        <v>88</v>
      </c>
      <c r="D2" t="s">
        <v>4</v>
      </c>
    </row>
    <row r="3" spans="1:4" x14ac:dyDescent="0.25">
      <c r="A3">
        <v>2</v>
      </c>
      <c r="B3">
        <v>22</v>
      </c>
      <c r="C3" t="s">
        <v>88</v>
      </c>
      <c r="D3" t="s">
        <v>89</v>
      </c>
    </row>
    <row r="4" spans="1:4" x14ac:dyDescent="0.25">
      <c r="A4">
        <v>3</v>
      </c>
      <c r="B4">
        <v>1</v>
      </c>
      <c r="C4" t="s">
        <v>88</v>
      </c>
      <c r="D4" t="s">
        <v>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99</v>
      </c>
      <c r="B1" t="s">
        <v>135</v>
      </c>
      <c r="C1" t="s">
        <v>104</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83</v>
      </c>
      <c r="C5">
        <v>97</v>
      </c>
    </row>
    <row r="6" spans="1:3" x14ac:dyDescent="0.25">
      <c r="A6">
        <v>5</v>
      </c>
      <c r="B6" t="s">
        <v>84</v>
      </c>
      <c r="C6">
        <v>0</v>
      </c>
    </row>
    <row r="7" spans="1:3" x14ac:dyDescent="0.25">
      <c r="A7">
        <v>6</v>
      </c>
      <c r="B7" t="s">
        <v>136</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85</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99</v>
      </c>
      <c r="B1" t="s">
        <v>131</v>
      </c>
      <c r="C1" t="s">
        <v>30</v>
      </c>
      <c r="D1" t="s">
        <v>132</v>
      </c>
    </row>
    <row r="2" spans="1:4" x14ac:dyDescent="0.25">
      <c r="A2">
        <v>1</v>
      </c>
      <c r="B2" t="s">
        <v>133</v>
      </c>
      <c r="C2">
        <v>74023</v>
      </c>
      <c r="D2">
        <v>74082</v>
      </c>
    </row>
    <row r="3" spans="1:4" x14ac:dyDescent="0.25">
      <c r="A3">
        <v>2</v>
      </c>
      <c r="B3" t="s">
        <v>134</v>
      </c>
      <c r="C3">
        <v>3101</v>
      </c>
      <c r="D3">
        <v>3341</v>
      </c>
    </row>
    <row r="4" spans="1:4" x14ac:dyDescent="0.25">
      <c r="A4">
        <v>3</v>
      </c>
      <c r="B4" t="s">
        <v>22</v>
      </c>
      <c r="C4">
        <v>919</v>
      </c>
      <c r="D4">
        <v>791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214</v>
      </c>
      <c r="G2">
        <v>1</v>
      </c>
    </row>
    <row r="3" spans="1:7" x14ac:dyDescent="0.25">
      <c r="A3">
        <v>2</v>
      </c>
      <c r="B3" t="s">
        <v>126</v>
      </c>
      <c r="C3" t="s">
        <v>31</v>
      </c>
      <c r="D3" t="s">
        <v>30</v>
      </c>
      <c r="E3">
        <v>1</v>
      </c>
      <c r="F3">
        <v>76</v>
      </c>
      <c r="G3">
        <v>1</v>
      </c>
    </row>
    <row r="4" spans="1:7" x14ac:dyDescent="0.25">
      <c r="A4">
        <v>3</v>
      </c>
      <c r="B4" t="s">
        <v>144</v>
      </c>
      <c r="C4" t="s">
        <v>31</v>
      </c>
      <c r="D4" t="s">
        <v>30</v>
      </c>
      <c r="E4">
        <v>1</v>
      </c>
      <c r="F4">
        <v>8</v>
      </c>
      <c r="G4">
        <v>1</v>
      </c>
    </row>
    <row r="5" spans="1:7" x14ac:dyDescent="0.25">
      <c r="A5">
        <v>4</v>
      </c>
      <c r="B5" t="s">
        <v>153</v>
      </c>
      <c r="C5" t="s">
        <v>31</v>
      </c>
      <c r="D5" t="s">
        <v>30</v>
      </c>
      <c r="E5">
        <v>1</v>
      </c>
      <c r="F5">
        <v>86</v>
      </c>
      <c r="G5">
        <v>1</v>
      </c>
    </row>
    <row r="6" spans="1:7" x14ac:dyDescent="0.25">
      <c r="A6">
        <v>5</v>
      </c>
      <c r="B6" t="s">
        <v>145</v>
      </c>
      <c r="C6" t="s">
        <v>31</v>
      </c>
      <c r="D6" t="s">
        <v>30</v>
      </c>
      <c r="E6">
        <v>1</v>
      </c>
      <c r="F6">
        <v>15</v>
      </c>
      <c r="G6">
        <v>1</v>
      </c>
    </row>
    <row r="7" spans="1:7" x14ac:dyDescent="0.25">
      <c r="A7">
        <v>6</v>
      </c>
      <c r="B7" t="s">
        <v>106</v>
      </c>
      <c r="C7" t="s">
        <v>31</v>
      </c>
      <c r="D7" t="s">
        <v>30</v>
      </c>
      <c r="E7">
        <v>1</v>
      </c>
      <c r="F7">
        <v>31</v>
      </c>
      <c r="G7">
        <v>1</v>
      </c>
    </row>
    <row r="8" spans="1:7" x14ac:dyDescent="0.25">
      <c r="A8">
        <v>1</v>
      </c>
      <c r="B8" t="s">
        <v>127</v>
      </c>
      <c r="C8" t="s">
        <v>31</v>
      </c>
      <c r="D8" t="s">
        <v>10</v>
      </c>
      <c r="E8">
        <v>2</v>
      </c>
      <c r="F8">
        <v>571</v>
      </c>
      <c r="G8">
        <v>1</v>
      </c>
    </row>
    <row r="9" spans="1:7" x14ac:dyDescent="0.25">
      <c r="A9">
        <v>2</v>
      </c>
      <c r="B9" t="s">
        <v>126</v>
      </c>
      <c r="C9" t="s">
        <v>31</v>
      </c>
      <c r="D9" t="s">
        <v>10</v>
      </c>
      <c r="E9">
        <v>2</v>
      </c>
      <c r="F9">
        <v>124</v>
      </c>
      <c r="G9">
        <v>1</v>
      </c>
    </row>
    <row r="10" spans="1:7" x14ac:dyDescent="0.25">
      <c r="A10">
        <v>3</v>
      </c>
      <c r="B10" t="s">
        <v>144</v>
      </c>
      <c r="C10" t="s">
        <v>31</v>
      </c>
      <c r="D10" t="s">
        <v>10</v>
      </c>
      <c r="E10">
        <v>2</v>
      </c>
      <c r="F10">
        <v>23</v>
      </c>
      <c r="G10">
        <v>1</v>
      </c>
    </row>
    <row r="11" spans="1:7" x14ac:dyDescent="0.25">
      <c r="A11">
        <v>4</v>
      </c>
      <c r="B11" t="s">
        <v>153</v>
      </c>
      <c r="C11" t="s">
        <v>31</v>
      </c>
      <c r="D11" t="s">
        <v>10</v>
      </c>
      <c r="E11">
        <v>2</v>
      </c>
      <c r="F11">
        <v>160</v>
      </c>
      <c r="G11">
        <v>1</v>
      </c>
    </row>
    <row r="12" spans="1:7" x14ac:dyDescent="0.25">
      <c r="A12">
        <v>5</v>
      </c>
      <c r="B12" t="s">
        <v>145</v>
      </c>
      <c r="C12" t="s">
        <v>31</v>
      </c>
      <c r="D12" t="s">
        <v>10</v>
      </c>
      <c r="E12">
        <v>2</v>
      </c>
      <c r="F12">
        <v>46</v>
      </c>
      <c r="G12">
        <v>1</v>
      </c>
    </row>
    <row r="13" spans="1:7" x14ac:dyDescent="0.25">
      <c r="A13">
        <v>6</v>
      </c>
      <c r="B13" t="s">
        <v>106</v>
      </c>
      <c r="C13" t="s">
        <v>31</v>
      </c>
      <c r="D13" t="s">
        <v>10</v>
      </c>
      <c r="E13">
        <v>2</v>
      </c>
      <c r="F13">
        <v>60</v>
      </c>
      <c r="G13">
        <v>1</v>
      </c>
    </row>
    <row r="14" spans="1:7" x14ac:dyDescent="0.25">
      <c r="A14">
        <v>1</v>
      </c>
      <c r="B14" t="s">
        <v>127</v>
      </c>
      <c r="C14" t="s">
        <v>32</v>
      </c>
      <c r="D14" t="s">
        <v>30</v>
      </c>
      <c r="E14">
        <v>1</v>
      </c>
      <c r="F14">
        <v>26</v>
      </c>
      <c r="G14">
        <v>2</v>
      </c>
    </row>
    <row r="15" spans="1:7" x14ac:dyDescent="0.25">
      <c r="A15">
        <v>2</v>
      </c>
      <c r="B15" t="s">
        <v>126</v>
      </c>
      <c r="C15" t="s">
        <v>32</v>
      </c>
      <c r="D15" t="s">
        <v>30</v>
      </c>
      <c r="E15">
        <v>1</v>
      </c>
      <c r="F15">
        <v>29</v>
      </c>
      <c r="G15">
        <v>2</v>
      </c>
    </row>
    <row r="16" spans="1:7" x14ac:dyDescent="0.25">
      <c r="A16">
        <v>3</v>
      </c>
      <c r="B16" t="s">
        <v>144</v>
      </c>
      <c r="C16" t="s">
        <v>32</v>
      </c>
      <c r="D16" t="s">
        <v>30</v>
      </c>
      <c r="E16">
        <v>1</v>
      </c>
      <c r="F16">
        <v>6</v>
      </c>
      <c r="G16">
        <v>2</v>
      </c>
    </row>
    <row r="17" spans="1:7" x14ac:dyDescent="0.25">
      <c r="A17">
        <v>4</v>
      </c>
      <c r="B17" t="s">
        <v>153</v>
      </c>
      <c r="C17" t="s">
        <v>32</v>
      </c>
      <c r="D17" t="s">
        <v>30</v>
      </c>
      <c r="E17">
        <v>1</v>
      </c>
      <c r="F17">
        <v>1</v>
      </c>
      <c r="G17">
        <v>2</v>
      </c>
    </row>
    <row r="18" spans="1:7" x14ac:dyDescent="0.25">
      <c r="A18">
        <v>5</v>
      </c>
      <c r="B18" t="s">
        <v>145</v>
      </c>
      <c r="C18" t="s">
        <v>32</v>
      </c>
      <c r="D18" t="s">
        <v>30</v>
      </c>
      <c r="E18">
        <v>1</v>
      </c>
      <c r="F18">
        <v>0</v>
      </c>
      <c r="G18">
        <v>2</v>
      </c>
    </row>
    <row r="19" spans="1:7" x14ac:dyDescent="0.25">
      <c r="A19">
        <v>6</v>
      </c>
      <c r="B19" t="s">
        <v>106</v>
      </c>
      <c r="C19" t="s">
        <v>32</v>
      </c>
      <c r="D19" t="s">
        <v>30</v>
      </c>
      <c r="E19">
        <v>1</v>
      </c>
      <c r="F19">
        <v>4</v>
      </c>
      <c r="G19">
        <v>2</v>
      </c>
    </row>
    <row r="20" spans="1:7" x14ac:dyDescent="0.25">
      <c r="A20">
        <v>1</v>
      </c>
      <c r="B20" t="s">
        <v>127</v>
      </c>
      <c r="C20" t="s">
        <v>32</v>
      </c>
      <c r="D20" t="s">
        <v>10</v>
      </c>
      <c r="E20">
        <v>2</v>
      </c>
      <c r="F20">
        <v>55</v>
      </c>
      <c r="G20">
        <v>2</v>
      </c>
    </row>
    <row r="21" spans="1:7" x14ac:dyDescent="0.25">
      <c r="A21">
        <v>2</v>
      </c>
      <c r="B21" t="s">
        <v>126</v>
      </c>
      <c r="C21" t="s">
        <v>32</v>
      </c>
      <c r="D21" t="s">
        <v>10</v>
      </c>
      <c r="E21">
        <v>2</v>
      </c>
      <c r="F21">
        <v>56</v>
      </c>
      <c r="G21">
        <v>2</v>
      </c>
    </row>
    <row r="22" spans="1:7" x14ac:dyDescent="0.25">
      <c r="A22">
        <v>3</v>
      </c>
      <c r="B22" t="s">
        <v>144</v>
      </c>
      <c r="C22" t="s">
        <v>32</v>
      </c>
      <c r="D22" t="s">
        <v>10</v>
      </c>
      <c r="E22">
        <v>2</v>
      </c>
      <c r="F22">
        <v>11</v>
      </c>
      <c r="G22">
        <v>2</v>
      </c>
    </row>
    <row r="23" spans="1:7" x14ac:dyDescent="0.25">
      <c r="A23">
        <v>4</v>
      </c>
      <c r="B23" t="s">
        <v>153</v>
      </c>
      <c r="C23" t="s">
        <v>32</v>
      </c>
      <c r="D23" t="s">
        <v>10</v>
      </c>
      <c r="E23">
        <v>2</v>
      </c>
      <c r="F23">
        <v>3</v>
      </c>
      <c r="G23">
        <v>2</v>
      </c>
    </row>
    <row r="24" spans="1:7" x14ac:dyDescent="0.25">
      <c r="A24">
        <v>5</v>
      </c>
      <c r="B24" t="s">
        <v>145</v>
      </c>
      <c r="C24" t="s">
        <v>32</v>
      </c>
      <c r="D24" t="s">
        <v>10</v>
      </c>
      <c r="E24">
        <v>2</v>
      </c>
      <c r="F24">
        <v>0</v>
      </c>
      <c r="G24">
        <v>2</v>
      </c>
    </row>
    <row r="25" spans="1:7" x14ac:dyDescent="0.25">
      <c r="A25">
        <v>6</v>
      </c>
      <c r="B25" t="s">
        <v>106</v>
      </c>
      <c r="C25" t="s">
        <v>32</v>
      </c>
      <c r="D25" t="s">
        <v>10</v>
      </c>
      <c r="E25">
        <v>2</v>
      </c>
      <c r="F25">
        <v>5</v>
      </c>
      <c r="G25">
        <v>2</v>
      </c>
    </row>
    <row r="26" spans="1:7" x14ac:dyDescent="0.25">
      <c r="A26">
        <v>1</v>
      </c>
      <c r="B26" t="s">
        <v>127</v>
      </c>
      <c r="C26" t="s">
        <v>107</v>
      </c>
      <c r="D26" t="s">
        <v>30</v>
      </c>
      <c r="E26">
        <v>1</v>
      </c>
      <c r="F26">
        <v>7</v>
      </c>
      <c r="G26">
        <v>3</v>
      </c>
    </row>
    <row r="27" spans="1:7" x14ac:dyDescent="0.25">
      <c r="A27">
        <v>2</v>
      </c>
      <c r="B27" t="s">
        <v>126</v>
      </c>
      <c r="C27" t="s">
        <v>107</v>
      </c>
      <c r="D27" t="s">
        <v>30</v>
      </c>
      <c r="E27">
        <v>1</v>
      </c>
      <c r="F27">
        <v>6</v>
      </c>
      <c r="G27">
        <v>3</v>
      </c>
    </row>
    <row r="28" spans="1:7" x14ac:dyDescent="0.25">
      <c r="A28">
        <v>3</v>
      </c>
      <c r="B28" t="s">
        <v>144</v>
      </c>
      <c r="C28" t="s">
        <v>107</v>
      </c>
      <c r="D28" t="s">
        <v>30</v>
      </c>
      <c r="E28">
        <v>1</v>
      </c>
      <c r="F28">
        <v>5</v>
      </c>
      <c r="G28">
        <v>3</v>
      </c>
    </row>
    <row r="29" spans="1:7" x14ac:dyDescent="0.25">
      <c r="A29">
        <v>4</v>
      </c>
      <c r="B29" t="s">
        <v>153</v>
      </c>
      <c r="C29" t="s">
        <v>107</v>
      </c>
      <c r="D29" t="s">
        <v>30</v>
      </c>
      <c r="E29">
        <v>1</v>
      </c>
      <c r="F29">
        <v>0</v>
      </c>
      <c r="G29">
        <v>3</v>
      </c>
    </row>
    <row r="30" spans="1:7" x14ac:dyDescent="0.25">
      <c r="A30">
        <v>5</v>
      </c>
      <c r="B30" t="s">
        <v>145</v>
      </c>
      <c r="C30" t="s">
        <v>107</v>
      </c>
      <c r="D30" t="s">
        <v>30</v>
      </c>
      <c r="E30">
        <v>1</v>
      </c>
      <c r="F30">
        <v>0</v>
      </c>
      <c r="G30">
        <v>3</v>
      </c>
    </row>
    <row r="31" spans="1:7" x14ac:dyDescent="0.25">
      <c r="A31">
        <v>6</v>
      </c>
      <c r="B31" t="s">
        <v>106</v>
      </c>
      <c r="C31" t="s">
        <v>107</v>
      </c>
      <c r="D31" t="s">
        <v>30</v>
      </c>
      <c r="E31">
        <v>1</v>
      </c>
      <c r="F31">
        <v>3</v>
      </c>
      <c r="G31">
        <v>3</v>
      </c>
    </row>
    <row r="32" spans="1:7" x14ac:dyDescent="0.25">
      <c r="A32">
        <v>1</v>
      </c>
      <c r="B32" t="s">
        <v>127</v>
      </c>
      <c r="C32" t="s">
        <v>107</v>
      </c>
      <c r="D32" t="s">
        <v>10</v>
      </c>
      <c r="E32">
        <v>2</v>
      </c>
      <c r="F32">
        <v>13</v>
      </c>
      <c r="G32">
        <v>3</v>
      </c>
    </row>
    <row r="33" spans="1:7" x14ac:dyDescent="0.25">
      <c r="A33">
        <v>2</v>
      </c>
      <c r="B33" t="s">
        <v>126</v>
      </c>
      <c r="C33" t="s">
        <v>107</v>
      </c>
      <c r="D33" t="s">
        <v>10</v>
      </c>
      <c r="E33">
        <v>2</v>
      </c>
      <c r="F33">
        <v>8</v>
      </c>
      <c r="G33">
        <v>3</v>
      </c>
    </row>
    <row r="34" spans="1:7" x14ac:dyDescent="0.25">
      <c r="A34">
        <v>3</v>
      </c>
      <c r="B34" t="s">
        <v>144</v>
      </c>
      <c r="C34" t="s">
        <v>107</v>
      </c>
      <c r="D34" t="s">
        <v>10</v>
      </c>
      <c r="E34">
        <v>2</v>
      </c>
      <c r="F34">
        <v>9</v>
      </c>
      <c r="G34">
        <v>3</v>
      </c>
    </row>
    <row r="35" spans="1:7" x14ac:dyDescent="0.25">
      <c r="A35">
        <v>4</v>
      </c>
      <c r="B35" t="s">
        <v>153</v>
      </c>
      <c r="C35" t="s">
        <v>107</v>
      </c>
      <c r="D35" t="s">
        <v>10</v>
      </c>
      <c r="E35">
        <v>2</v>
      </c>
      <c r="F35">
        <v>0</v>
      </c>
      <c r="G35">
        <v>3</v>
      </c>
    </row>
    <row r="36" spans="1:7" x14ac:dyDescent="0.25">
      <c r="A36">
        <v>5</v>
      </c>
      <c r="B36" t="s">
        <v>145</v>
      </c>
      <c r="C36" t="s">
        <v>107</v>
      </c>
      <c r="D36" t="s">
        <v>10</v>
      </c>
      <c r="E36">
        <v>2</v>
      </c>
      <c r="F36">
        <v>0</v>
      </c>
      <c r="G36">
        <v>3</v>
      </c>
    </row>
    <row r="37" spans="1:7" x14ac:dyDescent="0.25">
      <c r="A37">
        <v>6</v>
      </c>
      <c r="B37" t="s">
        <v>106</v>
      </c>
      <c r="C37" t="s">
        <v>107</v>
      </c>
      <c r="D37" t="s">
        <v>10</v>
      </c>
      <c r="E37">
        <v>2</v>
      </c>
      <c r="F37">
        <v>3</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881</v>
      </c>
      <c r="G2">
        <v>1</v>
      </c>
    </row>
    <row r="3" spans="1:7" x14ac:dyDescent="0.25">
      <c r="A3">
        <v>2</v>
      </c>
      <c r="B3" t="s">
        <v>126</v>
      </c>
      <c r="C3" t="s">
        <v>31</v>
      </c>
      <c r="D3" t="s">
        <v>30</v>
      </c>
      <c r="E3">
        <v>1</v>
      </c>
      <c r="F3">
        <v>674</v>
      </c>
      <c r="G3">
        <v>1</v>
      </c>
    </row>
    <row r="4" spans="1:7" x14ac:dyDescent="0.25">
      <c r="A4">
        <v>3</v>
      </c>
      <c r="B4" t="s">
        <v>144</v>
      </c>
      <c r="C4" t="s">
        <v>31</v>
      </c>
      <c r="D4" t="s">
        <v>30</v>
      </c>
      <c r="E4">
        <v>1</v>
      </c>
      <c r="F4">
        <v>61</v>
      </c>
      <c r="G4">
        <v>1</v>
      </c>
    </row>
    <row r="5" spans="1:7" x14ac:dyDescent="0.25">
      <c r="A5">
        <v>4</v>
      </c>
      <c r="B5" t="s">
        <v>153</v>
      </c>
      <c r="C5" t="s">
        <v>31</v>
      </c>
      <c r="D5" t="s">
        <v>30</v>
      </c>
      <c r="E5">
        <v>1</v>
      </c>
      <c r="F5">
        <v>130</v>
      </c>
      <c r="G5">
        <v>1</v>
      </c>
    </row>
    <row r="6" spans="1:7" x14ac:dyDescent="0.25">
      <c r="A6">
        <v>5</v>
      </c>
      <c r="B6" t="s">
        <v>145</v>
      </c>
      <c r="C6" t="s">
        <v>31</v>
      </c>
      <c r="D6" t="s">
        <v>30</v>
      </c>
      <c r="E6">
        <v>1</v>
      </c>
      <c r="F6">
        <v>56</v>
      </c>
      <c r="G6">
        <v>1</v>
      </c>
    </row>
    <row r="7" spans="1:7" x14ac:dyDescent="0.25">
      <c r="A7">
        <v>6</v>
      </c>
      <c r="B7" t="s">
        <v>106</v>
      </c>
      <c r="C7" t="s">
        <v>31</v>
      </c>
      <c r="D7" t="s">
        <v>30</v>
      </c>
      <c r="E7">
        <v>1</v>
      </c>
      <c r="F7">
        <v>203</v>
      </c>
      <c r="G7">
        <v>1</v>
      </c>
    </row>
    <row r="8" spans="1:7" x14ac:dyDescent="0.25">
      <c r="A8">
        <v>1</v>
      </c>
      <c r="B8" t="s">
        <v>127</v>
      </c>
      <c r="C8" t="s">
        <v>31</v>
      </c>
      <c r="D8" t="s">
        <v>10</v>
      </c>
      <c r="E8">
        <v>2</v>
      </c>
      <c r="F8">
        <v>2283</v>
      </c>
      <c r="G8">
        <v>1</v>
      </c>
    </row>
    <row r="9" spans="1:7" x14ac:dyDescent="0.25">
      <c r="A9">
        <v>2</v>
      </c>
      <c r="B9" t="s">
        <v>126</v>
      </c>
      <c r="C9" t="s">
        <v>31</v>
      </c>
      <c r="D9" t="s">
        <v>10</v>
      </c>
      <c r="E9">
        <v>2</v>
      </c>
      <c r="F9">
        <v>1172</v>
      </c>
      <c r="G9">
        <v>1</v>
      </c>
    </row>
    <row r="10" spans="1:7" x14ac:dyDescent="0.25">
      <c r="A10">
        <v>3</v>
      </c>
      <c r="B10" t="s">
        <v>144</v>
      </c>
      <c r="C10" t="s">
        <v>31</v>
      </c>
      <c r="D10" t="s">
        <v>10</v>
      </c>
      <c r="E10">
        <v>2</v>
      </c>
      <c r="F10">
        <v>145</v>
      </c>
      <c r="G10">
        <v>1</v>
      </c>
    </row>
    <row r="11" spans="1:7" x14ac:dyDescent="0.25">
      <c r="A11">
        <v>4</v>
      </c>
      <c r="B11" t="s">
        <v>153</v>
      </c>
      <c r="C11" t="s">
        <v>31</v>
      </c>
      <c r="D11" t="s">
        <v>10</v>
      </c>
      <c r="E11">
        <v>2</v>
      </c>
      <c r="F11">
        <v>216</v>
      </c>
      <c r="G11">
        <v>1</v>
      </c>
    </row>
    <row r="12" spans="1:7" x14ac:dyDescent="0.25">
      <c r="A12">
        <v>5</v>
      </c>
      <c r="B12" t="s">
        <v>145</v>
      </c>
      <c r="C12" t="s">
        <v>31</v>
      </c>
      <c r="D12" t="s">
        <v>10</v>
      </c>
      <c r="E12">
        <v>2</v>
      </c>
      <c r="F12">
        <v>137</v>
      </c>
      <c r="G12">
        <v>1</v>
      </c>
    </row>
    <row r="13" spans="1:7" x14ac:dyDescent="0.25">
      <c r="A13">
        <v>6</v>
      </c>
      <c r="B13" t="s">
        <v>106</v>
      </c>
      <c r="C13" t="s">
        <v>31</v>
      </c>
      <c r="D13" t="s">
        <v>10</v>
      </c>
      <c r="E13">
        <v>2</v>
      </c>
      <c r="F13">
        <v>306</v>
      </c>
      <c r="G13">
        <v>1</v>
      </c>
    </row>
    <row r="14" spans="1:7" x14ac:dyDescent="0.25">
      <c r="A14">
        <v>1</v>
      </c>
      <c r="B14" t="s">
        <v>127</v>
      </c>
      <c r="C14" t="s">
        <v>32</v>
      </c>
      <c r="D14" t="s">
        <v>30</v>
      </c>
      <c r="E14">
        <v>1</v>
      </c>
      <c r="F14">
        <v>117</v>
      </c>
      <c r="G14">
        <v>2</v>
      </c>
    </row>
    <row r="15" spans="1:7" x14ac:dyDescent="0.25">
      <c r="A15">
        <v>2</v>
      </c>
      <c r="B15" t="s">
        <v>126</v>
      </c>
      <c r="C15" t="s">
        <v>32</v>
      </c>
      <c r="D15" t="s">
        <v>30</v>
      </c>
      <c r="E15">
        <v>1</v>
      </c>
      <c r="F15">
        <v>136</v>
      </c>
      <c r="G15">
        <v>2</v>
      </c>
    </row>
    <row r="16" spans="1:7" x14ac:dyDescent="0.25">
      <c r="A16">
        <v>3</v>
      </c>
      <c r="B16" t="s">
        <v>144</v>
      </c>
      <c r="C16" t="s">
        <v>32</v>
      </c>
      <c r="D16" t="s">
        <v>30</v>
      </c>
      <c r="E16">
        <v>1</v>
      </c>
      <c r="F16">
        <v>21</v>
      </c>
      <c r="G16">
        <v>2</v>
      </c>
    </row>
    <row r="17" spans="1:7" x14ac:dyDescent="0.25">
      <c r="A17">
        <v>4</v>
      </c>
      <c r="B17" t="s">
        <v>153</v>
      </c>
      <c r="C17" t="s">
        <v>32</v>
      </c>
      <c r="D17" t="s">
        <v>30</v>
      </c>
      <c r="E17">
        <v>1</v>
      </c>
      <c r="F17">
        <v>2</v>
      </c>
      <c r="G17">
        <v>2</v>
      </c>
    </row>
    <row r="18" spans="1:7" x14ac:dyDescent="0.25">
      <c r="A18">
        <v>5</v>
      </c>
      <c r="B18" t="s">
        <v>145</v>
      </c>
      <c r="C18" t="s">
        <v>32</v>
      </c>
      <c r="D18" t="s">
        <v>30</v>
      </c>
      <c r="E18">
        <v>1</v>
      </c>
      <c r="F18">
        <v>0</v>
      </c>
      <c r="G18">
        <v>2</v>
      </c>
    </row>
    <row r="19" spans="1:7" x14ac:dyDescent="0.25">
      <c r="A19">
        <v>6</v>
      </c>
      <c r="B19" t="s">
        <v>106</v>
      </c>
      <c r="C19" t="s">
        <v>32</v>
      </c>
      <c r="D19" t="s">
        <v>30</v>
      </c>
      <c r="E19">
        <v>1</v>
      </c>
      <c r="F19">
        <v>44</v>
      </c>
      <c r="G19">
        <v>2</v>
      </c>
    </row>
    <row r="20" spans="1:7" x14ac:dyDescent="0.25">
      <c r="A20">
        <v>1</v>
      </c>
      <c r="B20" t="s">
        <v>127</v>
      </c>
      <c r="C20" t="s">
        <v>32</v>
      </c>
      <c r="D20" t="s">
        <v>10</v>
      </c>
      <c r="E20">
        <v>2</v>
      </c>
      <c r="F20">
        <v>284</v>
      </c>
      <c r="G20">
        <v>2</v>
      </c>
    </row>
    <row r="21" spans="1:7" x14ac:dyDescent="0.25">
      <c r="A21">
        <v>2</v>
      </c>
      <c r="B21" t="s">
        <v>126</v>
      </c>
      <c r="C21" t="s">
        <v>32</v>
      </c>
      <c r="D21" t="s">
        <v>10</v>
      </c>
      <c r="E21">
        <v>2</v>
      </c>
      <c r="F21">
        <v>294</v>
      </c>
      <c r="G21">
        <v>2</v>
      </c>
    </row>
    <row r="22" spans="1:7" x14ac:dyDescent="0.25">
      <c r="A22">
        <v>3</v>
      </c>
      <c r="B22" t="s">
        <v>144</v>
      </c>
      <c r="C22" t="s">
        <v>32</v>
      </c>
      <c r="D22" t="s">
        <v>10</v>
      </c>
      <c r="E22">
        <v>2</v>
      </c>
      <c r="F22">
        <v>47</v>
      </c>
      <c r="G22">
        <v>2</v>
      </c>
    </row>
    <row r="23" spans="1:7" x14ac:dyDescent="0.25">
      <c r="A23">
        <v>4</v>
      </c>
      <c r="B23" t="s">
        <v>153</v>
      </c>
      <c r="C23" t="s">
        <v>32</v>
      </c>
      <c r="D23" t="s">
        <v>10</v>
      </c>
      <c r="E23">
        <v>2</v>
      </c>
      <c r="F23">
        <v>4</v>
      </c>
      <c r="G23">
        <v>2</v>
      </c>
    </row>
    <row r="24" spans="1:7" x14ac:dyDescent="0.25">
      <c r="A24">
        <v>5</v>
      </c>
      <c r="B24" t="s">
        <v>145</v>
      </c>
      <c r="C24" t="s">
        <v>32</v>
      </c>
      <c r="D24" t="s">
        <v>10</v>
      </c>
      <c r="E24">
        <v>2</v>
      </c>
      <c r="F24">
        <v>0</v>
      </c>
      <c r="G24">
        <v>2</v>
      </c>
    </row>
    <row r="25" spans="1:7" x14ac:dyDescent="0.25">
      <c r="A25">
        <v>6</v>
      </c>
      <c r="B25" t="s">
        <v>106</v>
      </c>
      <c r="C25" t="s">
        <v>32</v>
      </c>
      <c r="D25" t="s">
        <v>10</v>
      </c>
      <c r="E25">
        <v>2</v>
      </c>
      <c r="F25">
        <v>54</v>
      </c>
      <c r="G25">
        <v>2</v>
      </c>
    </row>
    <row r="26" spans="1:7" x14ac:dyDescent="0.25">
      <c r="A26">
        <v>1</v>
      </c>
      <c r="B26" t="s">
        <v>127</v>
      </c>
      <c r="C26" t="s">
        <v>107</v>
      </c>
      <c r="D26" t="s">
        <v>30</v>
      </c>
      <c r="E26">
        <v>1</v>
      </c>
      <c r="F26">
        <v>101</v>
      </c>
      <c r="G26">
        <v>3</v>
      </c>
    </row>
    <row r="27" spans="1:7" x14ac:dyDescent="0.25">
      <c r="A27">
        <v>2</v>
      </c>
      <c r="B27" t="s">
        <v>126</v>
      </c>
      <c r="C27" t="s">
        <v>107</v>
      </c>
      <c r="D27" t="s">
        <v>30</v>
      </c>
      <c r="E27">
        <v>1</v>
      </c>
      <c r="F27">
        <v>52</v>
      </c>
      <c r="G27">
        <v>3</v>
      </c>
    </row>
    <row r="28" spans="1:7" x14ac:dyDescent="0.25">
      <c r="A28">
        <v>3</v>
      </c>
      <c r="B28" t="s">
        <v>144</v>
      </c>
      <c r="C28" t="s">
        <v>107</v>
      </c>
      <c r="D28" t="s">
        <v>30</v>
      </c>
      <c r="E28">
        <v>1</v>
      </c>
      <c r="F28">
        <v>32</v>
      </c>
      <c r="G28">
        <v>3</v>
      </c>
    </row>
    <row r="29" spans="1:7" x14ac:dyDescent="0.25">
      <c r="A29">
        <v>4</v>
      </c>
      <c r="B29" t="s">
        <v>153</v>
      </c>
      <c r="C29" t="s">
        <v>107</v>
      </c>
      <c r="D29" t="s">
        <v>30</v>
      </c>
      <c r="E29">
        <v>1</v>
      </c>
      <c r="F29">
        <v>5</v>
      </c>
      <c r="G29">
        <v>3</v>
      </c>
    </row>
    <row r="30" spans="1:7" x14ac:dyDescent="0.25">
      <c r="A30">
        <v>5</v>
      </c>
      <c r="B30" t="s">
        <v>145</v>
      </c>
      <c r="C30" t="s">
        <v>107</v>
      </c>
      <c r="D30" t="s">
        <v>30</v>
      </c>
      <c r="E30">
        <v>1</v>
      </c>
      <c r="F30">
        <v>7</v>
      </c>
      <c r="G30">
        <v>3</v>
      </c>
    </row>
    <row r="31" spans="1:7" x14ac:dyDescent="0.25">
      <c r="A31">
        <v>6</v>
      </c>
      <c r="B31" t="s">
        <v>106</v>
      </c>
      <c r="C31" t="s">
        <v>107</v>
      </c>
      <c r="D31" t="s">
        <v>30</v>
      </c>
      <c r="E31">
        <v>1</v>
      </c>
      <c r="F31">
        <v>19</v>
      </c>
      <c r="G31">
        <v>3</v>
      </c>
    </row>
    <row r="32" spans="1:7" x14ac:dyDescent="0.25">
      <c r="A32">
        <v>1</v>
      </c>
      <c r="B32" t="s">
        <v>127</v>
      </c>
      <c r="C32" t="s">
        <v>107</v>
      </c>
      <c r="D32" t="s">
        <v>10</v>
      </c>
      <c r="E32">
        <v>2</v>
      </c>
      <c r="F32">
        <v>229</v>
      </c>
      <c r="G32">
        <v>3</v>
      </c>
    </row>
    <row r="33" spans="1:7" x14ac:dyDescent="0.25">
      <c r="A33">
        <v>2</v>
      </c>
      <c r="B33" t="s">
        <v>126</v>
      </c>
      <c r="C33" t="s">
        <v>107</v>
      </c>
      <c r="D33" t="s">
        <v>10</v>
      </c>
      <c r="E33">
        <v>2</v>
      </c>
      <c r="F33">
        <v>69</v>
      </c>
      <c r="G33">
        <v>3</v>
      </c>
    </row>
    <row r="34" spans="1:7" x14ac:dyDescent="0.25">
      <c r="A34">
        <v>3</v>
      </c>
      <c r="B34" t="s">
        <v>144</v>
      </c>
      <c r="C34" t="s">
        <v>107</v>
      </c>
      <c r="D34" t="s">
        <v>10</v>
      </c>
      <c r="E34">
        <v>2</v>
      </c>
      <c r="F34">
        <v>59</v>
      </c>
      <c r="G34">
        <v>3</v>
      </c>
    </row>
    <row r="35" spans="1:7" x14ac:dyDescent="0.25">
      <c r="A35">
        <v>4</v>
      </c>
      <c r="B35" t="s">
        <v>153</v>
      </c>
      <c r="C35" t="s">
        <v>107</v>
      </c>
      <c r="D35" t="s">
        <v>10</v>
      </c>
      <c r="E35">
        <v>2</v>
      </c>
      <c r="F35">
        <v>5</v>
      </c>
      <c r="G35">
        <v>3</v>
      </c>
    </row>
    <row r="36" spans="1:7" x14ac:dyDescent="0.25">
      <c r="A36">
        <v>5</v>
      </c>
      <c r="B36" t="s">
        <v>145</v>
      </c>
      <c r="C36" t="s">
        <v>107</v>
      </c>
      <c r="D36" t="s">
        <v>10</v>
      </c>
      <c r="E36">
        <v>2</v>
      </c>
      <c r="F36">
        <v>12</v>
      </c>
      <c r="G36">
        <v>3</v>
      </c>
    </row>
    <row r="37" spans="1:7" x14ac:dyDescent="0.25">
      <c r="A37">
        <v>6</v>
      </c>
      <c r="B37" t="s">
        <v>106</v>
      </c>
      <c r="C37" t="s">
        <v>107</v>
      </c>
      <c r="D37" t="s">
        <v>10</v>
      </c>
      <c r="E37">
        <v>2</v>
      </c>
      <c r="F37">
        <v>32</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99</v>
      </c>
      <c r="B1" t="s">
        <v>0</v>
      </c>
      <c r="C1" t="s">
        <v>56</v>
      </c>
      <c r="D1" t="s">
        <v>108</v>
      </c>
      <c r="E1" t="s">
        <v>53</v>
      </c>
    </row>
    <row r="2" spans="1:5" x14ac:dyDescent="0.25">
      <c r="A2">
        <v>1</v>
      </c>
      <c r="B2" t="s">
        <v>128</v>
      </c>
      <c r="C2">
        <v>2028</v>
      </c>
      <c r="D2">
        <v>1665</v>
      </c>
      <c r="E2">
        <v>72</v>
      </c>
    </row>
    <row r="3" spans="1:5" x14ac:dyDescent="0.25">
      <c r="A3">
        <v>2</v>
      </c>
      <c r="B3" t="s">
        <v>129</v>
      </c>
      <c r="C3">
        <v>451</v>
      </c>
      <c r="D3">
        <v>349</v>
      </c>
      <c r="E3">
        <v>6</v>
      </c>
    </row>
    <row r="4" spans="1:5" x14ac:dyDescent="0.25">
      <c r="A4">
        <v>3</v>
      </c>
      <c r="B4" t="s">
        <v>130</v>
      </c>
      <c r="C4">
        <v>245</v>
      </c>
      <c r="D4">
        <v>207</v>
      </c>
      <c r="E4">
        <v>6</v>
      </c>
    </row>
    <row r="5" spans="1:5" x14ac:dyDescent="0.25">
      <c r="A5" s="2">
        <v>4</v>
      </c>
      <c r="B5" s="2" t="s">
        <v>148</v>
      </c>
      <c r="C5" s="2">
        <v>152</v>
      </c>
      <c r="D5" s="2">
        <v>108</v>
      </c>
      <c r="E5" s="2">
        <v>11</v>
      </c>
    </row>
    <row r="6" spans="1:5" x14ac:dyDescent="0.25">
      <c r="A6" s="2">
        <v>5</v>
      </c>
      <c r="B6" s="2" t="s">
        <v>147</v>
      </c>
      <c r="C6" s="2">
        <v>125</v>
      </c>
      <c r="D6" s="2">
        <v>105</v>
      </c>
      <c r="E6" s="2">
        <v>8</v>
      </c>
    </row>
    <row r="7" spans="1:5" x14ac:dyDescent="0.25">
      <c r="A7" s="2">
        <v>6</v>
      </c>
      <c r="B7" s="2" t="s">
        <v>106</v>
      </c>
      <c r="C7" s="2">
        <v>471</v>
      </c>
      <c r="D7" s="2">
        <v>372</v>
      </c>
      <c r="E7" s="2">
        <v>35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99</v>
      </c>
      <c r="B1" t="s">
        <v>0</v>
      </c>
      <c r="C1" t="s">
        <v>58</v>
      </c>
      <c r="D1" t="s">
        <v>108</v>
      </c>
      <c r="E1" t="s">
        <v>53</v>
      </c>
    </row>
    <row r="2" spans="1:5" x14ac:dyDescent="0.25">
      <c r="A2" s="2">
        <v>1</v>
      </c>
      <c r="B2" s="2" t="s">
        <v>128</v>
      </c>
      <c r="C2" s="2">
        <v>42</v>
      </c>
      <c r="D2" s="2">
        <v>32</v>
      </c>
      <c r="E2" s="2">
        <v>4</v>
      </c>
    </row>
    <row r="3" spans="1:5" x14ac:dyDescent="0.25">
      <c r="A3" s="2">
        <v>2</v>
      </c>
      <c r="B3" s="2" t="s">
        <v>129</v>
      </c>
      <c r="C3" s="2">
        <v>23</v>
      </c>
      <c r="D3" s="2">
        <v>15</v>
      </c>
      <c r="E3" s="2">
        <v>0</v>
      </c>
    </row>
    <row r="4" spans="1:5" x14ac:dyDescent="0.25">
      <c r="A4" s="2">
        <v>3</v>
      </c>
      <c r="B4" s="2" t="s">
        <v>150</v>
      </c>
      <c r="C4" s="2">
        <v>12</v>
      </c>
      <c r="D4" s="2">
        <v>8</v>
      </c>
      <c r="E4" s="2">
        <v>0</v>
      </c>
    </row>
    <row r="5" spans="1:5" x14ac:dyDescent="0.25">
      <c r="A5" s="2">
        <v>4</v>
      </c>
      <c r="B5" s="2" t="s">
        <v>149</v>
      </c>
      <c r="C5" s="2">
        <v>11</v>
      </c>
      <c r="D5" s="2">
        <v>10</v>
      </c>
      <c r="E5" s="2">
        <v>0</v>
      </c>
    </row>
    <row r="6" spans="1:5" x14ac:dyDescent="0.25">
      <c r="A6" s="2">
        <v>5</v>
      </c>
      <c r="B6" s="2" t="s">
        <v>154</v>
      </c>
      <c r="C6" s="2">
        <v>10</v>
      </c>
      <c r="D6" s="2">
        <v>2</v>
      </c>
      <c r="E6" s="2">
        <v>0</v>
      </c>
    </row>
    <row r="7" spans="1:5" x14ac:dyDescent="0.25">
      <c r="A7" s="2">
        <v>6</v>
      </c>
      <c r="B7" s="2" t="s">
        <v>106</v>
      </c>
      <c r="C7" s="2">
        <v>39</v>
      </c>
      <c r="D7" s="2">
        <v>16</v>
      </c>
      <c r="E7" s="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123</v>
      </c>
      <c r="B1" t="s">
        <v>124</v>
      </c>
      <c r="C1" t="s">
        <v>125</v>
      </c>
    </row>
    <row r="2" spans="1:3" x14ac:dyDescent="0.25">
      <c r="A2" s="1" t="s">
        <v>151</v>
      </c>
      <c r="B2" s="1" t="s">
        <v>152</v>
      </c>
      <c r="C2" s="1" t="s">
        <v>138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8352</v>
      </c>
      <c r="B2" t="s">
        <v>91</v>
      </c>
      <c r="C2" t="s">
        <v>65</v>
      </c>
      <c r="D2">
        <v>1</v>
      </c>
    </row>
    <row r="3" spans="1:4" x14ac:dyDescent="0.25">
      <c r="A3">
        <v>3</v>
      </c>
      <c r="B3" t="s">
        <v>91</v>
      </c>
      <c r="C3" t="s">
        <v>93</v>
      </c>
      <c r="D3">
        <v>2</v>
      </c>
    </row>
    <row r="4" spans="1:4" x14ac:dyDescent="0.25">
      <c r="A4">
        <v>0</v>
      </c>
      <c r="B4" t="s">
        <v>91</v>
      </c>
      <c r="C4" t="s">
        <v>64</v>
      </c>
      <c r="D4">
        <v>3</v>
      </c>
    </row>
    <row r="5" spans="1:4" x14ac:dyDescent="0.25">
      <c r="A5">
        <v>0</v>
      </c>
      <c r="B5" t="s">
        <v>91</v>
      </c>
      <c r="C5" t="s">
        <v>92</v>
      </c>
      <c r="D5">
        <v>4</v>
      </c>
    </row>
    <row r="6" spans="1:4" x14ac:dyDescent="0.25">
      <c r="A6">
        <v>2572</v>
      </c>
      <c r="B6" t="s">
        <v>50</v>
      </c>
      <c r="C6" t="s">
        <v>65</v>
      </c>
      <c r="D6">
        <v>1</v>
      </c>
    </row>
    <row r="7" spans="1:4" x14ac:dyDescent="0.25">
      <c r="A7">
        <v>10</v>
      </c>
      <c r="B7" t="s">
        <v>50</v>
      </c>
      <c r="C7" t="s">
        <v>93</v>
      </c>
      <c r="D7">
        <v>2</v>
      </c>
    </row>
    <row r="8" spans="1:4" x14ac:dyDescent="0.25">
      <c r="A8">
        <v>0</v>
      </c>
      <c r="B8" t="s">
        <v>50</v>
      </c>
      <c r="C8" t="s">
        <v>64</v>
      </c>
      <c r="D8">
        <v>3</v>
      </c>
    </row>
    <row r="9" spans="1:4" x14ac:dyDescent="0.25">
      <c r="A9">
        <v>22</v>
      </c>
      <c r="B9" t="s">
        <v>50</v>
      </c>
      <c r="C9" t="s">
        <v>92</v>
      </c>
      <c r="D9">
        <v>4</v>
      </c>
    </row>
    <row r="10" spans="1:4" x14ac:dyDescent="0.25">
      <c r="A10">
        <v>1790</v>
      </c>
      <c r="B10" t="s">
        <v>51</v>
      </c>
      <c r="C10" t="s">
        <v>65</v>
      </c>
      <c r="D10">
        <v>1</v>
      </c>
    </row>
    <row r="11" spans="1:4" x14ac:dyDescent="0.25">
      <c r="A11">
        <v>4</v>
      </c>
      <c r="B11" t="s">
        <v>51</v>
      </c>
      <c r="C11" t="s">
        <v>93</v>
      </c>
      <c r="D11">
        <v>2</v>
      </c>
    </row>
    <row r="12" spans="1:4" x14ac:dyDescent="0.25">
      <c r="A12">
        <v>0</v>
      </c>
      <c r="B12" t="s">
        <v>51</v>
      </c>
      <c r="C12" t="s">
        <v>64</v>
      </c>
      <c r="D12">
        <v>3</v>
      </c>
    </row>
    <row r="13" spans="1:4" x14ac:dyDescent="0.25">
      <c r="A13">
        <v>7</v>
      </c>
      <c r="B13" t="s">
        <v>51</v>
      </c>
      <c r="C13" t="s">
        <v>92</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schemas.openxmlformats.org/package/2006/metadata/core-properties"/>
    <ds:schemaRef ds:uri="http://schemas.microsoft.com/office/infopath/2007/PartnerControl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Jankowska Małgorzata</cp:lastModifiedBy>
  <cp:lastPrinted>2015-01-07T11:10:02Z</cp:lastPrinted>
  <dcterms:created xsi:type="dcterms:W3CDTF">2014-07-29T18:33:30Z</dcterms:created>
  <dcterms:modified xsi:type="dcterms:W3CDTF">2015-08-11T11:42:15Z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