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moduł 1a" sheetId="1" r:id="rId1"/>
  </sheets>
  <definedNames>
    <definedName name="_xlnm._FilterDatabase" localSheetId="0" hidden="1">'moduł 1a'!$A$5:$AA$118</definedName>
    <definedName name="_xlnm.Print_Area" localSheetId="0">'moduł 1a'!$A$1:$AA$118</definedName>
  </definedNames>
  <calcPr fullCalcOnLoad="1"/>
</workbook>
</file>

<file path=xl/sharedStrings.xml><?xml version="1.0" encoding="utf-8"?>
<sst xmlns="http://schemas.openxmlformats.org/spreadsheetml/2006/main" count="740" uniqueCount="294">
  <si>
    <t>Nazwa gminy, na terenie której będą tworzone miejsca opieki</t>
  </si>
  <si>
    <t>Liczba tworzonych miejsc</t>
  </si>
  <si>
    <t>Wydatki na tworzenie miejsc</t>
  </si>
  <si>
    <t>Koszty realizacji zadania OGÓŁEM (zł), z tego: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</si>
  <si>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</si>
  <si>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</si>
  <si>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</si>
  <si>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</si>
  <si>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</si>
  <si>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</si>
  <si>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</si>
  <si>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</si>
  <si>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
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</si>
  <si>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</si>
  <si>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</si>
  <si>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</si>
  <si>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</si>
  <si>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</si>
  <si>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</si>
  <si>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</si>
  <si>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Żłobek Miejski nr 1 w Boguszowie - Gorcach, ul. Waryńskiego 10, 58-370 Boguszów - Gorce</t>
  </si>
  <si>
    <t>Miasto Boguszów - Gorce</t>
  </si>
  <si>
    <t>02</t>
  </si>
  <si>
    <t>01</t>
  </si>
  <si>
    <t>Żłobek gminny " SKRZAT", ul. Sybiraków dz. Nr 2/37,2/36,2/35, 2/24,2/3,1/9, 55-080 Kąty Wrocławskie</t>
  </si>
  <si>
    <t>Kąty Wrocławskie</t>
  </si>
  <si>
    <t>23</t>
  </si>
  <si>
    <t>04</t>
  </si>
  <si>
    <t>3</t>
  </si>
  <si>
    <t>Klub Malucha Wiry 61, 58-124 Marcinowice</t>
  </si>
  <si>
    <t>Marcinowice</t>
  </si>
  <si>
    <t>19</t>
  </si>
  <si>
    <t>05</t>
  </si>
  <si>
    <t>2</t>
  </si>
  <si>
    <t>Klub Dziecięcy " Akademia Misiowa", ul. Żeromskiego 30, 58-350 Mieroszów</t>
  </si>
  <si>
    <t>Mieroszów</t>
  </si>
  <si>
    <t>21</t>
  </si>
  <si>
    <t>06</t>
  </si>
  <si>
    <t>4</t>
  </si>
  <si>
    <t>Żłobek miejski w Pieńsku, ul. Szkolna 3, 59-930 Pieńsk</t>
  </si>
  <si>
    <t>Pieńsk</t>
  </si>
  <si>
    <t>25</t>
  </si>
  <si>
    <t>Żłobek gminny w Piławie Górnej, działka nr 317/2 obręb Kopanice, 58-240 Piława Górna</t>
  </si>
  <si>
    <t>Piława Górna</t>
  </si>
  <si>
    <t>1</t>
  </si>
  <si>
    <t>Żłobek Pod Trzema Wieżami, ul. Szkolna 8, 55-110 Prusice</t>
  </si>
  <si>
    <t>Prusice</t>
  </si>
  <si>
    <t>20</t>
  </si>
  <si>
    <t>Klub dziecięcy " Wesołe Elfy", Ujazd Górny 27, 55-340 Udanin</t>
  </si>
  <si>
    <t>Udanin</t>
  </si>
  <si>
    <t>18</t>
  </si>
  <si>
    <t>Miejski Żłobek im. Kubusia Puchatka, ul. Kochanowskiego, 59-940 Węgliniec</t>
  </si>
  <si>
    <t>Węgliniec</t>
  </si>
  <si>
    <t xml:space="preserve">Żłobek "Brzeskie Skrzaty", ul. Królewska 5 87-880 Brześć Kujawski </t>
  </si>
  <si>
    <t xml:space="preserve">Brześć Kujawski </t>
  </si>
  <si>
    <t>Żłobek Gminny ul. Adama Mickiewicza 11, 88-150 Kruszwica</t>
  </si>
  <si>
    <t>Kruszwica</t>
  </si>
  <si>
    <t>07</t>
  </si>
  <si>
    <t>Gminny Klub Dziecięcy Happy Kids ul.Szkolna 6,  87-222 Książki</t>
  </si>
  <si>
    <t xml:space="preserve"> Książki </t>
  </si>
  <si>
    <t>17</t>
  </si>
  <si>
    <t>03</t>
  </si>
  <si>
    <t>Klub Dziecięcy w Radzyniu Chełmińskim, ul. Sady 14, 87-220 Radzyń Chełmiński</t>
  </si>
  <si>
    <t>Radzyń Chełmiński</t>
  </si>
  <si>
    <t>Publiczny żłobek w Aleksandrowie Kujawskim, ul. Wojska Polskiego 19, 87-700 Aleksandrów Kujawski</t>
  </si>
  <si>
    <t>Gmina Miejska Aleksandrów Kujawski</t>
  </si>
  <si>
    <t>Żłobek Publiczny w Złotnikach Kujawskich, ul. Strażacka 9, 88-180 Złotniki Kujawskie</t>
  </si>
  <si>
    <t>Złotniki Kujawskie</t>
  </si>
  <si>
    <t>09</t>
  </si>
  <si>
    <t xml:space="preserve">Żłobek Publiczny w Czernikowie ul. Słowackiego 20, 87-640 Czernikowo </t>
  </si>
  <si>
    <t>Czernikowo</t>
  </si>
  <si>
    <t>15</t>
  </si>
  <si>
    <t>Klub Dziecięcy przy Przedszkolu Miejskim Nr 4 w Lubartowie, ul. Krzywe Koło 28, 21-100 Lubartów</t>
  </si>
  <si>
    <t>Gmina Miasto Lubartów</t>
  </si>
  <si>
    <t>08</t>
  </si>
  <si>
    <t>Żłobek "Niedźwiadek", dz. Ew. nr 2109 i 2111/3 obręb Niedrzwica Duża</t>
  </si>
  <si>
    <t>Gmina Niedrzwica Duża</t>
  </si>
  <si>
    <t>10</t>
  </si>
  <si>
    <t>Żłobek Gminny Maluszek w Kolonii Pilszczyn, Kolonia Pliszczyn 184, 20-258 Lublin</t>
  </si>
  <si>
    <t>Gmina Wólka</t>
  </si>
  <si>
    <t>14</t>
  </si>
  <si>
    <t>Gminny Żłobek "Bajkowa przystań", Jaszczów 24, 21-020 Milejów</t>
  </si>
  <si>
    <t>Gmina Milejów</t>
  </si>
  <si>
    <t>Żłobek Miejski ul. Piłsudskiego 18, 21-400 Łuków</t>
  </si>
  <si>
    <t>Miasto Łuków</t>
  </si>
  <si>
    <t>11</t>
  </si>
  <si>
    <t>Przedszkole Samorządowe 
z Oddziałem Żłobka, 66-132 Trzebiechów</t>
  </si>
  <si>
    <t>Trzebiechów</t>
  </si>
  <si>
    <t>Klub Dziecięcy "MALUSZEK"
 w Szczawnie, ul. Szkolna 3</t>
  </si>
  <si>
    <t>Dąbie</t>
  </si>
  <si>
    <t>Gminny Publiczny Żłobek, Bożnów</t>
  </si>
  <si>
    <t>Żagań</t>
  </si>
  <si>
    <t>Klub MALUCH+, ul. Szeroka 4, 
66-542 Zwierzyn</t>
  </si>
  <si>
    <t>Zwierzyn</t>
  </si>
  <si>
    <t>Klub Dziecięcy, ul. Zachodnia 8, 
66-300 Międzyrzecz</t>
  </si>
  <si>
    <t>Międzyrzecz</t>
  </si>
  <si>
    <t>Gminny Żłobek w Makowie, ul. Akacjowa 2, 96-124 Maków</t>
  </si>
  <si>
    <t>Maków</t>
  </si>
  <si>
    <t>Miejski Żłobek w Wieluniu, ul. Sadowa, 98-300 Wieluń</t>
  </si>
  <si>
    <t>Wieluń</t>
  </si>
  <si>
    <t>Gmina Galewice, ul. M. Konopnickiej 7 , 98-405 Galewice</t>
  </si>
  <si>
    <t>Galewice</t>
  </si>
  <si>
    <t>Żłobek w Bielawach, ul. Parzew 20, 99-423 Bielawy</t>
  </si>
  <si>
    <t>Bielawy</t>
  </si>
  <si>
    <t>Żłobek w Budziszewicach, ul. Szkolna 4, 97-212 Budziszewice</t>
  </si>
  <si>
    <t xml:space="preserve"> Budziszewice</t>
  </si>
  <si>
    <t>Klub Dziecięcy w Gołębiewku, Gołębiewek Nowy 54, 99-300 Kutno</t>
  </si>
  <si>
    <t xml:space="preserve"> Kutno</t>
  </si>
  <si>
    <t>Klub Malucha ul. Główna 134, 97-318 Czarnocin</t>
  </si>
  <si>
    <t>Czarnocin</t>
  </si>
  <si>
    <t>Żłobek nr 1 w Bedlnie, Bedlno 31A, 99-311 Bedlno</t>
  </si>
  <si>
    <t xml:space="preserve">  Bedlno</t>
  </si>
  <si>
    <t>Publiczny Żłobek w Radłowie, ul. Szkolna 1, 33-130 Radłów</t>
  </si>
  <si>
    <t>Radłów</t>
  </si>
  <si>
    <t>Publiczny Żłobek "Bajka" w Wietrzychowicach, Wietrzychowice 190, 33-270 Wietrzychowice</t>
  </si>
  <si>
    <t>Wietrzychowice</t>
  </si>
  <si>
    <t>Gminny Żłobek w Spytkowicach, ul. Wiślana 53, 34-116 Spytkowice</t>
  </si>
  <si>
    <t>Spytkowice</t>
  </si>
  <si>
    <t>Gminny Żłobek w Strzelcach Małych 295, 32-820 Szczurowa</t>
  </si>
  <si>
    <t>Szczurowa</t>
  </si>
  <si>
    <t>Publiczny żłobek, Białka 334, 34-220 Maków Podhalański</t>
  </si>
  <si>
    <t>Maków Podhalański</t>
  </si>
  <si>
    <t>Żłobek przy Zespole Placówek Oświatowych w Winnicy, ul. Wspólna 10, 06-120 Winnica</t>
  </si>
  <si>
    <t>Winnica</t>
  </si>
  <si>
    <t>24</t>
  </si>
  <si>
    <t>Żłobek Gminny w Magnuszewie, ul. Bohaterów Września 10, 26-910 Magnuszew</t>
  </si>
  <si>
    <t>Magnuszew</t>
  </si>
  <si>
    <t>Gminny Żłobek z siedzibą w Seroczynie, ul. Siedlecka 1, 08-116 Seroczyn</t>
  </si>
  <si>
    <t>Wodynie</t>
  </si>
  <si>
    <t>26</t>
  </si>
  <si>
    <t>12</t>
  </si>
  <si>
    <t>Publiczny Żłobek w Borowiu, ul. Sasimowskiego 3, 08-412 Borowie</t>
  </si>
  <si>
    <t>Borowie</t>
  </si>
  <si>
    <t>Żłobek w Długosiodle, ul. Kościuszki 3, 07-210 Długosiodło</t>
  </si>
  <si>
    <t>Długosiodło</t>
  </si>
  <si>
    <t>35</t>
  </si>
  <si>
    <t>Gminny Klub Dziecięcy nr 1, ul. Szkolna 7, 05-604 Jasieniec</t>
  </si>
  <si>
    <t>Jasieniec</t>
  </si>
  <si>
    <t>Gminny Klub Dziecięcy nr 1 w Kroczewie, Kroczewo 29, 09-142 Załuski</t>
  </si>
  <si>
    <t>Załuski</t>
  </si>
  <si>
    <t>Publiczny Żłobek w Jędrzejowie Nowym, Jędrzejów Nowy 30, 05-306 Jakubów</t>
  </si>
  <si>
    <t>Jakubów</t>
  </si>
  <si>
    <t>Gminny Żłobek w Stanisławowie, ul. Szkolna 4, 05-304 Stanisławów</t>
  </si>
  <si>
    <t>Stanisławów</t>
  </si>
  <si>
    <t>Gminny Żłobek w Poświętnem, Cygów 60A, 05-326 Poswiętne</t>
  </si>
  <si>
    <t>Poświętne</t>
  </si>
  <si>
    <t>34</t>
  </si>
  <si>
    <t>Gminny Klub Dziecięcy nr 1.ul. Nasielska 3, 05-180 Pomiechówek</t>
  </si>
  <si>
    <t>Pomiechówek</t>
  </si>
  <si>
    <t>Gminny Żłobek, Jastrzębia 109, 26-631 Jastrzębia</t>
  </si>
  <si>
    <t>Jastrzębia</t>
  </si>
  <si>
    <t>Klub Dziecięcy w Kapturach, Kaptury 5, 96-521 Brzozów</t>
  </si>
  <si>
    <t>Iłów</t>
  </si>
  <si>
    <t>28</t>
  </si>
  <si>
    <t>Klub Dziecięcy w Giżycach, Giżyce 10, 96-521 Brzozów</t>
  </si>
  <si>
    <t>Klub Dziecięcy Leśne Skrzaty w Jabłonnie Lackiej, ul. Kubusia Puchatka 1, 08-304 Jabłonna Lacka</t>
  </si>
  <si>
    <t>Jabłonna Lacka</t>
  </si>
  <si>
    <t>29</t>
  </si>
  <si>
    <t>Żłobek w Goworowie,
07-440 Goworowo</t>
  </si>
  <si>
    <t>Goworowo</t>
  </si>
  <si>
    <t>Gminny Żłobek
Mirów Stary 34,
26-503 Mirów Stary</t>
  </si>
  <si>
    <t>Mirów</t>
  </si>
  <si>
    <t>30</t>
  </si>
  <si>
    <t>Żłobek "Skrzacik" w Rudnikach, ul. Wieluńska 6, 46-325 Rudniki</t>
  </si>
  <si>
    <t>Gmina Rudniki</t>
  </si>
  <si>
    <t>Gminny Żłobek w Korczynie, ul. Parkowa 6, 38-420 Korczyna</t>
  </si>
  <si>
    <t>Gmina Korczyna</t>
  </si>
  <si>
    <t>Przedszkole Samorządowe z Oddziałem Żłobkowym, ul. Komisji Edukacji Narodowej 3, 39-432 Gorzyce</t>
  </si>
  <si>
    <t>Gmina Gorzyce</t>
  </si>
  <si>
    <t>Samorządowy Żłobek w Przecławiu, ul. Rynek 8, 39-320 Przecław</t>
  </si>
  <si>
    <t>Gmina Przecław</t>
  </si>
  <si>
    <t>Żłobek w Markowej, 37-120 Markowa 1351</t>
  </si>
  <si>
    <t>Gmina Markowa</t>
  </si>
  <si>
    <t>Gminny Żłobek w Kosinie, 37-112 Kosina 249</t>
  </si>
  <si>
    <t>Gmina Łańcut</t>
  </si>
  <si>
    <t>Gminny Żłobek w Kraczkowej, 37-124 Kraczkowa 217</t>
  </si>
  <si>
    <t>Żłobek Samorządowy w Lesku, ul. Smolki bn., 38-600 Lesko</t>
  </si>
  <si>
    <t>Gmina Lesko</t>
  </si>
  <si>
    <t>Klub Malucha, Perlejewo 45, 17-322 Perlejewo</t>
  </si>
  <si>
    <t>Perlejewo</t>
  </si>
  <si>
    <t>Gminny klub dziecięcy, Perki Karpie 1 , 18-218 Sokoły</t>
  </si>
  <si>
    <t>Sokoły</t>
  </si>
  <si>
    <t>13</t>
  </si>
  <si>
    <t>Żłobek nr 1 w Tykocinie, ul. Szkolna 1, 16-080 Tykocin</t>
  </si>
  <si>
    <t>Tykocin</t>
  </si>
  <si>
    <t>Żłobek Gminny w Lipuszu, ul. Derdowskiego 7A, 83-424 Lipusz, (działka nr 310/10 obręb geodezyjny Lipusz)</t>
  </si>
  <si>
    <t>Lipusz</t>
  </si>
  <si>
    <t>Żłobek w Damnicy przy Zespole Szkół, ul. Konopnicka 1, 76-231 Damnica</t>
  </si>
  <si>
    <t>Damnica</t>
  </si>
  <si>
    <t>22</t>
  </si>
  <si>
    <t>Żłobek Gminny , ul. Miła 20, 77-143 Studzienice</t>
  </si>
  <si>
    <t>Studzienice</t>
  </si>
  <si>
    <t>Klub dziecięcy w Lubichowie, ul. Zblewska 30, 83-240 Lubichowo</t>
  </si>
  <si>
    <t>Lubichowo</t>
  </si>
  <si>
    <t>Żłobek Promyczek, ul. Gdańska 23, 83-230 Smętowo Graniczne</t>
  </si>
  <si>
    <t>Smętowo Graniczne</t>
  </si>
  <si>
    <t>Żłobek Gminny w Dziemianach, ul. Wyzwolenia 20, 83-425 Dziemiany, działka nr 42/12</t>
  </si>
  <si>
    <t>Dziemiany</t>
  </si>
  <si>
    <t>Klub Dziecięcy w Kaniowie, ul. Batalionów Chłopskich 15a, 43-514 Kaniów, Gmina Bestwina</t>
  </si>
  <si>
    <t>Bestwina</t>
  </si>
  <si>
    <t xml:space="preserve">Gminny Klub Dziecięcy "Tygrysek" w Zawadach, Zawady, ul. Szkolna 8, 42-110 Popów </t>
  </si>
  <si>
    <t>Popów</t>
  </si>
  <si>
    <t>Żłobek w Siewierzu, ul. Władysława Sikorskiego, 42-470 Siewierz</t>
  </si>
  <si>
    <t xml:space="preserve">Siewierz </t>
  </si>
  <si>
    <t xml:space="preserve">24 </t>
  </si>
  <si>
    <t>Żłobek gminny "Bajeczkowo",  ul. Kościuszki 29, 42-425 Kroczyce</t>
  </si>
  <si>
    <t xml:space="preserve">Kroczyce </t>
  </si>
  <si>
    <t>16</t>
  </si>
  <si>
    <t>Żłobek publiczny w Rajczy, ul. Rynek 2b, 34-370 Rajcza</t>
  </si>
  <si>
    <t>Rajcza</t>
  </si>
  <si>
    <t>Gminny klub dziecięcy nr 1, ul. Zjednoczenia 10, 42-793 Ciasna</t>
  </si>
  <si>
    <t xml:space="preserve">Ciasna </t>
  </si>
  <si>
    <t>Żłobek w Bogorii ul. Leśna dz.ew. nr 639</t>
  </si>
  <si>
    <t>Bogoria</t>
  </si>
  <si>
    <t>Żłobek Samorządowy w Działoszycach, ul. Krakowska 5, 28-440 Działoszyce</t>
  </si>
  <si>
    <t>Działoszyce</t>
  </si>
  <si>
    <t>Żłobek w Piaskach, Piaski 83, 28-300 Jędrzejów</t>
  </si>
  <si>
    <t>Jędrzejów</t>
  </si>
  <si>
    <t>Żłobek w Klimontowie - Kraina Malucha, ul. Szkolna 1, 27-640 Klimontów</t>
  </si>
  <si>
    <t>Klimontów</t>
  </si>
  <si>
    <t>Gminny Żłobek w Krasocinie, dz. ew. nr 746, 750/6, 750/8</t>
  </si>
  <si>
    <t>Krasocin</t>
  </si>
  <si>
    <t>Samorządowy Żłobek w Kostomłotach Drugich, ul. Kielecka 9 Kostomłoty Drugie, 26-085 Miedziana Góra</t>
  </si>
  <si>
    <t>Miedziana Góra</t>
  </si>
  <si>
    <t>Klub dziecięcy nr 1 w Pińczowie, ul. 7 Źródeł 7, 28-400 Pińczów</t>
  </si>
  <si>
    <t>Pińczów</t>
  </si>
  <si>
    <t>Klub dziecięcy "Kraina Maluszka", ul. Szkolna 15, 27-630 Zawichost</t>
  </si>
  <si>
    <t>Zawichost</t>
  </si>
  <si>
    <t>Smorządowy Klub Malucha RYNIAK, ul Szkolna 84, 11-520 Ryn</t>
  </si>
  <si>
    <t>Ryn</t>
  </si>
  <si>
    <t>Kącik Skrzata - Gminny Klub Malucha, 
ul. Wolności 20, 62-590 Golina</t>
  </si>
  <si>
    <t>Golina</t>
  </si>
  <si>
    <t>Publiczny żłobek w Gostyniu,
ul. Strzelecka 28, 63-800 Gostyń</t>
  </si>
  <si>
    <t>Gostyń</t>
  </si>
  <si>
    <t>Żłobek Miejski w Ostrzeszowie, 
ul. Łąkowa 5, 63-500 Ostrzeszów</t>
  </si>
  <si>
    <t>Ostrzeszów</t>
  </si>
  <si>
    <t>Żłobek samorządowy w Rychwale,
ul. Konińska 46a, 62-570 Rychwał</t>
  </si>
  <si>
    <t>Rychwał</t>
  </si>
  <si>
    <t>Żłobek Leśna Przygoda,
Gajewo 35, 64-700 Czarnków</t>
  </si>
  <si>
    <t>Czarnków</t>
  </si>
  <si>
    <t xml:space="preserve">Publiczny Żłobek w Gołuchowie,
ul. Czartoryskich 53, 63-322 Gołuchów </t>
  </si>
  <si>
    <t>Gołuchów</t>
  </si>
  <si>
    <t>Publiczny żłobek w Gminie Ostrów Wielkopolski, ul. Szkolna 31, 63-400 Gorzyce Wielkie</t>
  </si>
  <si>
    <t>Ostrów Wielkopolski (gmina)</t>
  </si>
  <si>
    <t>Żłobek w Gminie Dobra, Długa Wieś 28, 62-730 Dobra</t>
  </si>
  <si>
    <t>Dobra</t>
  </si>
  <si>
    <t>Gminny Żłobek w Osiecznej przy ul. Krzywińskiej (w orgnizacji), 64-113 Osieczna, Działka 1035/1</t>
  </si>
  <si>
    <t>Osieczna</t>
  </si>
  <si>
    <t>Gminny Żłobek w Kąkolwewie przy ul. Krzywińskiej w Kąkolwewie (w organizacji), 64-113 Osieczna, Działka nr 359/1</t>
  </si>
  <si>
    <t>Klub dziecięcy, Marchwacz 27, 62-865 Szczytniki</t>
  </si>
  <si>
    <t>Szczytniki</t>
  </si>
  <si>
    <t>Żlobek nr 1, ul. Św. Kingi 7A, 62-540 Kleczew</t>
  </si>
  <si>
    <t>Kleczew</t>
  </si>
  <si>
    <t>Gminny klub dziecięcy, ul. Poznańska 8, 62-620 Babiak</t>
  </si>
  <si>
    <t>Babiak</t>
  </si>
  <si>
    <t>Gminny Żłobek w Łobżenicy ('żłobek w organizacji", przy skrzyżowaniu ulicy Złotowskiej i Sikorskiego, działka nr 609 obręb ewidencyjny Łobżenica)</t>
  </si>
  <si>
    <t>Łobżenica</t>
  </si>
  <si>
    <t>Żłobek samorządowy w Jastrowiu, ul. 1 Maja, Jastrowie 64-915</t>
  </si>
  <si>
    <t>Jastrowie</t>
  </si>
  <si>
    <t>Klub Malucha w Wysokiej, ul. Szkolna 4, 89-320 Wysoka</t>
  </si>
  <si>
    <t>Wysoka</t>
  </si>
  <si>
    <t>Gminny Żłobekw Szydłowie, działka nr 53/5, 64-930 Szydłowo, woj.. Wielkopolskie</t>
  </si>
  <si>
    <t>Szydłowo</t>
  </si>
  <si>
    <t>Gminny Żłobek w Wieleniu, ul. Sportowa 1, 64-730 Wieleń, działka nr 834</t>
  </si>
  <si>
    <t>Wieleń</t>
  </si>
  <si>
    <t>Gminny Żłobek w Zdziechowie, Zdziechowa 136, Gmina Gniezno</t>
  </si>
  <si>
    <t>Gniezno (gmina)</t>
  </si>
  <si>
    <t>Żłobek gminny Dziecięcy Zakątek w miejscowości Rusko
Rusko 8A
76-150 Darłowo</t>
  </si>
  <si>
    <t>Darłowo - gmina wiejska</t>
  </si>
  <si>
    <t>32</t>
  </si>
  <si>
    <t>Żłobek Miejski w Wolinie
ul. Wiejska 10
72-510 Wolin</t>
  </si>
  <si>
    <t>Wolin</t>
  </si>
  <si>
    <t>"Zaczarowany Żłobek"
ul. Szkolna 16
73-240 Bierzwnik</t>
  </si>
  <si>
    <t>Bierzwnik</t>
  </si>
  <si>
    <t>Żłobek w Białym Borze
ul. Słupska 6
78-425 Biały Bór</t>
  </si>
  <si>
    <t>Biały Bór</t>
  </si>
  <si>
    <t>Żłobek gminny w Jarosławcu
ul. Bałtycka 65B
76-107 Jarosławiec</t>
  </si>
  <si>
    <t>Postomino</t>
  </si>
  <si>
    <t>Gminny Żłobek w Boninie
76-009 Bonin
dz. Nr 34/1 i 34/2</t>
  </si>
  <si>
    <t>Manowo</t>
  </si>
  <si>
    <t>Funkcjonowanie miejsc dla dzieci (z wyłączeniem dzieci niepełnosprawnych lub wymagających szczególnej opieki)</t>
  </si>
  <si>
    <t>Liczba miejsc</t>
  </si>
  <si>
    <t>Lp.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</si>
  <si>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</si>
  <si>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</si>
  <si>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</si>
  <si>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Całkowita kwota dofinansowania</t>
  </si>
  <si>
    <t>Okres funkcjonowania</t>
  </si>
  <si>
    <r>
      <t>Instytucja (nazwa, adres)</t>
    </r>
    <r>
      <rPr>
        <vertAlign val="superscript"/>
        <sz val="7"/>
        <rFont val="Arial"/>
        <family val="2"/>
      </rPr>
      <t>1</t>
    </r>
  </si>
  <si>
    <r>
      <t>Kod terytorialny GUS gminy, na terenie któej będą tworzone miejsca opieki</t>
    </r>
    <r>
      <rPr>
        <vertAlign val="superscript"/>
        <sz val="7"/>
        <rFont val="Arial"/>
        <family val="2"/>
      </rPr>
      <t>2</t>
    </r>
  </si>
  <si>
    <t>Stopa bezrobocia</t>
  </si>
  <si>
    <t>Żródło finansowania</t>
  </si>
  <si>
    <t>FP</t>
  </si>
  <si>
    <t>RC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</si>
</sst>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4" fontId="42" fillId="0" borderId="0" xfId="0" applyNumberFormat="1" applyFont="1" applyAlignment="1">
      <alignment/>
    </xf>
    <xf numFmtId="0" fontId="3" fillId="33" borderId="10" xfId="51" applyFont="1" applyFill="1" applyBorder="1" applyAlignment="1">
      <alignment horizontal="center" vertical="center" wrapText="1"/>
      <protection/>
    </xf>
    <xf numFmtId="4" fontId="3" fillId="0" borderId="10" xfId="51" applyNumberFormat="1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4" fontId="4" fillId="0" borderId="10" xfId="51" applyNumberFormat="1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4" fontId="3" fillId="33" borderId="10" xfId="51" applyNumberFormat="1" applyFont="1" applyFill="1" applyBorder="1" applyAlignment="1">
      <alignment horizontal="center" vertical="center" wrapText="1"/>
      <protection/>
    </xf>
    <xf numFmtId="3" fontId="3" fillId="33" borderId="10" xfId="51" applyNumberFormat="1" applyFont="1" applyFill="1" applyBorder="1" applyAlignment="1">
      <alignment horizontal="center" vertical="center" wrapText="1"/>
      <protection/>
    </xf>
    <xf numFmtId="3" fontId="3" fillId="0" borderId="10" xfId="51" applyNumberFormat="1" applyFont="1" applyBorder="1" applyAlignment="1" applyProtection="1">
      <alignment horizontal="right" vertical="center" wrapText="1"/>
      <protection locked="0"/>
    </xf>
    <xf numFmtId="0" fontId="3" fillId="0" borderId="10" xfId="51" applyNumberFormat="1" applyFont="1" applyBorder="1" applyAlignment="1" applyProtection="1">
      <alignment horizontal="left" vertical="center" wrapText="1"/>
      <protection locked="0"/>
    </xf>
    <xf numFmtId="3" fontId="3" fillId="0" borderId="10" xfId="51" applyNumberFormat="1" applyFont="1" applyBorder="1" applyAlignment="1" applyProtection="1">
      <alignment horizontal="center" vertical="center" wrapText="1"/>
      <protection locked="0"/>
    </xf>
    <xf numFmtId="4" fontId="3" fillId="0" borderId="10" xfId="51" applyNumberFormat="1" applyFont="1" applyBorder="1" applyAlignment="1" applyProtection="1">
      <alignment horizontal="center" vertical="center" wrapText="1"/>
      <protection locked="0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" fillId="0" borderId="10" xfId="51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5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right" vertical="center" wrapText="1"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4" fontId="4" fillId="0" borderId="10" xfId="51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tabSelected="1" zoomScalePageLayoutView="0" workbookViewId="0" topLeftCell="A1">
      <pane xSplit="6" ySplit="5" topLeftCell="N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Y6" sqref="Y6:Y14"/>
    </sheetView>
  </sheetViews>
  <sheetFormatPr defaultColWidth="9.140625" defaultRowHeight="15"/>
  <cols>
    <col min="1" max="1" width="8.140625" style="10" customWidth="1"/>
    <col min="2" max="2" width="17.00390625" style="3" customWidth="1"/>
    <col min="3" max="3" width="13.28125" style="3" customWidth="1"/>
    <col min="4" max="7" width="9.421875" style="3" bestFit="1" customWidth="1"/>
    <col min="8" max="8" width="10.28125" style="3" customWidth="1"/>
    <col min="9" max="11" width="9.421875" style="3" bestFit="1" customWidth="1"/>
    <col min="12" max="12" width="14.421875" style="3" customWidth="1"/>
    <col min="13" max="13" width="14.57421875" style="3" customWidth="1"/>
    <col min="14" max="14" width="9.8515625" style="3" bestFit="1" customWidth="1"/>
    <col min="15" max="16" width="14.8515625" style="3" bestFit="1" customWidth="1"/>
    <col min="17" max="17" width="9.8515625" style="3" bestFit="1" customWidth="1"/>
    <col min="18" max="18" width="14.8515625" style="3" bestFit="1" customWidth="1"/>
    <col min="19" max="19" width="16.28125" style="1" customWidth="1"/>
    <col min="20" max="20" width="15.00390625" style="4" customWidth="1"/>
    <col min="21" max="21" width="10.7109375" style="1" customWidth="1"/>
    <col min="22" max="23" width="12.8515625" style="1" customWidth="1"/>
    <col min="24" max="24" width="11.00390625" style="1" customWidth="1"/>
    <col min="25" max="27" width="11.7109375" style="1" customWidth="1"/>
    <col min="28" max="16384" width="9.140625" style="1" customWidth="1"/>
  </cols>
  <sheetData>
    <row r="1" spans="1:27" ht="39" customHeight="1">
      <c r="A1" s="23" t="s">
        <v>282</v>
      </c>
      <c r="B1" s="25" t="s">
        <v>288</v>
      </c>
      <c r="C1" s="25" t="s">
        <v>0</v>
      </c>
      <c r="D1" s="25" t="s">
        <v>289</v>
      </c>
      <c r="E1" s="25"/>
      <c r="F1" s="25"/>
      <c r="G1" s="25"/>
      <c r="H1" s="25" t="s">
        <v>1</v>
      </c>
      <c r="I1" s="25"/>
      <c r="J1" s="26"/>
      <c r="K1" s="26"/>
      <c r="L1" s="27" t="s">
        <v>2</v>
      </c>
      <c r="M1" s="27"/>
      <c r="N1" s="27"/>
      <c r="O1" s="27"/>
      <c r="P1" s="27"/>
      <c r="Q1" s="27"/>
      <c r="R1" s="21" t="s">
        <v>3</v>
      </c>
      <c r="S1" s="20" t="s">
        <v>280</v>
      </c>
      <c r="T1" s="20"/>
      <c r="U1" s="20" t="s">
        <v>283</v>
      </c>
      <c r="V1" s="20"/>
      <c r="W1" s="19" t="s">
        <v>284</v>
      </c>
      <c r="X1" s="19" t="s">
        <v>285</v>
      </c>
      <c r="Y1" s="19" t="s">
        <v>286</v>
      </c>
      <c r="Z1" s="19" t="s">
        <v>290</v>
      </c>
      <c r="AA1" s="19" t="s">
        <v>291</v>
      </c>
    </row>
    <row r="2" spans="1:27" ht="9" customHeight="1">
      <c r="A2" s="24"/>
      <c r="B2" s="26"/>
      <c r="C2" s="25"/>
      <c r="D2" s="25"/>
      <c r="E2" s="25"/>
      <c r="F2" s="25"/>
      <c r="G2" s="25"/>
      <c r="H2" s="26"/>
      <c r="I2" s="26"/>
      <c r="J2" s="26"/>
      <c r="K2" s="26"/>
      <c r="L2" s="27"/>
      <c r="M2" s="27"/>
      <c r="N2" s="27"/>
      <c r="O2" s="27"/>
      <c r="P2" s="27"/>
      <c r="Q2" s="27"/>
      <c r="R2" s="22"/>
      <c r="S2" s="20"/>
      <c r="T2" s="20"/>
      <c r="U2" s="20"/>
      <c r="V2" s="20"/>
      <c r="W2" s="19"/>
      <c r="X2" s="19"/>
      <c r="Y2" s="19"/>
      <c r="Z2" s="19"/>
      <c r="AA2" s="19"/>
    </row>
    <row r="3" spans="1:27" ht="12">
      <c r="A3" s="24"/>
      <c r="B3" s="26"/>
      <c r="C3" s="25"/>
      <c r="D3" s="25"/>
      <c r="E3" s="25"/>
      <c r="F3" s="25"/>
      <c r="G3" s="25"/>
      <c r="H3" s="26"/>
      <c r="I3" s="26"/>
      <c r="J3" s="26"/>
      <c r="K3" s="26"/>
      <c r="L3" s="27"/>
      <c r="M3" s="27"/>
      <c r="N3" s="27"/>
      <c r="O3" s="27"/>
      <c r="P3" s="27"/>
      <c r="Q3" s="27"/>
      <c r="R3" s="22"/>
      <c r="S3" s="20"/>
      <c r="T3" s="20"/>
      <c r="U3" s="20"/>
      <c r="V3" s="20"/>
      <c r="W3" s="19"/>
      <c r="X3" s="19"/>
      <c r="Y3" s="19"/>
      <c r="Z3" s="19"/>
      <c r="AA3" s="19"/>
    </row>
    <row r="4" spans="1:27" ht="19.5">
      <c r="A4" s="24"/>
      <c r="B4" s="26"/>
      <c r="C4" s="25"/>
      <c r="D4" s="7" t="s">
        <v>4</v>
      </c>
      <c r="E4" s="7" t="s">
        <v>5</v>
      </c>
      <c r="F4" s="7" t="s">
        <v>6</v>
      </c>
      <c r="G4" s="7" t="s">
        <v>7</v>
      </c>
      <c r="H4" s="11" t="s">
        <v>8</v>
      </c>
      <c r="I4" s="7" t="s">
        <v>9</v>
      </c>
      <c r="J4" s="7" t="s">
        <v>10</v>
      </c>
      <c r="K4" s="7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13</v>
      </c>
      <c r="Q4" s="8" t="s">
        <v>14</v>
      </c>
      <c r="R4" s="22"/>
      <c r="S4" s="9" t="s">
        <v>281</v>
      </c>
      <c r="T4" s="9" t="s">
        <v>287</v>
      </c>
      <c r="U4" s="9" t="s">
        <v>281</v>
      </c>
      <c r="V4" s="9" t="s">
        <v>287</v>
      </c>
      <c r="W4" s="19"/>
      <c r="X4" s="19"/>
      <c r="Y4" s="19"/>
      <c r="Z4" s="19"/>
      <c r="AA4" s="19"/>
    </row>
    <row r="5" spans="1:27" ht="12">
      <c r="A5" s="1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 t="s">
        <v>16</v>
      </c>
      <c r="I5" s="2">
        <v>9</v>
      </c>
      <c r="J5" s="2">
        <v>10</v>
      </c>
      <c r="K5" s="2">
        <v>11</v>
      </c>
      <c r="L5" s="13" t="s">
        <v>17</v>
      </c>
      <c r="M5" s="14">
        <v>13</v>
      </c>
      <c r="N5" s="14">
        <v>14</v>
      </c>
      <c r="O5" s="13" t="s">
        <v>18</v>
      </c>
      <c r="P5" s="14">
        <v>16</v>
      </c>
      <c r="Q5" s="14">
        <v>17</v>
      </c>
      <c r="R5" s="13" t="s">
        <v>19</v>
      </c>
      <c r="S5" s="5">
        <v>19</v>
      </c>
      <c r="T5" s="5">
        <v>20</v>
      </c>
      <c r="U5" s="5">
        <v>21</v>
      </c>
      <c r="V5" s="5">
        <v>22</v>
      </c>
      <c r="W5" s="5">
        <v>23</v>
      </c>
      <c r="X5" s="5">
        <v>24</v>
      </c>
      <c r="Y5" s="5">
        <v>25</v>
      </c>
      <c r="Z5" s="5">
        <v>26</v>
      </c>
      <c r="AA5" s="5">
        <v>27</v>
      </c>
    </row>
    <row r="6" spans="1:28" ht="56.25">
      <c r="A6" s="15">
        <v>1</v>
      </c>
      <c r="B6" s="6" t="s">
        <v>42</v>
      </c>
      <c r="C6" s="6" t="s">
        <v>43</v>
      </c>
      <c r="D6" s="16" t="s">
        <v>22</v>
      </c>
      <c r="E6" s="16" t="s">
        <v>22</v>
      </c>
      <c r="F6" s="16" t="s">
        <v>27</v>
      </c>
      <c r="G6" s="16" t="s">
        <v>44</v>
      </c>
      <c r="H6" s="17">
        <f>I6+J6+K6</f>
        <v>19</v>
      </c>
      <c r="I6" s="17">
        <v>19</v>
      </c>
      <c r="J6" s="17">
        <v>0</v>
      </c>
      <c r="K6" s="17">
        <v>0</v>
      </c>
      <c r="L6" s="18">
        <v>2876901</v>
      </c>
      <c r="M6" s="18">
        <v>2876901</v>
      </c>
      <c r="N6" s="18">
        <v>0</v>
      </c>
      <c r="O6" s="18">
        <v>627000</v>
      </c>
      <c r="P6" s="18">
        <v>627000</v>
      </c>
      <c r="Q6" s="18">
        <v>0</v>
      </c>
      <c r="R6" s="18">
        <f aca="true" t="shared" si="0" ref="R6:R20">L6+O6</f>
        <v>3503901</v>
      </c>
      <c r="S6" s="17">
        <v>0</v>
      </c>
      <c r="T6" s="17">
        <v>0</v>
      </c>
      <c r="U6" s="17">
        <v>0</v>
      </c>
      <c r="V6" s="17">
        <v>0</v>
      </c>
      <c r="W6" s="18">
        <f aca="true" t="shared" si="1" ref="W6:W37">S6*T6*100</f>
        <v>0</v>
      </c>
      <c r="X6" s="18">
        <f aca="true" t="shared" si="2" ref="X6:X37">U6*V6*500</f>
        <v>0</v>
      </c>
      <c r="Y6" s="18">
        <f aca="true" t="shared" si="3" ref="Y6:Y37">X6+W6+O6</f>
        <v>627000</v>
      </c>
      <c r="Z6" s="18">
        <v>4.9</v>
      </c>
      <c r="AA6" s="18" t="s">
        <v>292</v>
      </c>
      <c r="AB6" s="1" t="str">
        <f aca="true" t="shared" si="4" ref="AB6:AB37">D6&amp;E6&amp;F6</f>
        <v>020204</v>
      </c>
    </row>
    <row r="7" spans="1:28" ht="45">
      <c r="A7" s="15">
        <v>2</v>
      </c>
      <c r="B7" s="6" t="s">
        <v>48</v>
      </c>
      <c r="C7" s="6" t="s">
        <v>49</v>
      </c>
      <c r="D7" s="16" t="s">
        <v>22</v>
      </c>
      <c r="E7" s="16" t="s">
        <v>50</v>
      </c>
      <c r="F7" s="16" t="s">
        <v>32</v>
      </c>
      <c r="G7" s="16" t="s">
        <v>33</v>
      </c>
      <c r="H7" s="17">
        <v>12</v>
      </c>
      <c r="I7" s="17">
        <v>0</v>
      </c>
      <c r="J7" s="17">
        <v>12</v>
      </c>
      <c r="K7" s="17">
        <v>0</v>
      </c>
      <c r="L7" s="18">
        <v>49190.6</v>
      </c>
      <c r="M7" s="18">
        <v>49190.6</v>
      </c>
      <c r="N7" s="18">
        <v>0</v>
      </c>
      <c r="O7" s="18">
        <v>196762.4</v>
      </c>
      <c r="P7" s="18">
        <v>196762.4</v>
      </c>
      <c r="Q7" s="18">
        <v>0</v>
      </c>
      <c r="R7" s="18">
        <f t="shared" si="0"/>
        <v>245953</v>
      </c>
      <c r="S7" s="17">
        <v>12</v>
      </c>
      <c r="T7" s="17">
        <v>7</v>
      </c>
      <c r="U7" s="17">
        <v>0</v>
      </c>
      <c r="V7" s="17">
        <v>0</v>
      </c>
      <c r="W7" s="18">
        <f t="shared" si="1"/>
        <v>8400</v>
      </c>
      <c r="X7" s="18">
        <f t="shared" si="2"/>
        <v>0</v>
      </c>
      <c r="Y7" s="18">
        <f t="shared" si="3"/>
        <v>205162.4</v>
      </c>
      <c r="Z7" s="18">
        <v>4.8</v>
      </c>
      <c r="AA7" s="18" t="s">
        <v>292</v>
      </c>
      <c r="AB7" s="1" t="str">
        <f t="shared" si="4"/>
        <v>021805</v>
      </c>
    </row>
    <row r="8" spans="1:28" ht="22.5">
      <c r="A8" s="15">
        <v>3</v>
      </c>
      <c r="B8" s="6" t="s">
        <v>29</v>
      </c>
      <c r="C8" s="6" t="s">
        <v>30</v>
      </c>
      <c r="D8" s="16" t="s">
        <v>22</v>
      </c>
      <c r="E8" s="16" t="s">
        <v>31</v>
      </c>
      <c r="F8" s="16" t="s">
        <v>32</v>
      </c>
      <c r="G8" s="16" t="s">
        <v>33</v>
      </c>
      <c r="H8" s="17">
        <v>24</v>
      </c>
      <c r="I8" s="17">
        <v>0</v>
      </c>
      <c r="J8" s="17">
        <v>24</v>
      </c>
      <c r="K8" s="17">
        <v>0</v>
      </c>
      <c r="L8" s="18">
        <v>96490</v>
      </c>
      <c r="M8" s="18">
        <v>96490</v>
      </c>
      <c r="N8" s="18">
        <v>0</v>
      </c>
      <c r="O8" s="18">
        <v>385958</v>
      </c>
      <c r="P8" s="18">
        <v>385958</v>
      </c>
      <c r="Q8" s="18">
        <v>0</v>
      </c>
      <c r="R8" s="18">
        <f t="shared" si="0"/>
        <v>482448</v>
      </c>
      <c r="S8" s="17">
        <v>24</v>
      </c>
      <c r="T8" s="17">
        <v>4</v>
      </c>
      <c r="U8" s="17">
        <v>0</v>
      </c>
      <c r="V8" s="17">
        <v>0</v>
      </c>
      <c r="W8" s="18">
        <f t="shared" si="1"/>
        <v>9600</v>
      </c>
      <c r="X8" s="18">
        <f t="shared" si="2"/>
        <v>0</v>
      </c>
      <c r="Y8" s="18">
        <f t="shared" si="3"/>
        <v>395558</v>
      </c>
      <c r="Z8" s="18">
        <v>5.4</v>
      </c>
      <c r="AA8" s="18" t="s">
        <v>292</v>
      </c>
      <c r="AB8" s="1" t="str">
        <f t="shared" si="4"/>
        <v>021905</v>
      </c>
    </row>
    <row r="9" spans="1:28" ht="33.75">
      <c r="A9" s="15">
        <v>4</v>
      </c>
      <c r="B9" s="6" t="s">
        <v>45</v>
      </c>
      <c r="C9" s="6" t="s">
        <v>46</v>
      </c>
      <c r="D9" s="16" t="s">
        <v>22</v>
      </c>
      <c r="E9" s="16" t="s">
        <v>47</v>
      </c>
      <c r="F9" s="16" t="s">
        <v>22</v>
      </c>
      <c r="G9" s="16" t="s">
        <v>28</v>
      </c>
      <c r="H9" s="17">
        <v>39</v>
      </c>
      <c r="I9" s="17">
        <v>39</v>
      </c>
      <c r="J9" s="17">
        <v>0</v>
      </c>
      <c r="K9" s="17">
        <v>0</v>
      </c>
      <c r="L9" s="18">
        <v>256000</v>
      </c>
      <c r="M9" s="18">
        <v>256000</v>
      </c>
      <c r="N9" s="18">
        <v>0</v>
      </c>
      <c r="O9" s="18">
        <v>1024000</v>
      </c>
      <c r="P9" s="18">
        <v>1024000</v>
      </c>
      <c r="Q9" s="18">
        <v>0</v>
      </c>
      <c r="R9" s="18">
        <f t="shared" si="0"/>
        <v>1280000</v>
      </c>
      <c r="S9" s="17">
        <v>0</v>
      </c>
      <c r="T9" s="17">
        <v>0</v>
      </c>
      <c r="U9" s="17">
        <v>0</v>
      </c>
      <c r="V9" s="17">
        <v>0</v>
      </c>
      <c r="W9" s="18">
        <f t="shared" si="1"/>
        <v>0</v>
      </c>
      <c r="X9" s="18">
        <f t="shared" si="2"/>
        <v>0</v>
      </c>
      <c r="Y9" s="18">
        <f t="shared" si="3"/>
        <v>1024000</v>
      </c>
      <c r="Z9" s="18">
        <v>5</v>
      </c>
      <c r="AA9" s="18" t="s">
        <v>292</v>
      </c>
      <c r="AB9" s="1" t="str">
        <f t="shared" si="4"/>
        <v>022002</v>
      </c>
    </row>
    <row r="10" spans="1:28" ht="67.5">
      <c r="A10" s="15">
        <v>5</v>
      </c>
      <c r="B10" s="6" t="s">
        <v>20</v>
      </c>
      <c r="C10" s="6" t="s">
        <v>21</v>
      </c>
      <c r="D10" s="16" t="s">
        <v>22</v>
      </c>
      <c r="E10" s="16">
        <v>21</v>
      </c>
      <c r="F10" s="16" t="s">
        <v>23</v>
      </c>
      <c r="G10" s="16">
        <v>1</v>
      </c>
      <c r="H10" s="17">
        <v>43</v>
      </c>
      <c r="I10" s="17">
        <v>43</v>
      </c>
      <c r="J10" s="17">
        <v>0</v>
      </c>
      <c r="K10" s="17">
        <v>0</v>
      </c>
      <c r="L10" s="18">
        <v>354750</v>
      </c>
      <c r="M10" s="18">
        <v>354750</v>
      </c>
      <c r="N10" s="18">
        <v>0</v>
      </c>
      <c r="O10" s="18">
        <v>1419000</v>
      </c>
      <c r="P10" s="18">
        <v>1419000</v>
      </c>
      <c r="Q10" s="18">
        <v>0</v>
      </c>
      <c r="R10" s="18">
        <f t="shared" si="0"/>
        <v>1773750</v>
      </c>
      <c r="S10" s="17">
        <v>0</v>
      </c>
      <c r="T10" s="17">
        <v>0</v>
      </c>
      <c r="U10" s="17">
        <v>0</v>
      </c>
      <c r="V10" s="17">
        <v>0</v>
      </c>
      <c r="W10" s="18">
        <f t="shared" si="1"/>
        <v>0</v>
      </c>
      <c r="X10" s="18">
        <f t="shared" si="2"/>
        <v>0</v>
      </c>
      <c r="Y10" s="18">
        <f t="shared" si="3"/>
        <v>1419000</v>
      </c>
      <c r="Z10" s="18">
        <v>12</v>
      </c>
      <c r="AA10" s="18" t="s">
        <v>292</v>
      </c>
      <c r="AB10" s="1" t="str">
        <f t="shared" si="4"/>
        <v>022101</v>
      </c>
    </row>
    <row r="11" spans="1:28" ht="45">
      <c r="A11" s="15">
        <v>6</v>
      </c>
      <c r="B11" s="6" t="s">
        <v>34</v>
      </c>
      <c r="C11" s="6" t="s">
        <v>35</v>
      </c>
      <c r="D11" s="16" t="s">
        <v>22</v>
      </c>
      <c r="E11" s="16" t="s">
        <v>36</v>
      </c>
      <c r="F11" s="16" t="s">
        <v>37</v>
      </c>
      <c r="G11" s="16" t="s">
        <v>38</v>
      </c>
      <c r="H11" s="17">
        <v>19</v>
      </c>
      <c r="I11" s="17">
        <v>0</v>
      </c>
      <c r="J11" s="17">
        <v>19</v>
      </c>
      <c r="K11" s="17">
        <v>0</v>
      </c>
      <c r="L11" s="18">
        <v>156000</v>
      </c>
      <c r="M11" s="18">
        <v>156000</v>
      </c>
      <c r="N11" s="18">
        <v>0</v>
      </c>
      <c r="O11" s="18">
        <v>624000</v>
      </c>
      <c r="P11" s="18">
        <v>624000</v>
      </c>
      <c r="Q11" s="18">
        <v>0</v>
      </c>
      <c r="R11" s="18">
        <f t="shared" si="0"/>
        <v>780000</v>
      </c>
      <c r="S11" s="17">
        <v>0</v>
      </c>
      <c r="T11" s="17">
        <v>0</v>
      </c>
      <c r="U11" s="17">
        <v>0</v>
      </c>
      <c r="V11" s="17">
        <v>0</v>
      </c>
      <c r="W11" s="18">
        <f t="shared" si="1"/>
        <v>0</v>
      </c>
      <c r="X11" s="18">
        <f t="shared" si="2"/>
        <v>0</v>
      </c>
      <c r="Y11" s="18">
        <f t="shared" si="3"/>
        <v>624000</v>
      </c>
      <c r="Z11" s="18">
        <v>12</v>
      </c>
      <c r="AA11" s="18" t="s">
        <v>292</v>
      </c>
      <c r="AB11" s="1" t="str">
        <f t="shared" si="4"/>
        <v>022106</v>
      </c>
    </row>
    <row r="12" spans="1:28" ht="67.5">
      <c r="A12" s="15">
        <v>7</v>
      </c>
      <c r="B12" s="6" t="s">
        <v>24</v>
      </c>
      <c r="C12" s="6" t="s">
        <v>25</v>
      </c>
      <c r="D12" s="16" t="s">
        <v>22</v>
      </c>
      <c r="E12" s="16" t="s">
        <v>26</v>
      </c>
      <c r="F12" s="16" t="s">
        <v>27</v>
      </c>
      <c r="G12" s="16" t="s">
        <v>28</v>
      </c>
      <c r="H12" s="17">
        <v>50</v>
      </c>
      <c r="I12" s="17">
        <v>50</v>
      </c>
      <c r="J12" s="17">
        <v>0</v>
      </c>
      <c r="K12" s="17">
        <v>0</v>
      </c>
      <c r="L12" s="18">
        <v>982000</v>
      </c>
      <c r="M12" s="18">
        <v>982000</v>
      </c>
      <c r="N12" s="18">
        <v>0</v>
      </c>
      <c r="O12" s="18">
        <v>1650000</v>
      </c>
      <c r="P12" s="18">
        <v>1650000</v>
      </c>
      <c r="Q12" s="18">
        <v>0</v>
      </c>
      <c r="R12" s="18">
        <f t="shared" si="0"/>
        <v>2632000</v>
      </c>
      <c r="S12" s="17">
        <v>0</v>
      </c>
      <c r="T12" s="17">
        <v>0</v>
      </c>
      <c r="U12" s="17">
        <v>0</v>
      </c>
      <c r="V12" s="17">
        <v>0</v>
      </c>
      <c r="W12" s="18">
        <f t="shared" si="1"/>
        <v>0</v>
      </c>
      <c r="X12" s="18">
        <f t="shared" si="2"/>
        <v>0</v>
      </c>
      <c r="Y12" s="18">
        <f t="shared" si="3"/>
        <v>1650000</v>
      </c>
      <c r="Z12" s="18">
        <v>1.6</v>
      </c>
      <c r="AA12" s="18" t="s">
        <v>293</v>
      </c>
      <c r="AB12" s="1" t="str">
        <f t="shared" si="4"/>
        <v>022304</v>
      </c>
    </row>
    <row r="13" spans="1:28" ht="33.75">
      <c r="A13" s="15">
        <v>8</v>
      </c>
      <c r="B13" s="6" t="s">
        <v>39</v>
      </c>
      <c r="C13" s="6" t="s">
        <v>40</v>
      </c>
      <c r="D13" s="16" t="s">
        <v>22</v>
      </c>
      <c r="E13" s="16" t="s">
        <v>41</v>
      </c>
      <c r="F13" s="16" t="s">
        <v>27</v>
      </c>
      <c r="G13" s="16" t="s">
        <v>28</v>
      </c>
      <c r="H13" s="17">
        <v>35</v>
      </c>
      <c r="I13" s="17">
        <v>35</v>
      </c>
      <c r="J13" s="17">
        <v>0</v>
      </c>
      <c r="K13" s="17">
        <v>0</v>
      </c>
      <c r="L13" s="18">
        <v>3845000</v>
      </c>
      <c r="M13" s="18">
        <v>3845000</v>
      </c>
      <c r="N13" s="18">
        <v>0</v>
      </c>
      <c r="O13" s="18">
        <v>1155000</v>
      </c>
      <c r="P13" s="18">
        <v>1155000</v>
      </c>
      <c r="Q13" s="18">
        <v>0</v>
      </c>
      <c r="R13" s="18">
        <f t="shared" si="0"/>
        <v>5000000</v>
      </c>
      <c r="S13" s="17">
        <v>0</v>
      </c>
      <c r="T13" s="17">
        <v>0</v>
      </c>
      <c r="U13" s="17">
        <v>0</v>
      </c>
      <c r="V13" s="17">
        <v>0</v>
      </c>
      <c r="W13" s="18">
        <f t="shared" si="1"/>
        <v>0</v>
      </c>
      <c r="X13" s="18">
        <f t="shared" si="2"/>
        <v>0</v>
      </c>
      <c r="Y13" s="18">
        <f t="shared" si="3"/>
        <v>1155000</v>
      </c>
      <c r="Z13" s="18">
        <v>4.9</v>
      </c>
      <c r="AA13" s="18" t="s">
        <v>292</v>
      </c>
      <c r="AB13" s="1" t="str">
        <f t="shared" si="4"/>
        <v>022504</v>
      </c>
    </row>
    <row r="14" spans="1:28" ht="45">
      <c r="A14" s="15">
        <v>9</v>
      </c>
      <c r="B14" s="6" t="s">
        <v>51</v>
      </c>
      <c r="C14" s="6" t="s">
        <v>52</v>
      </c>
      <c r="D14" s="16" t="s">
        <v>22</v>
      </c>
      <c r="E14" s="16" t="s">
        <v>41</v>
      </c>
      <c r="F14" s="16" t="s">
        <v>37</v>
      </c>
      <c r="G14" s="16" t="s">
        <v>28</v>
      </c>
      <c r="H14" s="17">
        <v>26</v>
      </c>
      <c r="I14" s="17">
        <v>26</v>
      </c>
      <c r="J14" s="17">
        <v>0</v>
      </c>
      <c r="K14" s="17">
        <v>0</v>
      </c>
      <c r="L14" s="18">
        <v>1614398</v>
      </c>
      <c r="M14" s="18">
        <v>1614398</v>
      </c>
      <c r="N14" s="18">
        <v>0</v>
      </c>
      <c r="O14" s="18">
        <v>858000</v>
      </c>
      <c r="P14" s="18">
        <v>858000</v>
      </c>
      <c r="Q14" s="18">
        <v>0</v>
      </c>
      <c r="R14" s="18">
        <f t="shared" si="0"/>
        <v>2472398</v>
      </c>
      <c r="S14" s="17">
        <v>0</v>
      </c>
      <c r="T14" s="17">
        <v>0</v>
      </c>
      <c r="U14" s="17">
        <v>0</v>
      </c>
      <c r="V14" s="17">
        <v>0</v>
      </c>
      <c r="W14" s="18">
        <f t="shared" si="1"/>
        <v>0</v>
      </c>
      <c r="X14" s="18">
        <f t="shared" si="2"/>
        <v>0</v>
      </c>
      <c r="Y14" s="18">
        <f t="shared" si="3"/>
        <v>858000</v>
      </c>
      <c r="Z14" s="18">
        <v>4.9</v>
      </c>
      <c r="AA14" s="18" t="s">
        <v>292</v>
      </c>
      <c r="AB14" s="1" t="str">
        <f t="shared" si="4"/>
        <v>022506</v>
      </c>
    </row>
    <row r="15" spans="1:28" ht="67.5">
      <c r="A15" s="15">
        <v>10</v>
      </c>
      <c r="B15" s="6" t="s">
        <v>64</v>
      </c>
      <c r="C15" s="6" t="s">
        <v>65</v>
      </c>
      <c r="D15" s="16" t="s">
        <v>27</v>
      </c>
      <c r="E15" s="16" t="s">
        <v>23</v>
      </c>
      <c r="F15" s="16" t="s">
        <v>23</v>
      </c>
      <c r="G15" s="16" t="s">
        <v>44</v>
      </c>
      <c r="H15" s="17">
        <f aca="true" t="shared" si="5" ref="H15:H26">I15+J15+K15</f>
        <v>20</v>
      </c>
      <c r="I15" s="17">
        <v>20</v>
      </c>
      <c r="J15" s="17"/>
      <c r="K15" s="17"/>
      <c r="L15" s="18">
        <v>165000</v>
      </c>
      <c r="M15" s="18">
        <v>165000</v>
      </c>
      <c r="N15" s="18"/>
      <c r="O15" s="18">
        <v>660000</v>
      </c>
      <c r="P15" s="18">
        <v>660000</v>
      </c>
      <c r="Q15" s="18"/>
      <c r="R15" s="18">
        <f t="shared" si="0"/>
        <v>825000</v>
      </c>
      <c r="S15" s="17">
        <v>0</v>
      </c>
      <c r="T15" s="17">
        <v>0</v>
      </c>
      <c r="U15" s="17">
        <v>0</v>
      </c>
      <c r="V15" s="17">
        <v>0</v>
      </c>
      <c r="W15" s="18">
        <f t="shared" si="1"/>
        <v>0</v>
      </c>
      <c r="X15" s="18">
        <f t="shared" si="2"/>
        <v>0</v>
      </c>
      <c r="Y15" s="18">
        <f t="shared" si="3"/>
        <v>660000</v>
      </c>
      <c r="Z15" s="18">
        <v>11.7</v>
      </c>
      <c r="AA15" s="18" t="s">
        <v>292</v>
      </c>
      <c r="AB15" s="1" t="str">
        <f t="shared" si="4"/>
        <v>040101</v>
      </c>
    </row>
    <row r="16" spans="1:28" ht="45">
      <c r="A16" s="15">
        <v>11</v>
      </c>
      <c r="B16" s="6" t="s">
        <v>62</v>
      </c>
      <c r="C16" s="6" t="s">
        <v>63</v>
      </c>
      <c r="D16" s="16" t="s">
        <v>27</v>
      </c>
      <c r="E16" s="16" t="s">
        <v>37</v>
      </c>
      <c r="F16" s="16" t="s">
        <v>27</v>
      </c>
      <c r="G16" s="16" t="s">
        <v>28</v>
      </c>
      <c r="H16" s="17">
        <f t="shared" si="5"/>
        <v>15</v>
      </c>
      <c r="I16" s="17"/>
      <c r="J16" s="17">
        <v>15</v>
      </c>
      <c r="K16" s="17"/>
      <c r="L16" s="18">
        <v>123750</v>
      </c>
      <c r="M16" s="18">
        <v>123750</v>
      </c>
      <c r="N16" s="18"/>
      <c r="O16" s="18">
        <v>495000</v>
      </c>
      <c r="P16" s="18">
        <v>495000</v>
      </c>
      <c r="Q16" s="18"/>
      <c r="R16" s="18">
        <f t="shared" si="0"/>
        <v>618750</v>
      </c>
      <c r="S16" s="17">
        <v>0</v>
      </c>
      <c r="T16" s="17">
        <v>0</v>
      </c>
      <c r="U16" s="17">
        <v>0</v>
      </c>
      <c r="V16" s="17">
        <v>0</v>
      </c>
      <c r="W16" s="18">
        <f t="shared" si="1"/>
        <v>0</v>
      </c>
      <c r="X16" s="18">
        <f t="shared" si="2"/>
        <v>0</v>
      </c>
      <c r="Y16" s="18">
        <f t="shared" si="3"/>
        <v>495000</v>
      </c>
      <c r="Z16" s="18">
        <v>10.9</v>
      </c>
      <c r="AA16" s="18" t="s">
        <v>292</v>
      </c>
      <c r="AB16" s="1" t="str">
        <f t="shared" si="4"/>
        <v>040604</v>
      </c>
    </row>
    <row r="17" spans="1:28" ht="33.75">
      <c r="A17" s="15">
        <v>12</v>
      </c>
      <c r="B17" s="6" t="s">
        <v>55</v>
      </c>
      <c r="C17" s="6" t="s">
        <v>56</v>
      </c>
      <c r="D17" s="16" t="s">
        <v>27</v>
      </c>
      <c r="E17" s="16" t="s">
        <v>57</v>
      </c>
      <c r="F17" s="16" t="s">
        <v>37</v>
      </c>
      <c r="G17" s="16" t="s">
        <v>28</v>
      </c>
      <c r="H17" s="17">
        <f t="shared" si="5"/>
        <v>16</v>
      </c>
      <c r="I17" s="17">
        <v>16</v>
      </c>
      <c r="J17" s="17"/>
      <c r="K17" s="17"/>
      <c r="L17" s="18">
        <f>M17+N17</f>
        <v>132000</v>
      </c>
      <c r="M17" s="18">
        <v>132000</v>
      </c>
      <c r="N17" s="18"/>
      <c r="O17" s="18">
        <f>P17+Q17</f>
        <v>528000</v>
      </c>
      <c r="P17" s="18">
        <v>528000</v>
      </c>
      <c r="Q17" s="18"/>
      <c r="R17" s="18">
        <f t="shared" si="0"/>
        <v>660000</v>
      </c>
      <c r="S17" s="17">
        <v>0</v>
      </c>
      <c r="T17" s="17">
        <v>0</v>
      </c>
      <c r="U17" s="17">
        <v>0</v>
      </c>
      <c r="V17" s="17">
        <v>0</v>
      </c>
      <c r="W17" s="18">
        <f t="shared" si="1"/>
        <v>0</v>
      </c>
      <c r="X17" s="18">
        <f t="shared" si="2"/>
        <v>0</v>
      </c>
      <c r="Y17" s="18">
        <f t="shared" si="3"/>
        <v>528000</v>
      </c>
      <c r="Z17" s="18">
        <v>10.6</v>
      </c>
      <c r="AA17" s="18" t="s">
        <v>292</v>
      </c>
      <c r="AB17" s="1" t="str">
        <f t="shared" si="4"/>
        <v>040706</v>
      </c>
    </row>
    <row r="18" spans="1:28" ht="45">
      <c r="A18" s="15">
        <v>13</v>
      </c>
      <c r="B18" s="6" t="s">
        <v>66</v>
      </c>
      <c r="C18" s="6" t="s">
        <v>67</v>
      </c>
      <c r="D18" s="16" t="s">
        <v>27</v>
      </c>
      <c r="E18" s="16" t="s">
        <v>57</v>
      </c>
      <c r="F18" s="16" t="s">
        <v>68</v>
      </c>
      <c r="G18" s="16" t="s">
        <v>33</v>
      </c>
      <c r="H18" s="17">
        <f t="shared" si="5"/>
        <v>20</v>
      </c>
      <c r="I18" s="17">
        <v>20</v>
      </c>
      <c r="J18" s="17"/>
      <c r="K18" s="17"/>
      <c r="L18" s="18">
        <f>M18+N18</f>
        <v>160000</v>
      </c>
      <c r="M18" s="18">
        <v>160000</v>
      </c>
      <c r="N18" s="18"/>
      <c r="O18" s="18">
        <f>P18+Q18</f>
        <v>640000</v>
      </c>
      <c r="P18" s="18">
        <v>640000</v>
      </c>
      <c r="Q18" s="18"/>
      <c r="R18" s="18">
        <f t="shared" si="0"/>
        <v>800000</v>
      </c>
      <c r="S18" s="17">
        <v>0</v>
      </c>
      <c r="T18" s="17">
        <v>0</v>
      </c>
      <c r="U18" s="17">
        <v>0</v>
      </c>
      <c r="V18" s="17">
        <v>0</v>
      </c>
      <c r="W18" s="18">
        <f t="shared" si="1"/>
        <v>0</v>
      </c>
      <c r="X18" s="18">
        <f t="shared" si="2"/>
        <v>0</v>
      </c>
      <c r="Y18" s="18">
        <f t="shared" si="3"/>
        <v>640000</v>
      </c>
      <c r="Z18" s="18">
        <v>10.6</v>
      </c>
      <c r="AA18" s="18" t="s">
        <v>292</v>
      </c>
      <c r="AB18" s="1" t="str">
        <f t="shared" si="4"/>
        <v>040709</v>
      </c>
    </row>
    <row r="19" spans="1:28" ht="45">
      <c r="A19" s="15">
        <v>14</v>
      </c>
      <c r="B19" s="6" t="s">
        <v>69</v>
      </c>
      <c r="C19" s="6" t="s">
        <v>70</v>
      </c>
      <c r="D19" s="16" t="s">
        <v>27</v>
      </c>
      <c r="E19" s="16" t="s">
        <v>71</v>
      </c>
      <c r="F19" s="16" t="s">
        <v>61</v>
      </c>
      <c r="G19" s="16" t="s">
        <v>33</v>
      </c>
      <c r="H19" s="17">
        <f t="shared" si="5"/>
        <v>38</v>
      </c>
      <c r="I19" s="17">
        <v>38</v>
      </c>
      <c r="J19" s="17"/>
      <c r="K19" s="17"/>
      <c r="L19" s="18">
        <v>3160986</v>
      </c>
      <c r="M19" s="18">
        <v>3160986</v>
      </c>
      <c r="N19" s="18"/>
      <c r="O19" s="18">
        <v>1254000</v>
      </c>
      <c r="P19" s="18">
        <v>1254000</v>
      </c>
      <c r="Q19" s="18"/>
      <c r="R19" s="18">
        <f t="shared" si="0"/>
        <v>4414986</v>
      </c>
      <c r="S19" s="17">
        <v>0</v>
      </c>
      <c r="T19" s="17">
        <v>0</v>
      </c>
      <c r="U19" s="17">
        <v>0</v>
      </c>
      <c r="V19" s="17">
        <v>0</v>
      </c>
      <c r="W19" s="18">
        <f t="shared" si="1"/>
        <v>0</v>
      </c>
      <c r="X19" s="18">
        <f t="shared" si="2"/>
        <v>0</v>
      </c>
      <c r="Y19" s="18">
        <f t="shared" si="3"/>
        <v>1254000</v>
      </c>
      <c r="Z19" s="18">
        <v>9.3</v>
      </c>
      <c r="AA19" s="18" t="s">
        <v>292</v>
      </c>
      <c r="AB19" s="1" t="str">
        <f t="shared" si="4"/>
        <v>041503</v>
      </c>
    </row>
    <row r="20" spans="1:28" ht="33.75">
      <c r="A20" s="15">
        <v>15</v>
      </c>
      <c r="B20" s="6" t="s">
        <v>58</v>
      </c>
      <c r="C20" s="6" t="s">
        <v>59</v>
      </c>
      <c r="D20" s="16" t="s">
        <v>27</v>
      </c>
      <c r="E20" s="16" t="s">
        <v>60</v>
      </c>
      <c r="F20" s="16" t="s">
        <v>61</v>
      </c>
      <c r="G20" s="16" t="s">
        <v>33</v>
      </c>
      <c r="H20" s="17">
        <f t="shared" si="5"/>
        <v>8</v>
      </c>
      <c r="I20" s="17"/>
      <c r="J20" s="17">
        <v>8</v>
      </c>
      <c r="K20" s="17"/>
      <c r="L20" s="18">
        <f>M20+N20</f>
        <v>66000</v>
      </c>
      <c r="M20" s="18">
        <v>66000</v>
      </c>
      <c r="N20" s="18"/>
      <c r="O20" s="18">
        <f>P20+Q20</f>
        <v>264000</v>
      </c>
      <c r="P20" s="18">
        <v>264000</v>
      </c>
      <c r="Q20" s="18"/>
      <c r="R20" s="18">
        <f t="shared" si="0"/>
        <v>330000</v>
      </c>
      <c r="S20" s="17">
        <v>8</v>
      </c>
      <c r="T20" s="17">
        <v>4</v>
      </c>
      <c r="U20" s="17">
        <v>0</v>
      </c>
      <c r="V20" s="17">
        <v>0</v>
      </c>
      <c r="W20" s="18">
        <f t="shared" si="1"/>
        <v>3200</v>
      </c>
      <c r="X20" s="18">
        <f t="shared" si="2"/>
        <v>0</v>
      </c>
      <c r="Y20" s="18">
        <f t="shared" si="3"/>
        <v>267200</v>
      </c>
      <c r="Z20" s="18">
        <v>10.9</v>
      </c>
      <c r="AA20" s="18" t="s">
        <v>292</v>
      </c>
      <c r="AB20" s="1" t="str">
        <f t="shared" si="4"/>
        <v>041703</v>
      </c>
    </row>
    <row r="21" spans="1:28" ht="45">
      <c r="A21" s="15">
        <v>16</v>
      </c>
      <c r="B21" s="6" t="s">
        <v>53</v>
      </c>
      <c r="C21" s="6" t="s">
        <v>54</v>
      </c>
      <c r="D21" s="16" t="s">
        <v>27</v>
      </c>
      <c r="E21" s="16" t="s">
        <v>50</v>
      </c>
      <c r="F21" s="16" t="s">
        <v>27</v>
      </c>
      <c r="G21" s="16" t="s">
        <v>28</v>
      </c>
      <c r="H21" s="17">
        <f t="shared" si="5"/>
        <v>20</v>
      </c>
      <c r="I21" s="17">
        <v>20</v>
      </c>
      <c r="J21" s="17"/>
      <c r="K21" s="17"/>
      <c r="L21" s="18">
        <f>M21+N21</f>
        <v>1509781.93</v>
      </c>
      <c r="M21" s="18">
        <v>1509781.93</v>
      </c>
      <c r="N21" s="18"/>
      <c r="O21" s="18">
        <v>660000</v>
      </c>
      <c r="P21" s="18">
        <v>660000</v>
      </c>
      <c r="Q21" s="18"/>
      <c r="R21" s="18">
        <f>L21+P21</f>
        <v>2169781.9299999997</v>
      </c>
      <c r="S21" s="17">
        <v>0</v>
      </c>
      <c r="T21" s="17">
        <v>0</v>
      </c>
      <c r="U21" s="17">
        <v>0</v>
      </c>
      <c r="V21" s="17">
        <v>0</v>
      </c>
      <c r="W21" s="18">
        <f t="shared" si="1"/>
        <v>0</v>
      </c>
      <c r="X21" s="18">
        <f t="shared" si="2"/>
        <v>0</v>
      </c>
      <c r="Y21" s="18">
        <f t="shared" si="3"/>
        <v>660000</v>
      </c>
      <c r="Z21" s="18">
        <v>14</v>
      </c>
      <c r="AA21" s="18" t="s">
        <v>292</v>
      </c>
      <c r="AB21" s="1" t="str">
        <f t="shared" si="4"/>
        <v>041804</v>
      </c>
    </row>
    <row r="22" spans="1:28" ht="56.25">
      <c r="A22" s="15">
        <v>17</v>
      </c>
      <c r="B22" s="6" t="s">
        <v>72</v>
      </c>
      <c r="C22" s="6" t="s">
        <v>73</v>
      </c>
      <c r="D22" s="16" t="s">
        <v>37</v>
      </c>
      <c r="E22" s="16" t="s">
        <v>74</v>
      </c>
      <c r="F22" s="16" t="s">
        <v>23</v>
      </c>
      <c r="G22" s="16" t="s">
        <v>44</v>
      </c>
      <c r="H22" s="17">
        <f t="shared" si="5"/>
        <v>26</v>
      </c>
      <c r="I22" s="17">
        <v>0</v>
      </c>
      <c r="J22" s="17">
        <v>26</v>
      </c>
      <c r="K22" s="17">
        <v>0</v>
      </c>
      <c r="L22" s="18">
        <v>72570</v>
      </c>
      <c r="M22" s="18">
        <v>72570</v>
      </c>
      <c r="N22" s="18">
        <v>0</v>
      </c>
      <c r="O22" s="18">
        <f aca="true" t="shared" si="6" ref="O22:O69">P22+Q22</f>
        <v>290279</v>
      </c>
      <c r="P22" s="18">
        <v>290279</v>
      </c>
      <c r="Q22" s="18">
        <v>0</v>
      </c>
      <c r="R22" s="18">
        <f aca="true" t="shared" si="7" ref="R22:R36">L22+O22</f>
        <v>362849</v>
      </c>
      <c r="S22" s="17">
        <v>0</v>
      </c>
      <c r="T22" s="17">
        <v>0</v>
      </c>
      <c r="U22" s="17">
        <v>0</v>
      </c>
      <c r="V22" s="17">
        <v>0</v>
      </c>
      <c r="W22" s="18">
        <f t="shared" si="1"/>
        <v>0</v>
      </c>
      <c r="X22" s="18">
        <f t="shared" si="2"/>
        <v>0</v>
      </c>
      <c r="Y22" s="18">
        <f t="shared" si="3"/>
        <v>290279</v>
      </c>
      <c r="Z22" s="18">
        <v>9.9</v>
      </c>
      <c r="AA22" s="18" t="s">
        <v>292</v>
      </c>
      <c r="AB22" s="1" t="str">
        <f t="shared" si="4"/>
        <v>060801</v>
      </c>
    </row>
    <row r="23" spans="1:28" ht="45">
      <c r="A23" s="15">
        <v>18</v>
      </c>
      <c r="B23" s="6" t="s">
        <v>75</v>
      </c>
      <c r="C23" s="6" t="s">
        <v>76</v>
      </c>
      <c r="D23" s="16" t="s">
        <v>37</v>
      </c>
      <c r="E23" s="16" t="s">
        <v>68</v>
      </c>
      <c r="F23" s="16" t="s">
        <v>77</v>
      </c>
      <c r="G23" s="16" t="s">
        <v>33</v>
      </c>
      <c r="H23" s="17">
        <f t="shared" si="5"/>
        <v>30</v>
      </c>
      <c r="I23" s="17">
        <v>30</v>
      </c>
      <c r="J23" s="17">
        <v>0</v>
      </c>
      <c r="K23" s="17">
        <v>0</v>
      </c>
      <c r="L23" s="18">
        <f aca="true" t="shared" si="8" ref="L23:L69">M23+N23</f>
        <v>1337974</v>
      </c>
      <c r="M23" s="18">
        <v>1337974</v>
      </c>
      <c r="N23" s="18">
        <v>0</v>
      </c>
      <c r="O23" s="18">
        <f t="shared" si="6"/>
        <v>990000</v>
      </c>
      <c r="P23" s="18">
        <v>990000</v>
      </c>
      <c r="Q23" s="18">
        <v>0</v>
      </c>
      <c r="R23" s="18">
        <f t="shared" si="7"/>
        <v>2327974</v>
      </c>
      <c r="S23" s="17">
        <v>0</v>
      </c>
      <c r="T23" s="17">
        <v>0</v>
      </c>
      <c r="U23" s="17">
        <v>0</v>
      </c>
      <c r="V23" s="17">
        <v>0</v>
      </c>
      <c r="W23" s="18">
        <f t="shared" si="1"/>
        <v>0</v>
      </c>
      <c r="X23" s="18">
        <f t="shared" si="2"/>
        <v>0</v>
      </c>
      <c r="Y23" s="18">
        <f t="shared" si="3"/>
        <v>990000</v>
      </c>
      <c r="Z23" s="18">
        <v>5.5</v>
      </c>
      <c r="AA23" s="18" t="s">
        <v>292</v>
      </c>
      <c r="AB23" s="1" t="str">
        <f t="shared" si="4"/>
        <v>060910</v>
      </c>
    </row>
    <row r="24" spans="1:28" ht="56.25">
      <c r="A24" s="15">
        <v>19</v>
      </c>
      <c r="B24" s="6" t="s">
        <v>78</v>
      </c>
      <c r="C24" s="6" t="s">
        <v>79</v>
      </c>
      <c r="D24" s="16" t="s">
        <v>37</v>
      </c>
      <c r="E24" s="16" t="s">
        <v>68</v>
      </c>
      <c r="F24" s="16" t="s">
        <v>80</v>
      </c>
      <c r="G24" s="16" t="s">
        <v>33</v>
      </c>
      <c r="H24" s="17">
        <f t="shared" si="5"/>
        <v>22</v>
      </c>
      <c r="I24" s="17">
        <v>22</v>
      </c>
      <c r="J24" s="17">
        <v>0</v>
      </c>
      <c r="K24" s="17">
        <v>0</v>
      </c>
      <c r="L24" s="18">
        <f t="shared" si="8"/>
        <v>226141</v>
      </c>
      <c r="M24" s="18">
        <v>226141</v>
      </c>
      <c r="N24" s="18">
        <v>0</v>
      </c>
      <c r="O24" s="18">
        <f t="shared" si="6"/>
        <v>726000</v>
      </c>
      <c r="P24" s="18">
        <v>726000</v>
      </c>
      <c r="Q24" s="18">
        <v>0</v>
      </c>
      <c r="R24" s="18">
        <f t="shared" si="7"/>
        <v>952141</v>
      </c>
      <c r="S24" s="17">
        <v>0</v>
      </c>
      <c r="T24" s="17">
        <v>0</v>
      </c>
      <c r="U24" s="17">
        <v>0</v>
      </c>
      <c r="V24" s="17">
        <v>0</v>
      </c>
      <c r="W24" s="18">
        <f t="shared" si="1"/>
        <v>0</v>
      </c>
      <c r="X24" s="18">
        <f t="shared" si="2"/>
        <v>0</v>
      </c>
      <c r="Y24" s="18">
        <f t="shared" si="3"/>
        <v>726000</v>
      </c>
      <c r="Z24" s="18">
        <v>5.5</v>
      </c>
      <c r="AA24" s="18" t="s">
        <v>292</v>
      </c>
      <c r="AB24" s="1" t="str">
        <f t="shared" si="4"/>
        <v>060914</v>
      </c>
    </row>
    <row r="25" spans="1:28" ht="45">
      <c r="A25" s="15">
        <v>20</v>
      </c>
      <c r="B25" s="6" t="s">
        <v>81</v>
      </c>
      <c r="C25" s="6" t="s">
        <v>82</v>
      </c>
      <c r="D25" s="16" t="s">
        <v>37</v>
      </c>
      <c r="E25" s="16" t="s">
        <v>77</v>
      </c>
      <c r="F25" s="16" t="s">
        <v>27</v>
      </c>
      <c r="G25" s="16" t="s">
        <v>33</v>
      </c>
      <c r="H25" s="17">
        <f t="shared" si="5"/>
        <v>24</v>
      </c>
      <c r="I25" s="17">
        <v>24</v>
      </c>
      <c r="J25" s="17">
        <v>0</v>
      </c>
      <c r="K25" s="17">
        <v>0</v>
      </c>
      <c r="L25" s="18">
        <f t="shared" si="8"/>
        <v>178933</v>
      </c>
      <c r="M25" s="18">
        <v>178933</v>
      </c>
      <c r="N25" s="18">
        <v>0</v>
      </c>
      <c r="O25" s="18">
        <f t="shared" si="6"/>
        <v>715730</v>
      </c>
      <c r="P25" s="18">
        <v>715730</v>
      </c>
      <c r="Q25" s="18">
        <v>0</v>
      </c>
      <c r="R25" s="18">
        <f t="shared" si="7"/>
        <v>894663</v>
      </c>
      <c r="S25" s="17">
        <v>24</v>
      </c>
      <c r="T25" s="17">
        <v>3</v>
      </c>
      <c r="U25" s="17">
        <v>0</v>
      </c>
      <c r="V25" s="17">
        <v>0</v>
      </c>
      <c r="W25" s="18">
        <f t="shared" si="1"/>
        <v>7200</v>
      </c>
      <c r="X25" s="18">
        <f t="shared" si="2"/>
        <v>0</v>
      </c>
      <c r="Y25" s="18">
        <f t="shared" si="3"/>
        <v>722930</v>
      </c>
      <c r="Z25" s="18">
        <v>5</v>
      </c>
      <c r="AA25" s="18" t="s">
        <v>292</v>
      </c>
      <c r="AB25" s="1" t="str">
        <f t="shared" si="4"/>
        <v>061004</v>
      </c>
    </row>
    <row r="26" spans="1:28" ht="33.75">
      <c r="A26" s="15">
        <v>21</v>
      </c>
      <c r="B26" s="6" t="s">
        <v>83</v>
      </c>
      <c r="C26" s="6" t="s">
        <v>84</v>
      </c>
      <c r="D26" s="16" t="s">
        <v>37</v>
      </c>
      <c r="E26" s="16" t="s">
        <v>85</v>
      </c>
      <c r="F26" s="16" t="s">
        <v>23</v>
      </c>
      <c r="G26" s="16" t="s">
        <v>44</v>
      </c>
      <c r="H26" s="17">
        <f t="shared" si="5"/>
        <v>48</v>
      </c>
      <c r="I26" s="17">
        <v>48</v>
      </c>
      <c r="J26" s="17">
        <v>0</v>
      </c>
      <c r="K26" s="17">
        <v>0</v>
      </c>
      <c r="L26" s="18">
        <f t="shared" si="8"/>
        <v>396000</v>
      </c>
      <c r="M26" s="18">
        <v>396000</v>
      </c>
      <c r="N26" s="18">
        <v>0</v>
      </c>
      <c r="O26" s="18">
        <f t="shared" si="6"/>
        <v>1584000</v>
      </c>
      <c r="P26" s="18">
        <v>1584000</v>
      </c>
      <c r="Q26" s="18">
        <v>0</v>
      </c>
      <c r="R26" s="18">
        <f t="shared" si="7"/>
        <v>1980000</v>
      </c>
      <c r="S26" s="17">
        <v>0</v>
      </c>
      <c r="T26" s="17">
        <v>0</v>
      </c>
      <c r="U26" s="17">
        <v>0</v>
      </c>
      <c r="V26" s="17">
        <v>0</v>
      </c>
      <c r="W26" s="18">
        <f t="shared" si="1"/>
        <v>0</v>
      </c>
      <c r="X26" s="18">
        <f t="shared" si="2"/>
        <v>0</v>
      </c>
      <c r="Y26" s="18">
        <f t="shared" si="3"/>
        <v>1584000</v>
      </c>
      <c r="Z26" s="18">
        <v>4.2</v>
      </c>
      <c r="AA26" s="18" t="s">
        <v>293</v>
      </c>
      <c r="AB26" s="1" t="str">
        <f t="shared" si="4"/>
        <v>061101</v>
      </c>
    </row>
    <row r="27" spans="1:28" ht="45">
      <c r="A27" s="15">
        <v>22</v>
      </c>
      <c r="B27" s="6" t="s">
        <v>88</v>
      </c>
      <c r="C27" s="6" t="s">
        <v>89</v>
      </c>
      <c r="D27" s="16" t="s">
        <v>74</v>
      </c>
      <c r="E27" s="16" t="s">
        <v>22</v>
      </c>
      <c r="F27" s="16" t="s">
        <v>27</v>
      </c>
      <c r="G27" s="16" t="s">
        <v>33</v>
      </c>
      <c r="H27" s="17">
        <f>SUM(I27:K27)</f>
        <v>9</v>
      </c>
      <c r="I27" s="17">
        <v>0</v>
      </c>
      <c r="J27" s="17">
        <v>9</v>
      </c>
      <c r="K27" s="17">
        <v>0</v>
      </c>
      <c r="L27" s="18">
        <f t="shared" si="8"/>
        <v>56700</v>
      </c>
      <c r="M27" s="18">
        <v>56700</v>
      </c>
      <c r="N27" s="18">
        <v>0</v>
      </c>
      <c r="O27" s="18">
        <f t="shared" si="6"/>
        <v>226800</v>
      </c>
      <c r="P27" s="18">
        <v>226800</v>
      </c>
      <c r="Q27" s="18">
        <v>0</v>
      </c>
      <c r="R27" s="18">
        <f t="shared" si="7"/>
        <v>283500</v>
      </c>
      <c r="S27" s="17">
        <v>9</v>
      </c>
      <c r="T27" s="17">
        <v>4</v>
      </c>
      <c r="U27" s="17">
        <v>0</v>
      </c>
      <c r="V27" s="17">
        <v>0</v>
      </c>
      <c r="W27" s="18">
        <f t="shared" si="1"/>
        <v>3600</v>
      </c>
      <c r="X27" s="18">
        <f t="shared" si="2"/>
        <v>0</v>
      </c>
      <c r="Y27" s="18">
        <f t="shared" si="3"/>
        <v>230400</v>
      </c>
      <c r="Z27" s="18">
        <v>7.8</v>
      </c>
      <c r="AA27" s="18" t="s">
        <v>292</v>
      </c>
      <c r="AB27" s="1" t="str">
        <f t="shared" si="4"/>
        <v>080204</v>
      </c>
    </row>
    <row r="28" spans="1:28" ht="33.75">
      <c r="A28" s="15">
        <v>23</v>
      </c>
      <c r="B28" s="6" t="s">
        <v>94</v>
      </c>
      <c r="C28" s="6" t="s">
        <v>95</v>
      </c>
      <c r="D28" s="16" t="s">
        <v>74</v>
      </c>
      <c r="E28" s="16" t="s">
        <v>61</v>
      </c>
      <c r="F28" s="16" t="s">
        <v>22</v>
      </c>
      <c r="G28" s="16" t="s">
        <v>28</v>
      </c>
      <c r="H28" s="17">
        <f>SUM(I28:K28)</f>
        <v>48</v>
      </c>
      <c r="I28" s="17">
        <v>0</v>
      </c>
      <c r="J28" s="17">
        <v>48</v>
      </c>
      <c r="K28" s="17">
        <v>0</v>
      </c>
      <c r="L28" s="18">
        <f t="shared" si="8"/>
        <v>1271457.89</v>
      </c>
      <c r="M28" s="18">
        <v>1271457.89</v>
      </c>
      <c r="N28" s="18">
        <v>0</v>
      </c>
      <c r="O28" s="18">
        <f t="shared" si="6"/>
        <v>1584000</v>
      </c>
      <c r="P28" s="18">
        <v>1584000</v>
      </c>
      <c r="Q28" s="18">
        <v>0</v>
      </c>
      <c r="R28" s="18">
        <f t="shared" si="7"/>
        <v>2855457.8899999997</v>
      </c>
      <c r="S28" s="17">
        <v>0</v>
      </c>
      <c r="T28" s="17">
        <v>0</v>
      </c>
      <c r="U28" s="17">
        <v>0</v>
      </c>
      <c r="V28" s="17">
        <v>0</v>
      </c>
      <c r="W28" s="18">
        <f t="shared" si="1"/>
        <v>0</v>
      </c>
      <c r="X28" s="18">
        <f t="shared" si="2"/>
        <v>0</v>
      </c>
      <c r="Y28" s="18">
        <f t="shared" si="3"/>
        <v>1584000</v>
      </c>
      <c r="Z28" s="18">
        <v>9.1</v>
      </c>
      <c r="AA28" s="18" t="s">
        <v>292</v>
      </c>
      <c r="AB28" s="1" t="str">
        <f t="shared" si="4"/>
        <v>080302</v>
      </c>
    </row>
    <row r="29" spans="1:28" ht="33.75">
      <c r="A29" s="15">
        <v>24</v>
      </c>
      <c r="B29" s="6" t="s">
        <v>92</v>
      </c>
      <c r="C29" s="6" t="s">
        <v>93</v>
      </c>
      <c r="D29" s="16" t="s">
        <v>74</v>
      </c>
      <c r="E29" s="16" t="s">
        <v>37</v>
      </c>
      <c r="F29" s="16" t="s">
        <v>32</v>
      </c>
      <c r="G29" s="16" t="s">
        <v>33</v>
      </c>
      <c r="H29" s="17">
        <f>SUM(I29:K29)</f>
        <v>16</v>
      </c>
      <c r="I29" s="17">
        <v>0</v>
      </c>
      <c r="J29" s="17">
        <v>16</v>
      </c>
      <c r="K29" s="17">
        <v>0</v>
      </c>
      <c r="L29" s="18">
        <f t="shared" si="8"/>
        <v>106043</v>
      </c>
      <c r="M29" s="18">
        <v>106043</v>
      </c>
      <c r="N29" s="18">
        <v>0</v>
      </c>
      <c r="O29" s="18">
        <f t="shared" si="6"/>
        <v>424170</v>
      </c>
      <c r="P29" s="18">
        <v>424170</v>
      </c>
      <c r="Q29" s="18">
        <v>0</v>
      </c>
      <c r="R29" s="18">
        <f t="shared" si="7"/>
        <v>530213</v>
      </c>
      <c r="S29" s="17">
        <v>0</v>
      </c>
      <c r="T29" s="17">
        <v>0</v>
      </c>
      <c r="U29" s="17">
        <v>0</v>
      </c>
      <c r="V29" s="17">
        <v>0</v>
      </c>
      <c r="W29" s="18">
        <f t="shared" si="1"/>
        <v>0</v>
      </c>
      <c r="X29" s="18">
        <f t="shared" si="2"/>
        <v>0</v>
      </c>
      <c r="Y29" s="18">
        <f t="shared" si="3"/>
        <v>424170</v>
      </c>
      <c r="Z29" s="18">
        <v>9.4</v>
      </c>
      <c r="AA29" s="18" t="s">
        <v>292</v>
      </c>
      <c r="AB29" s="1" t="str">
        <f t="shared" si="4"/>
        <v>080605</v>
      </c>
    </row>
    <row r="30" spans="1:28" ht="45">
      <c r="A30" s="15">
        <v>25</v>
      </c>
      <c r="B30" s="6" t="s">
        <v>86</v>
      </c>
      <c r="C30" s="6" t="s">
        <v>87</v>
      </c>
      <c r="D30" s="16" t="s">
        <v>74</v>
      </c>
      <c r="E30" s="16" t="s">
        <v>68</v>
      </c>
      <c r="F30" s="16" t="s">
        <v>74</v>
      </c>
      <c r="G30" s="16" t="s">
        <v>33</v>
      </c>
      <c r="H30" s="17">
        <f>SUM(I30:K30)</f>
        <v>18</v>
      </c>
      <c r="I30" s="17">
        <v>18</v>
      </c>
      <c r="J30" s="17">
        <v>0</v>
      </c>
      <c r="K30" s="17">
        <v>0</v>
      </c>
      <c r="L30" s="18">
        <f t="shared" si="8"/>
        <v>138144.66</v>
      </c>
      <c r="M30" s="18">
        <v>138144.66</v>
      </c>
      <c r="N30" s="18">
        <v>0</v>
      </c>
      <c r="O30" s="18">
        <f t="shared" si="6"/>
        <v>552578.63</v>
      </c>
      <c r="P30" s="18">
        <v>552578.63</v>
      </c>
      <c r="Q30" s="18">
        <v>0</v>
      </c>
      <c r="R30" s="18">
        <f t="shared" si="7"/>
        <v>690723.29</v>
      </c>
      <c r="S30" s="17">
        <v>0</v>
      </c>
      <c r="T30" s="17">
        <v>0</v>
      </c>
      <c r="U30" s="17">
        <v>0</v>
      </c>
      <c r="V30" s="17">
        <v>0</v>
      </c>
      <c r="W30" s="18">
        <f t="shared" si="1"/>
        <v>0</v>
      </c>
      <c r="X30" s="18">
        <f t="shared" si="2"/>
        <v>0</v>
      </c>
      <c r="Y30" s="18">
        <f t="shared" si="3"/>
        <v>552578.63</v>
      </c>
      <c r="Z30" s="18">
        <v>5.5</v>
      </c>
      <c r="AA30" s="18" t="s">
        <v>292</v>
      </c>
      <c r="AB30" s="1" t="str">
        <f t="shared" si="4"/>
        <v>080908</v>
      </c>
    </row>
    <row r="31" spans="1:28" ht="22.5">
      <c r="A31" s="15">
        <v>26</v>
      </c>
      <c r="B31" s="6" t="s">
        <v>90</v>
      </c>
      <c r="C31" s="6" t="s">
        <v>91</v>
      </c>
      <c r="D31" s="16" t="s">
        <v>74</v>
      </c>
      <c r="E31" s="16" t="s">
        <v>77</v>
      </c>
      <c r="F31" s="16" t="s">
        <v>68</v>
      </c>
      <c r="G31" s="16" t="s">
        <v>33</v>
      </c>
      <c r="H31" s="17">
        <f>SUM(I31:K31)</f>
        <v>32</v>
      </c>
      <c r="I31" s="17">
        <v>32</v>
      </c>
      <c r="J31" s="17">
        <v>0</v>
      </c>
      <c r="K31" s="17">
        <v>0</v>
      </c>
      <c r="L31" s="18">
        <f t="shared" si="8"/>
        <v>1074481</v>
      </c>
      <c r="M31" s="18">
        <v>1074481</v>
      </c>
      <c r="N31" s="18">
        <v>0</v>
      </c>
      <c r="O31" s="18">
        <f t="shared" si="6"/>
        <v>1056000</v>
      </c>
      <c r="P31" s="18">
        <v>1056000</v>
      </c>
      <c r="Q31" s="18">
        <v>0</v>
      </c>
      <c r="R31" s="18">
        <f t="shared" si="7"/>
        <v>2130481</v>
      </c>
      <c r="S31" s="17">
        <v>0</v>
      </c>
      <c r="T31" s="17">
        <v>0</v>
      </c>
      <c r="U31" s="17">
        <v>0</v>
      </c>
      <c r="V31" s="17">
        <v>0</v>
      </c>
      <c r="W31" s="18">
        <f t="shared" si="1"/>
        <v>0</v>
      </c>
      <c r="X31" s="18">
        <f t="shared" si="2"/>
        <v>0</v>
      </c>
      <c r="Y31" s="18">
        <f t="shared" si="3"/>
        <v>1056000</v>
      </c>
      <c r="Z31" s="18">
        <v>8.3</v>
      </c>
      <c r="AA31" s="18" t="s">
        <v>292</v>
      </c>
      <c r="AB31" s="1" t="str">
        <f t="shared" si="4"/>
        <v>081009</v>
      </c>
    </row>
    <row r="32" spans="1:28" ht="33.75">
      <c r="A32" s="15">
        <v>27</v>
      </c>
      <c r="B32" s="6" t="s">
        <v>110</v>
      </c>
      <c r="C32" s="6" t="s">
        <v>111</v>
      </c>
      <c r="D32" s="16">
        <v>10</v>
      </c>
      <c r="E32" s="16" t="s">
        <v>22</v>
      </c>
      <c r="F32" s="16" t="s">
        <v>22</v>
      </c>
      <c r="G32" s="16" t="s">
        <v>33</v>
      </c>
      <c r="H32" s="17">
        <f>I32+J32+K32</f>
        <v>16</v>
      </c>
      <c r="I32" s="17">
        <v>16</v>
      </c>
      <c r="J32" s="17"/>
      <c r="K32" s="17"/>
      <c r="L32" s="18">
        <f t="shared" si="8"/>
        <v>72980</v>
      </c>
      <c r="M32" s="18">
        <v>72980</v>
      </c>
      <c r="N32" s="18"/>
      <c r="O32" s="18">
        <f t="shared" si="6"/>
        <v>291920</v>
      </c>
      <c r="P32" s="18">
        <v>291920</v>
      </c>
      <c r="Q32" s="18"/>
      <c r="R32" s="18">
        <f t="shared" si="7"/>
        <v>364900</v>
      </c>
      <c r="S32" s="17">
        <v>16</v>
      </c>
      <c r="T32" s="17">
        <v>4</v>
      </c>
      <c r="U32" s="17">
        <v>0</v>
      </c>
      <c r="V32" s="17">
        <v>0</v>
      </c>
      <c r="W32" s="18">
        <f t="shared" si="1"/>
        <v>6400</v>
      </c>
      <c r="X32" s="18">
        <f t="shared" si="2"/>
        <v>0</v>
      </c>
      <c r="Y32" s="18">
        <f t="shared" si="3"/>
        <v>298320</v>
      </c>
      <c r="Z32" s="18">
        <v>8</v>
      </c>
      <c r="AA32" s="18" t="s">
        <v>292</v>
      </c>
      <c r="AB32" s="1" t="str">
        <f t="shared" si="4"/>
        <v>100202</v>
      </c>
    </row>
    <row r="33" spans="1:28" ht="45">
      <c r="A33" s="15">
        <v>28</v>
      </c>
      <c r="B33" s="6" t="s">
        <v>106</v>
      </c>
      <c r="C33" s="6" t="s">
        <v>107</v>
      </c>
      <c r="D33" s="16">
        <v>10</v>
      </c>
      <c r="E33" s="16" t="s">
        <v>22</v>
      </c>
      <c r="F33" s="16" t="s">
        <v>37</v>
      </c>
      <c r="G33" s="16" t="s">
        <v>33</v>
      </c>
      <c r="H33" s="17">
        <f>I33+J33+K33</f>
        <v>23</v>
      </c>
      <c r="I33" s="17"/>
      <c r="J33" s="17">
        <v>23</v>
      </c>
      <c r="K33" s="17"/>
      <c r="L33" s="18">
        <f t="shared" si="8"/>
        <v>190000</v>
      </c>
      <c r="M33" s="18">
        <v>190000</v>
      </c>
      <c r="N33" s="18"/>
      <c r="O33" s="18">
        <f t="shared" si="6"/>
        <v>759000</v>
      </c>
      <c r="P33" s="18">
        <v>759000</v>
      </c>
      <c r="Q33" s="18"/>
      <c r="R33" s="18">
        <f t="shared" si="7"/>
        <v>949000</v>
      </c>
      <c r="S33" s="17">
        <v>0</v>
      </c>
      <c r="T33" s="17">
        <v>0</v>
      </c>
      <c r="U33" s="17">
        <v>0</v>
      </c>
      <c r="V33" s="17">
        <v>0</v>
      </c>
      <c r="W33" s="18">
        <f t="shared" si="1"/>
        <v>0</v>
      </c>
      <c r="X33" s="18">
        <f t="shared" si="2"/>
        <v>0</v>
      </c>
      <c r="Y33" s="18">
        <f t="shared" si="3"/>
        <v>759000</v>
      </c>
      <c r="Z33" s="18">
        <v>8</v>
      </c>
      <c r="AA33" s="18" t="s">
        <v>292</v>
      </c>
      <c r="AB33" s="1" t="str">
        <f t="shared" si="4"/>
        <v>100206</v>
      </c>
    </row>
    <row r="34" spans="1:28" ht="33.75">
      <c r="A34" s="15">
        <v>29</v>
      </c>
      <c r="B34" s="6" t="s">
        <v>102</v>
      </c>
      <c r="C34" s="6" t="s">
        <v>103</v>
      </c>
      <c r="D34" s="16">
        <v>10</v>
      </c>
      <c r="E34" s="16" t="s">
        <v>32</v>
      </c>
      <c r="F34" s="16" t="s">
        <v>22</v>
      </c>
      <c r="G34" s="16" t="s">
        <v>33</v>
      </c>
      <c r="H34" s="17">
        <f>I34+J34+K34</f>
        <v>16</v>
      </c>
      <c r="I34" s="17">
        <v>16</v>
      </c>
      <c r="J34" s="17"/>
      <c r="K34" s="17"/>
      <c r="L34" s="18">
        <f t="shared" si="8"/>
        <v>297700</v>
      </c>
      <c r="M34" s="18">
        <v>297700</v>
      </c>
      <c r="N34" s="18"/>
      <c r="O34" s="18">
        <f t="shared" si="6"/>
        <v>528000</v>
      </c>
      <c r="P34" s="18">
        <v>528000</v>
      </c>
      <c r="Q34" s="18"/>
      <c r="R34" s="18">
        <f t="shared" si="7"/>
        <v>825700</v>
      </c>
      <c r="S34" s="17">
        <v>0</v>
      </c>
      <c r="T34" s="17">
        <v>0</v>
      </c>
      <c r="U34" s="17">
        <v>0</v>
      </c>
      <c r="V34" s="17">
        <v>0</v>
      </c>
      <c r="W34" s="18">
        <f t="shared" si="1"/>
        <v>0</v>
      </c>
      <c r="X34" s="18">
        <f t="shared" si="2"/>
        <v>0</v>
      </c>
      <c r="Y34" s="18">
        <f t="shared" si="3"/>
        <v>528000</v>
      </c>
      <c r="Z34" s="18">
        <v>4.5</v>
      </c>
      <c r="AA34" s="18" t="s">
        <v>293</v>
      </c>
      <c r="AB34" s="1" t="str">
        <f t="shared" si="4"/>
        <v>100502</v>
      </c>
    </row>
    <row r="35" spans="1:28" ht="33.75">
      <c r="A35" s="15">
        <v>30</v>
      </c>
      <c r="B35" s="6" t="s">
        <v>108</v>
      </c>
      <c r="C35" s="6" t="s">
        <v>109</v>
      </c>
      <c r="D35" s="16">
        <v>10</v>
      </c>
      <c r="E35" s="16" t="s">
        <v>77</v>
      </c>
      <c r="F35" s="16" t="s">
        <v>22</v>
      </c>
      <c r="G35" s="16" t="s">
        <v>33</v>
      </c>
      <c r="H35" s="17">
        <f>I35+J35+K35</f>
        <v>16</v>
      </c>
      <c r="I35" s="17"/>
      <c r="J35" s="17">
        <v>16</v>
      </c>
      <c r="K35" s="17"/>
      <c r="L35" s="18">
        <f t="shared" si="8"/>
        <v>50000</v>
      </c>
      <c r="M35" s="18">
        <v>50000</v>
      </c>
      <c r="N35" s="18"/>
      <c r="O35" s="18">
        <f t="shared" si="6"/>
        <v>200000</v>
      </c>
      <c r="P35" s="18">
        <v>200000</v>
      </c>
      <c r="Q35" s="18"/>
      <c r="R35" s="18">
        <f t="shared" si="7"/>
        <v>250000</v>
      </c>
      <c r="S35" s="17">
        <v>16</v>
      </c>
      <c r="T35" s="17">
        <v>4</v>
      </c>
      <c r="U35" s="17">
        <v>0</v>
      </c>
      <c r="V35" s="17">
        <v>0</v>
      </c>
      <c r="W35" s="18">
        <f t="shared" si="1"/>
        <v>6400</v>
      </c>
      <c r="X35" s="18">
        <f t="shared" si="2"/>
        <v>0</v>
      </c>
      <c r="Y35" s="18">
        <f t="shared" si="3"/>
        <v>206400</v>
      </c>
      <c r="Z35" s="18">
        <v>4.7</v>
      </c>
      <c r="AA35" s="18" t="s">
        <v>293</v>
      </c>
      <c r="AB35" s="1" t="str">
        <f t="shared" si="4"/>
        <v>101002</v>
      </c>
    </row>
    <row r="36" spans="1:28" ht="45">
      <c r="A36" s="15">
        <v>31</v>
      </c>
      <c r="B36" s="6" t="s">
        <v>96</v>
      </c>
      <c r="C36" s="6" t="s">
        <v>97</v>
      </c>
      <c r="D36" s="16">
        <v>10</v>
      </c>
      <c r="E36" s="16" t="s">
        <v>71</v>
      </c>
      <c r="F36" s="16" t="s">
        <v>37</v>
      </c>
      <c r="G36" s="16" t="s">
        <v>33</v>
      </c>
      <c r="H36" s="17">
        <f>I36+J36+K36</f>
        <v>20</v>
      </c>
      <c r="I36" s="17">
        <v>20</v>
      </c>
      <c r="J36" s="17"/>
      <c r="K36" s="17"/>
      <c r="L36" s="18">
        <f t="shared" si="8"/>
        <v>123548</v>
      </c>
      <c r="M36" s="18">
        <v>123548</v>
      </c>
      <c r="N36" s="18"/>
      <c r="O36" s="18">
        <f t="shared" si="6"/>
        <v>494191</v>
      </c>
      <c r="P36" s="18">
        <v>494191</v>
      </c>
      <c r="Q36" s="18"/>
      <c r="R36" s="18">
        <f t="shared" si="7"/>
        <v>617739</v>
      </c>
      <c r="S36" s="17">
        <v>0</v>
      </c>
      <c r="T36" s="17">
        <v>0</v>
      </c>
      <c r="U36" s="17">
        <v>0</v>
      </c>
      <c r="V36" s="17">
        <v>0</v>
      </c>
      <c r="W36" s="18">
        <f t="shared" si="1"/>
        <v>0</v>
      </c>
      <c r="X36" s="18">
        <f t="shared" si="2"/>
        <v>0</v>
      </c>
      <c r="Y36" s="18">
        <f t="shared" si="3"/>
        <v>494191</v>
      </c>
      <c r="Z36" s="18">
        <v>3.6</v>
      </c>
      <c r="AA36" s="18" t="s">
        <v>293</v>
      </c>
      <c r="AB36" s="1" t="str">
        <f t="shared" si="4"/>
        <v>101506</v>
      </c>
    </row>
    <row r="37" spans="1:28" ht="45">
      <c r="A37" s="15">
        <v>32</v>
      </c>
      <c r="B37" s="6" t="s">
        <v>104</v>
      </c>
      <c r="C37" s="6" t="s">
        <v>105</v>
      </c>
      <c r="D37" s="16">
        <v>10</v>
      </c>
      <c r="E37" s="16">
        <v>16</v>
      </c>
      <c r="F37" s="16" t="s">
        <v>61</v>
      </c>
      <c r="G37" s="16">
        <v>2</v>
      </c>
      <c r="H37" s="17">
        <v>10</v>
      </c>
      <c r="I37" s="17">
        <v>10</v>
      </c>
      <c r="J37" s="17"/>
      <c r="K37" s="17"/>
      <c r="L37" s="18">
        <f t="shared" si="8"/>
        <v>82000</v>
      </c>
      <c r="M37" s="18">
        <v>82000</v>
      </c>
      <c r="N37" s="18"/>
      <c r="O37" s="18">
        <f t="shared" si="6"/>
        <v>328000</v>
      </c>
      <c r="P37" s="18">
        <v>328000</v>
      </c>
      <c r="Q37" s="18"/>
      <c r="R37" s="18">
        <v>410000</v>
      </c>
      <c r="S37" s="17">
        <v>0</v>
      </c>
      <c r="T37" s="17">
        <v>0</v>
      </c>
      <c r="U37" s="17">
        <v>0</v>
      </c>
      <c r="V37" s="17">
        <v>0</v>
      </c>
      <c r="W37" s="18">
        <f t="shared" si="1"/>
        <v>0</v>
      </c>
      <c r="X37" s="18">
        <f t="shared" si="2"/>
        <v>0</v>
      </c>
      <c r="Y37" s="18">
        <f t="shared" si="3"/>
        <v>328000</v>
      </c>
      <c r="Z37" s="18">
        <v>6.5</v>
      </c>
      <c r="AA37" s="18" t="s">
        <v>292</v>
      </c>
      <c r="AB37" s="1" t="str">
        <f t="shared" si="4"/>
        <v>101603</v>
      </c>
    </row>
    <row r="38" spans="1:28" ht="33.75">
      <c r="A38" s="15">
        <v>33</v>
      </c>
      <c r="B38" s="6" t="s">
        <v>98</v>
      </c>
      <c r="C38" s="6" t="s">
        <v>99</v>
      </c>
      <c r="D38" s="16">
        <v>10</v>
      </c>
      <c r="E38" s="16" t="s">
        <v>60</v>
      </c>
      <c r="F38" s="16" t="s">
        <v>68</v>
      </c>
      <c r="G38" s="16" t="s">
        <v>28</v>
      </c>
      <c r="H38" s="17">
        <f aca="true" t="shared" si="9" ref="H38:H69">I38+J38+K38</f>
        <v>100</v>
      </c>
      <c r="I38" s="17">
        <v>100</v>
      </c>
      <c r="J38" s="17"/>
      <c r="K38" s="17"/>
      <c r="L38" s="18">
        <f t="shared" si="8"/>
        <v>3071844</v>
      </c>
      <c r="M38" s="18">
        <v>3071844</v>
      </c>
      <c r="N38" s="18"/>
      <c r="O38" s="18">
        <f t="shared" si="6"/>
        <v>3000000</v>
      </c>
      <c r="P38" s="18">
        <v>3000000</v>
      </c>
      <c r="Q38" s="18"/>
      <c r="R38" s="18">
        <f aca="true" t="shared" si="10" ref="R38:R69">L38+O38</f>
        <v>6071844</v>
      </c>
      <c r="S38" s="17">
        <v>100</v>
      </c>
      <c r="T38" s="17">
        <v>4</v>
      </c>
      <c r="U38" s="17">
        <v>0</v>
      </c>
      <c r="V38" s="17">
        <v>0</v>
      </c>
      <c r="W38" s="18">
        <f aca="true" t="shared" si="11" ref="W38:W69">S38*T38*100</f>
        <v>40000</v>
      </c>
      <c r="X38" s="18">
        <f aca="true" t="shared" si="12" ref="X38:X69">U38*V38*500</f>
        <v>0</v>
      </c>
      <c r="Y38" s="18">
        <f aca="true" t="shared" si="13" ref="Y38:Y69">X38+W38+O38</f>
        <v>3040000</v>
      </c>
      <c r="Z38" s="18">
        <v>5.4</v>
      </c>
      <c r="AA38" s="18" t="s">
        <v>292</v>
      </c>
      <c r="AB38" s="1" t="str">
        <f aca="true" t="shared" si="14" ref="AB38:AB69">D38&amp;E38&amp;F38</f>
        <v>101709</v>
      </c>
    </row>
    <row r="39" spans="1:28" ht="33.75">
      <c r="A39" s="15">
        <v>34</v>
      </c>
      <c r="B39" s="6" t="s">
        <v>100</v>
      </c>
      <c r="C39" s="6" t="s">
        <v>101</v>
      </c>
      <c r="D39" s="16">
        <v>10</v>
      </c>
      <c r="E39" s="16" t="s">
        <v>50</v>
      </c>
      <c r="F39" s="16" t="s">
        <v>61</v>
      </c>
      <c r="G39" s="16" t="s">
        <v>33</v>
      </c>
      <c r="H39" s="17">
        <f t="shared" si="9"/>
        <v>16</v>
      </c>
      <c r="I39" s="17"/>
      <c r="J39" s="17">
        <v>16</v>
      </c>
      <c r="K39" s="17"/>
      <c r="L39" s="18">
        <f t="shared" si="8"/>
        <v>222000</v>
      </c>
      <c r="M39" s="18">
        <v>222000</v>
      </c>
      <c r="N39" s="18"/>
      <c r="O39" s="18">
        <f t="shared" si="6"/>
        <v>528000</v>
      </c>
      <c r="P39" s="18">
        <v>528000</v>
      </c>
      <c r="Q39" s="18"/>
      <c r="R39" s="18">
        <f t="shared" si="10"/>
        <v>750000</v>
      </c>
      <c r="S39" s="17">
        <v>0</v>
      </c>
      <c r="T39" s="17">
        <v>0</v>
      </c>
      <c r="U39" s="17">
        <v>0</v>
      </c>
      <c r="V39" s="17">
        <v>0</v>
      </c>
      <c r="W39" s="18">
        <f t="shared" si="11"/>
        <v>0</v>
      </c>
      <c r="X39" s="18">
        <f t="shared" si="12"/>
        <v>0</v>
      </c>
      <c r="Y39" s="18">
        <f t="shared" si="13"/>
        <v>528000</v>
      </c>
      <c r="Z39" s="18">
        <v>4</v>
      </c>
      <c r="AA39" s="18" t="s">
        <v>293</v>
      </c>
      <c r="AB39" s="1" t="str">
        <f t="shared" si="14"/>
        <v>101803</v>
      </c>
    </row>
    <row r="40" spans="1:28" ht="45">
      <c r="A40" s="15">
        <v>35</v>
      </c>
      <c r="B40" s="6" t="s">
        <v>118</v>
      </c>
      <c r="C40" s="6" t="s">
        <v>119</v>
      </c>
      <c r="D40" s="16">
        <v>12</v>
      </c>
      <c r="E40" s="16" t="s">
        <v>22</v>
      </c>
      <c r="F40" s="16" t="s">
        <v>57</v>
      </c>
      <c r="G40" s="16">
        <v>2</v>
      </c>
      <c r="H40" s="17">
        <f t="shared" si="9"/>
        <v>17</v>
      </c>
      <c r="I40" s="17">
        <v>17</v>
      </c>
      <c r="J40" s="17"/>
      <c r="K40" s="17"/>
      <c r="L40" s="18">
        <f t="shared" si="8"/>
        <v>374000</v>
      </c>
      <c r="M40" s="18">
        <v>374000</v>
      </c>
      <c r="N40" s="18"/>
      <c r="O40" s="18">
        <f t="shared" si="6"/>
        <v>561000</v>
      </c>
      <c r="P40" s="18">
        <v>561000</v>
      </c>
      <c r="Q40" s="18"/>
      <c r="R40" s="18">
        <f t="shared" si="10"/>
        <v>935000</v>
      </c>
      <c r="S40" s="17">
        <v>0</v>
      </c>
      <c r="T40" s="17">
        <v>0</v>
      </c>
      <c r="U40" s="17">
        <v>0</v>
      </c>
      <c r="V40" s="17">
        <v>0</v>
      </c>
      <c r="W40" s="18">
        <f t="shared" si="11"/>
        <v>0</v>
      </c>
      <c r="X40" s="18">
        <f t="shared" si="12"/>
        <v>0</v>
      </c>
      <c r="Y40" s="18">
        <f t="shared" si="13"/>
        <v>561000</v>
      </c>
      <c r="Z40" s="18">
        <v>4.7</v>
      </c>
      <c r="AA40" s="18" t="s">
        <v>293</v>
      </c>
      <c r="AB40" s="1" t="str">
        <f t="shared" si="14"/>
        <v>120207</v>
      </c>
    </row>
    <row r="41" spans="1:28" ht="33.75">
      <c r="A41" s="15">
        <v>36</v>
      </c>
      <c r="B41" s="6" t="s">
        <v>120</v>
      </c>
      <c r="C41" s="6" t="s">
        <v>121</v>
      </c>
      <c r="D41" s="16">
        <v>12</v>
      </c>
      <c r="E41" s="16">
        <v>15</v>
      </c>
      <c r="F41" s="16" t="s">
        <v>37</v>
      </c>
      <c r="G41" s="16">
        <v>1</v>
      </c>
      <c r="H41" s="17">
        <f t="shared" si="9"/>
        <v>48</v>
      </c>
      <c r="I41" s="17">
        <v>48</v>
      </c>
      <c r="J41" s="17"/>
      <c r="K41" s="17"/>
      <c r="L41" s="18">
        <f t="shared" si="8"/>
        <v>404925.83</v>
      </c>
      <c r="M41" s="18">
        <v>404925.83</v>
      </c>
      <c r="N41" s="18"/>
      <c r="O41" s="18">
        <f t="shared" si="6"/>
        <v>1584000</v>
      </c>
      <c r="P41" s="18">
        <v>1584000</v>
      </c>
      <c r="Q41" s="18"/>
      <c r="R41" s="18">
        <f t="shared" si="10"/>
        <v>1988925.83</v>
      </c>
      <c r="S41" s="17">
        <v>46</v>
      </c>
      <c r="T41" s="17">
        <v>3</v>
      </c>
      <c r="U41" s="17">
        <v>2</v>
      </c>
      <c r="V41" s="17">
        <v>3</v>
      </c>
      <c r="W41" s="18">
        <f t="shared" si="11"/>
        <v>13800</v>
      </c>
      <c r="X41" s="18">
        <f t="shared" si="12"/>
        <v>3000</v>
      </c>
      <c r="Y41" s="18">
        <f t="shared" si="13"/>
        <v>1600800</v>
      </c>
      <c r="Z41" s="18">
        <v>4.6</v>
      </c>
      <c r="AA41" s="18" t="s">
        <v>293</v>
      </c>
      <c r="AB41" s="1" t="str">
        <f t="shared" si="14"/>
        <v>121506</v>
      </c>
    </row>
    <row r="42" spans="1:28" ht="33.75">
      <c r="A42" s="15">
        <v>37</v>
      </c>
      <c r="B42" s="6" t="s">
        <v>112</v>
      </c>
      <c r="C42" s="6" t="s">
        <v>113</v>
      </c>
      <c r="D42" s="16">
        <v>12</v>
      </c>
      <c r="E42" s="16">
        <v>16</v>
      </c>
      <c r="F42" s="16" t="s">
        <v>32</v>
      </c>
      <c r="G42" s="16">
        <v>3</v>
      </c>
      <c r="H42" s="17">
        <f t="shared" si="9"/>
        <v>20</v>
      </c>
      <c r="I42" s="17">
        <v>20</v>
      </c>
      <c r="J42" s="17"/>
      <c r="K42" s="17"/>
      <c r="L42" s="18">
        <f t="shared" si="8"/>
        <v>165000</v>
      </c>
      <c r="M42" s="18">
        <v>165000</v>
      </c>
      <c r="N42" s="18"/>
      <c r="O42" s="18">
        <f t="shared" si="6"/>
        <v>660000</v>
      </c>
      <c r="P42" s="18">
        <v>660000</v>
      </c>
      <c r="Q42" s="18"/>
      <c r="R42" s="18">
        <f t="shared" si="10"/>
        <v>825000</v>
      </c>
      <c r="S42" s="17">
        <v>0</v>
      </c>
      <c r="T42" s="17">
        <v>0</v>
      </c>
      <c r="U42" s="17">
        <v>0</v>
      </c>
      <c r="V42" s="17">
        <v>0</v>
      </c>
      <c r="W42" s="18">
        <f t="shared" si="11"/>
        <v>0</v>
      </c>
      <c r="X42" s="18">
        <f t="shared" si="12"/>
        <v>0</v>
      </c>
      <c r="Y42" s="18">
        <f t="shared" si="13"/>
        <v>660000</v>
      </c>
      <c r="Z42" s="18">
        <v>5.4</v>
      </c>
      <c r="AA42" s="18" t="s">
        <v>292</v>
      </c>
      <c r="AB42" s="1" t="str">
        <f t="shared" si="14"/>
        <v>121605</v>
      </c>
    </row>
    <row r="43" spans="1:28" ht="67.5">
      <c r="A43" s="15">
        <v>38</v>
      </c>
      <c r="B43" s="6" t="s">
        <v>114</v>
      </c>
      <c r="C43" s="6" t="s">
        <v>115</v>
      </c>
      <c r="D43" s="16">
        <v>12</v>
      </c>
      <c r="E43" s="16">
        <v>16</v>
      </c>
      <c r="F43" s="16">
        <v>12</v>
      </c>
      <c r="G43" s="16">
        <v>2</v>
      </c>
      <c r="H43" s="17">
        <f t="shared" si="9"/>
        <v>11</v>
      </c>
      <c r="I43" s="17">
        <v>11</v>
      </c>
      <c r="J43" s="17"/>
      <c r="K43" s="17"/>
      <c r="L43" s="18">
        <f t="shared" si="8"/>
        <v>133380</v>
      </c>
      <c r="M43" s="18">
        <v>133380</v>
      </c>
      <c r="N43" s="18"/>
      <c r="O43" s="18">
        <f t="shared" si="6"/>
        <v>363000</v>
      </c>
      <c r="P43" s="18">
        <v>363000</v>
      </c>
      <c r="Q43" s="18"/>
      <c r="R43" s="18">
        <f t="shared" si="10"/>
        <v>496380</v>
      </c>
      <c r="S43" s="17">
        <v>0</v>
      </c>
      <c r="T43" s="17">
        <v>0</v>
      </c>
      <c r="U43" s="17">
        <v>0</v>
      </c>
      <c r="V43" s="17">
        <v>0</v>
      </c>
      <c r="W43" s="18">
        <f t="shared" si="11"/>
        <v>0</v>
      </c>
      <c r="X43" s="18">
        <f t="shared" si="12"/>
        <v>0</v>
      </c>
      <c r="Y43" s="18">
        <f t="shared" si="13"/>
        <v>363000</v>
      </c>
      <c r="Z43" s="18">
        <v>5.4</v>
      </c>
      <c r="AA43" s="18" t="s">
        <v>292</v>
      </c>
      <c r="AB43" s="1" t="str">
        <f t="shared" si="14"/>
        <v>121612</v>
      </c>
    </row>
    <row r="44" spans="1:28" ht="45">
      <c r="A44" s="15">
        <v>39</v>
      </c>
      <c r="B44" s="6" t="s">
        <v>116</v>
      </c>
      <c r="C44" s="6" t="s">
        <v>117</v>
      </c>
      <c r="D44" s="16">
        <v>12</v>
      </c>
      <c r="E44" s="16">
        <v>18</v>
      </c>
      <c r="F44" s="16" t="s">
        <v>37</v>
      </c>
      <c r="G44" s="16">
        <v>2</v>
      </c>
      <c r="H44" s="17">
        <f t="shared" si="9"/>
        <v>20</v>
      </c>
      <c r="I44" s="17">
        <v>20</v>
      </c>
      <c r="J44" s="17"/>
      <c r="K44" s="17"/>
      <c r="L44" s="18">
        <f t="shared" si="8"/>
        <v>160191.91</v>
      </c>
      <c r="M44" s="18">
        <v>160191.91</v>
      </c>
      <c r="N44" s="18"/>
      <c r="O44" s="18">
        <f t="shared" si="6"/>
        <v>640767.2</v>
      </c>
      <c r="P44" s="18">
        <v>640767.2</v>
      </c>
      <c r="Q44" s="18"/>
      <c r="R44" s="18">
        <f t="shared" si="10"/>
        <v>800959.11</v>
      </c>
      <c r="S44" s="17">
        <v>20</v>
      </c>
      <c r="T44" s="17">
        <v>4</v>
      </c>
      <c r="U44" s="17">
        <v>0</v>
      </c>
      <c r="V44" s="17">
        <v>0</v>
      </c>
      <c r="W44" s="18">
        <f t="shared" si="11"/>
        <v>8000</v>
      </c>
      <c r="X44" s="18">
        <f t="shared" si="12"/>
        <v>0</v>
      </c>
      <c r="Y44" s="18">
        <f t="shared" si="13"/>
        <v>648767.2</v>
      </c>
      <c r="Z44" s="18">
        <v>4.7</v>
      </c>
      <c r="AA44" s="18" t="s">
        <v>293</v>
      </c>
      <c r="AB44" s="1" t="str">
        <f t="shared" si="14"/>
        <v>121806</v>
      </c>
    </row>
    <row r="45" spans="1:28" ht="45">
      <c r="A45" s="15">
        <v>40</v>
      </c>
      <c r="B45" s="6" t="s">
        <v>131</v>
      </c>
      <c r="C45" s="6" t="s">
        <v>132</v>
      </c>
      <c r="D45" s="16" t="s">
        <v>80</v>
      </c>
      <c r="E45" s="16" t="s">
        <v>61</v>
      </c>
      <c r="F45" s="16" t="s">
        <v>61</v>
      </c>
      <c r="G45" s="16" t="s">
        <v>33</v>
      </c>
      <c r="H45" s="17">
        <f t="shared" si="9"/>
        <v>23</v>
      </c>
      <c r="I45" s="17">
        <v>23</v>
      </c>
      <c r="J45" s="17"/>
      <c r="K45" s="17"/>
      <c r="L45" s="18">
        <f t="shared" si="8"/>
        <v>2738800</v>
      </c>
      <c r="M45" s="18">
        <v>2738800</v>
      </c>
      <c r="N45" s="18">
        <v>0</v>
      </c>
      <c r="O45" s="18">
        <f t="shared" si="6"/>
        <v>759000</v>
      </c>
      <c r="P45" s="18">
        <v>759000</v>
      </c>
      <c r="Q45" s="18">
        <v>0</v>
      </c>
      <c r="R45" s="18">
        <f t="shared" si="10"/>
        <v>3497800</v>
      </c>
      <c r="S45" s="17">
        <v>0</v>
      </c>
      <c r="T45" s="17">
        <v>0</v>
      </c>
      <c r="U45" s="17">
        <v>0</v>
      </c>
      <c r="V45" s="17">
        <v>0</v>
      </c>
      <c r="W45" s="18">
        <f t="shared" si="11"/>
        <v>0</v>
      </c>
      <c r="X45" s="18">
        <f t="shared" si="12"/>
        <v>0</v>
      </c>
      <c r="Y45" s="18">
        <f t="shared" si="13"/>
        <v>759000</v>
      </c>
      <c r="Z45" s="18">
        <v>8.2</v>
      </c>
      <c r="AA45" s="18" t="s">
        <v>292</v>
      </c>
      <c r="AB45" s="1" t="str">
        <f t="shared" si="14"/>
        <v>140303</v>
      </c>
    </row>
    <row r="46" spans="1:28" ht="33.75">
      <c r="A46" s="15">
        <v>41</v>
      </c>
      <c r="B46" s="6" t="s">
        <v>136</v>
      </c>
      <c r="C46" s="6" t="s">
        <v>137</v>
      </c>
      <c r="D46" s="16" t="s">
        <v>80</v>
      </c>
      <c r="E46" s="16" t="s">
        <v>37</v>
      </c>
      <c r="F46" s="16" t="s">
        <v>37</v>
      </c>
      <c r="G46" s="16" t="s">
        <v>33</v>
      </c>
      <c r="H46" s="17">
        <f t="shared" si="9"/>
        <v>21</v>
      </c>
      <c r="I46" s="17"/>
      <c r="J46" s="17">
        <v>21</v>
      </c>
      <c r="K46" s="17"/>
      <c r="L46" s="18">
        <f t="shared" si="8"/>
        <v>117302.03</v>
      </c>
      <c r="M46" s="18">
        <v>117302.03</v>
      </c>
      <c r="N46" s="18">
        <v>0</v>
      </c>
      <c r="O46" s="18">
        <f t="shared" si="6"/>
        <v>468800</v>
      </c>
      <c r="P46" s="18">
        <v>468800</v>
      </c>
      <c r="Q46" s="18">
        <v>0</v>
      </c>
      <c r="R46" s="18">
        <f t="shared" si="10"/>
        <v>586102.03</v>
      </c>
      <c r="S46" s="17">
        <v>0</v>
      </c>
      <c r="T46" s="17">
        <v>0</v>
      </c>
      <c r="U46" s="17">
        <v>0</v>
      </c>
      <c r="V46" s="17">
        <v>0</v>
      </c>
      <c r="W46" s="18">
        <f t="shared" si="11"/>
        <v>0</v>
      </c>
      <c r="X46" s="18">
        <f t="shared" si="12"/>
        <v>0</v>
      </c>
      <c r="Y46" s="18">
        <f t="shared" si="13"/>
        <v>468800</v>
      </c>
      <c r="Z46" s="18">
        <v>2</v>
      </c>
      <c r="AA46" s="18" t="s">
        <v>293</v>
      </c>
      <c r="AB46" s="1" t="str">
        <f t="shared" si="14"/>
        <v>140606</v>
      </c>
    </row>
    <row r="47" spans="1:28" ht="56.25">
      <c r="A47" s="15">
        <v>42</v>
      </c>
      <c r="B47" s="6" t="s">
        <v>125</v>
      </c>
      <c r="C47" s="6" t="s">
        <v>126</v>
      </c>
      <c r="D47" s="16" t="s">
        <v>80</v>
      </c>
      <c r="E47" s="16" t="s">
        <v>57</v>
      </c>
      <c r="F47" s="16" t="s">
        <v>37</v>
      </c>
      <c r="G47" s="16" t="s">
        <v>33</v>
      </c>
      <c r="H47" s="17">
        <f t="shared" si="9"/>
        <v>32</v>
      </c>
      <c r="I47" s="17">
        <v>32</v>
      </c>
      <c r="J47" s="17"/>
      <c r="K47" s="17"/>
      <c r="L47" s="18">
        <f t="shared" si="8"/>
        <v>270000</v>
      </c>
      <c r="M47" s="18">
        <v>270000</v>
      </c>
      <c r="N47" s="18">
        <v>0</v>
      </c>
      <c r="O47" s="18">
        <f t="shared" si="6"/>
        <v>1050000</v>
      </c>
      <c r="P47" s="18">
        <v>1050000</v>
      </c>
      <c r="Q47" s="18">
        <v>0</v>
      </c>
      <c r="R47" s="18">
        <f t="shared" si="10"/>
        <v>1320000</v>
      </c>
      <c r="S47" s="17">
        <v>0</v>
      </c>
      <c r="T47" s="17">
        <v>0</v>
      </c>
      <c r="U47" s="17">
        <v>0</v>
      </c>
      <c r="V47" s="17">
        <v>0</v>
      </c>
      <c r="W47" s="18">
        <f t="shared" si="11"/>
        <v>0</v>
      </c>
      <c r="X47" s="18">
        <f t="shared" si="12"/>
        <v>0</v>
      </c>
      <c r="Y47" s="18">
        <f t="shared" si="13"/>
        <v>1050000</v>
      </c>
      <c r="Z47" s="18">
        <v>9.7</v>
      </c>
      <c r="AA47" s="18" t="s">
        <v>292</v>
      </c>
      <c r="AB47" s="1" t="str">
        <f t="shared" si="14"/>
        <v>140706</v>
      </c>
    </row>
    <row r="48" spans="1:28" ht="45">
      <c r="A48" s="15">
        <v>43</v>
      </c>
      <c r="B48" s="6" t="s">
        <v>140</v>
      </c>
      <c r="C48" s="6" t="s">
        <v>141</v>
      </c>
      <c r="D48" s="16" t="s">
        <v>80</v>
      </c>
      <c r="E48" s="16" t="s">
        <v>130</v>
      </c>
      <c r="F48" s="16" t="s">
        <v>74</v>
      </c>
      <c r="G48" s="16" t="s">
        <v>33</v>
      </c>
      <c r="H48" s="17">
        <f t="shared" si="9"/>
        <v>18</v>
      </c>
      <c r="I48" s="17">
        <v>18</v>
      </c>
      <c r="J48" s="17"/>
      <c r="K48" s="17"/>
      <c r="L48" s="18">
        <f t="shared" si="8"/>
        <v>83520</v>
      </c>
      <c r="M48" s="18">
        <v>83520</v>
      </c>
      <c r="N48" s="18">
        <v>0</v>
      </c>
      <c r="O48" s="18">
        <f t="shared" si="6"/>
        <v>334073</v>
      </c>
      <c r="P48" s="18">
        <v>334073</v>
      </c>
      <c r="Q48" s="18">
        <v>0</v>
      </c>
      <c r="R48" s="18">
        <f t="shared" si="10"/>
        <v>417593</v>
      </c>
      <c r="S48" s="17">
        <v>18</v>
      </c>
      <c r="T48" s="17">
        <v>4</v>
      </c>
      <c r="U48" s="17">
        <v>0</v>
      </c>
      <c r="V48" s="17">
        <v>0</v>
      </c>
      <c r="W48" s="18">
        <f t="shared" si="11"/>
        <v>7200</v>
      </c>
      <c r="X48" s="18">
        <f t="shared" si="12"/>
        <v>0</v>
      </c>
      <c r="Y48" s="18">
        <f t="shared" si="13"/>
        <v>341273</v>
      </c>
      <c r="Z48" s="18">
        <v>4.7</v>
      </c>
      <c r="AA48" s="18" t="s">
        <v>293</v>
      </c>
      <c r="AB48" s="1" t="str">
        <f t="shared" si="14"/>
        <v>141208</v>
      </c>
    </row>
    <row r="49" spans="1:28" ht="45">
      <c r="A49" s="15">
        <v>44</v>
      </c>
      <c r="B49" s="6" t="s">
        <v>142</v>
      </c>
      <c r="C49" s="6" t="s">
        <v>143</v>
      </c>
      <c r="D49" s="16" t="s">
        <v>80</v>
      </c>
      <c r="E49" s="16" t="s">
        <v>130</v>
      </c>
      <c r="F49" s="16" t="s">
        <v>80</v>
      </c>
      <c r="G49" s="16" t="s">
        <v>33</v>
      </c>
      <c r="H49" s="17">
        <f t="shared" si="9"/>
        <v>20</v>
      </c>
      <c r="I49" s="17">
        <v>20</v>
      </c>
      <c r="J49" s="17"/>
      <c r="K49" s="17"/>
      <c r="L49" s="18">
        <f t="shared" si="8"/>
        <v>132000</v>
      </c>
      <c r="M49" s="18">
        <v>132000</v>
      </c>
      <c r="N49" s="18">
        <v>0</v>
      </c>
      <c r="O49" s="18">
        <f t="shared" si="6"/>
        <v>528000</v>
      </c>
      <c r="P49" s="18">
        <v>528000</v>
      </c>
      <c r="Q49" s="18">
        <v>0</v>
      </c>
      <c r="R49" s="18">
        <f t="shared" si="10"/>
        <v>660000</v>
      </c>
      <c r="S49" s="17">
        <v>0</v>
      </c>
      <c r="T49" s="17">
        <v>0</v>
      </c>
      <c r="U49" s="17">
        <v>0</v>
      </c>
      <c r="V49" s="17">
        <v>0</v>
      </c>
      <c r="W49" s="18">
        <f t="shared" si="11"/>
        <v>0</v>
      </c>
      <c r="X49" s="18">
        <f t="shared" si="12"/>
        <v>0</v>
      </c>
      <c r="Y49" s="18">
        <f t="shared" si="13"/>
        <v>528000</v>
      </c>
      <c r="Z49" s="18">
        <v>4.7</v>
      </c>
      <c r="AA49" s="18" t="s">
        <v>293</v>
      </c>
      <c r="AB49" s="1" t="str">
        <f t="shared" si="14"/>
        <v>141214</v>
      </c>
    </row>
    <row r="50" spans="1:28" ht="33.75">
      <c r="A50" s="15">
        <v>45</v>
      </c>
      <c r="B50" s="6" t="s">
        <v>147</v>
      </c>
      <c r="C50" s="6" t="s">
        <v>148</v>
      </c>
      <c r="D50" s="16" t="s">
        <v>80</v>
      </c>
      <c r="E50" s="16" t="s">
        <v>80</v>
      </c>
      <c r="F50" s="16" t="s">
        <v>32</v>
      </c>
      <c r="G50" s="16" t="s">
        <v>33</v>
      </c>
      <c r="H50" s="17">
        <f t="shared" si="9"/>
        <v>30</v>
      </c>
      <c r="I50" s="17"/>
      <c r="J50" s="17">
        <v>30</v>
      </c>
      <c r="K50" s="17"/>
      <c r="L50" s="18">
        <f t="shared" si="8"/>
        <v>66600</v>
      </c>
      <c r="M50" s="18">
        <v>66600</v>
      </c>
      <c r="N50" s="18">
        <v>0</v>
      </c>
      <c r="O50" s="18">
        <f t="shared" si="6"/>
        <v>266320</v>
      </c>
      <c r="P50" s="18">
        <v>266320</v>
      </c>
      <c r="Q50" s="18">
        <v>0</v>
      </c>
      <c r="R50" s="18">
        <f t="shared" si="10"/>
        <v>332920</v>
      </c>
      <c r="S50" s="17">
        <v>30</v>
      </c>
      <c r="T50" s="17">
        <v>4</v>
      </c>
      <c r="U50" s="17">
        <v>0</v>
      </c>
      <c r="V50" s="17">
        <v>0</v>
      </c>
      <c r="W50" s="18">
        <f t="shared" si="11"/>
        <v>12000</v>
      </c>
      <c r="X50" s="18">
        <f t="shared" si="12"/>
        <v>0</v>
      </c>
      <c r="Y50" s="18">
        <f t="shared" si="13"/>
        <v>278320</v>
      </c>
      <c r="Z50" s="18">
        <v>5.7</v>
      </c>
      <c r="AA50" s="18" t="s">
        <v>292</v>
      </c>
      <c r="AB50" s="1" t="str">
        <f t="shared" si="14"/>
        <v>141405</v>
      </c>
    </row>
    <row r="51" spans="1:28" ht="22.5">
      <c r="A51" s="15">
        <v>46</v>
      </c>
      <c r="B51" s="6" t="s">
        <v>158</v>
      </c>
      <c r="C51" s="6" t="s">
        <v>159</v>
      </c>
      <c r="D51" s="16" t="s">
        <v>80</v>
      </c>
      <c r="E51" s="16" t="s">
        <v>71</v>
      </c>
      <c r="F51" s="16" t="s">
        <v>27</v>
      </c>
      <c r="G51" s="16" t="s">
        <v>33</v>
      </c>
      <c r="H51" s="17">
        <f t="shared" si="9"/>
        <v>30</v>
      </c>
      <c r="I51" s="17">
        <v>30</v>
      </c>
      <c r="J51" s="17"/>
      <c r="K51" s="17"/>
      <c r="L51" s="18">
        <f t="shared" si="8"/>
        <v>1156456</v>
      </c>
      <c r="M51" s="18">
        <v>1156456</v>
      </c>
      <c r="N51" s="18">
        <v>0</v>
      </c>
      <c r="O51" s="18">
        <f t="shared" si="6"/>
        <v>990000</v>
      </c>
      <c r="P51" s="18">
        <v>990000</v>
      </c>
      <c r="Q51" s="18">
        <v>0</v>
      </c>
      <c r="R51" s="18">
        <f t="shared" si="10"/>
        <v>2146456</v>
      </c>
      <c r="S51" s="17">
        <v>0</v>
      </c>
      <c r="T51" s="17">
        <v>0</v>
      </c>
      <c r="U51" s="17">
        <v>0</v>
      </c>
      <c r="V51" s="17">
        <v>0</v>
      </c>
      <c r="W51" s="18">
        <f t="shared" si="11"/>
        <v>0</v>
      </c>
      <c r="X51" s="18">
        <f t="shared" si="12"/>
        <v>0</v>
      </c>
      <c r="Y51" s="18">
        <f t="shared" si="13"/>
        <v>990000</v>
      </c>
      <c r="Z51" s="18">
        <v>9.1</v>
      </c>
      <c r="AA51" s="18" t="s">
        <v>292</v>
      </c>
      <c r="AB51" s="1" t="str">
        <f t="shared" si="14"/>
        <v>141504</v>
      </c>
    </row>
    <row r="52" spans="1:28" ht="45">
      <c r="A52" s="15">
        <v>47</v>
      </c>
      <c r="B52" s="6" t="s">
        <v>138</v>
      </c>
      <c r="C52" s="6" t="s">
        <v>139</v>
      </c>
      <c r="D52" s="16" t="s">
        <v>80</v>
      </c>
      <c r="E52" s="16" t="s">
        <v>47</v>
      </c>
      <c r="F52" s="16" t="s">
        <v>130</v>
      </c>
      <c r="G52" s="16" t="s">
        <v>33</v>
      </c>
      <c r="H52" s="17">
        <f t="shared" si="9"/>
        <v>15</v>
      </c>
      <c r="I52" s="17"/>
      <c r="J52" s="17">
        <v>15</v>
      </c>
      <c r="K52" s="17"/>
      <c r="L52" s="18">
        <f t="shared" si="8"/>
        <v>181499</v>
      </c>
      <c r="M52" s="18">
        <v>181499</v>
      </c>
      <c r="N52" s="18">
        <v>0</v>
      </c>
      <c r="O52" s="18">
        <f t="shared" si="6"/>
        <v>495000</v>
      </c>
      <c r="P52" s="18">
        <v>495000</v>
      </c>
      <c r="Q52" s="18">
        <v>0</v>
      </c>
      <c r="R52" s="18">
        <f t="shared" si="10"/>
        <v>676499</v>
      </c>
      <c r="S52" s="17">
        <v>13</v>
      </c>
      <c r="T52" s="17">
        <v>4</v>
      </c>
      <c r="U52" s="17">
        <v>2</v>
      </c>
      <c r="V52" s="17">
        <v>4</v>
      </c>
      <c r="W52" s="18">
        <f t="shared" si="11"/>
        <v>5200</v>
      </c>
      <c r="X52" s="18">
        <f t="shared" si="12"/>
        <v>4000</v>
      </c>
      <c r="Y52" s="18">
        <f t="shared" si="13"/>
        <v>504200</v>
      </c>
      <c r="Z52" s="18">
        <v>9.1</v>
      </c>
      <c r="AA52" s="18" t="s">
        <v>292</v>
      </c>
      <c r="AB52" s="1" t="str">
        <f t="shared" si="14"/>
        <v>142012</v>
      </c>
    </row>
    <row r="53" spans="1:28" ht="56.25">
      <c r="A53" s="15">
        <v>48</v>
      </c>
      <c r="B53" s="6" t="s">
        <v>122</v>
      </c>
      <c r="C53" s="6" t="s">
        <v>123</v>
      </c>
      <c r="D53" s="16" t="s">
        <v>80</v>
      </c>
      <c r="E53" s="16" t="s">
        <v>124</v>
      </c>
      <c r="F53" s="16" t="s">
        <v>37</v>
      </c>
      <c r="G53" s="16" t="s">
        <v>33</v>
      </c>
      <c r="H53" s="17">
        <f t="shared" si="9"/>
        <v>8</v>
      </c>
      <c r="I53" s="17">
        <v>8</v>
      </c>
      <c r="J53" s="17"/>
      <c r="K53" s="17"/>
      <c r="L53" s="18">
        <f t="shared" si="8"/>
        <v>70000</v>
      </c>
      <c r="M53" s="18">
        <v>70000</v>
      </c>
      <c r="N53" s="18">
        <v>0</v>
      </c>
      <c r="O53" s="18">
        <f t="shared" si="6"/>
        <v>264000</v>
      </c>
      <c r="P53" s="18">
        <v>264000</v>
      </c>
      <c r="Q53" s="18">
        <v>0</v>
      </c>
      <c r="R53" s="18">
        <f t="shared" si="10"/>
        <v>334000</v>
      </c>
      <c r="S53" s="17">
        <v>8</v>
      </c>
      <c r="T53" s="17">
        <v>4</v>
      </c>
      <c r="U53" s="17">
        <v>0</v>
      </c>
      <c r="V53" s="17">
        <v>0</v>
      </c>
      <c r="W53" s="18">
        <f t="shared" si="11"/>
        <v>3200</v>
      </c>
      <c r="X53" s="18">
        <f t="shared" si="12"/>
        <v>0</v>
      </c>
      <c r="Y53" s="18">
        <f t="shared" si="13"/>
        <v>267200</v>
      </c>
      <c r="Z53" s="18">
        <v>11.9</v>
      </c>
      <c r="AA53" s="18" t="s">
        <v>292</v>
      </c>
      <c r="AB53" s="1" t="str">
        <f t="shared" si="14"/>
        <v>142406</v>
      </c>
    </row>
    <row r="54" spans="1:28" ht="33.75">
      <c r="A54" s="15">
        <v>49</v>
      </c>
      <c r="B54" s="6" t="s">
        <v>149</v>
      </c>
      <c r="C54" s="6" t="s">
        <v>150</v>
      </c>
      <c r="D54" s="16" t="s">
        <v>80</v>
      </c>
      <c r="E54" s="16" t="s">
        <v>41</v>
      </c>
      <c r="F54" s="16" t="s">
        <v>27</v>
      </c>
      <c r="G54" s="16" t="s">
        <v>33</v>
      </c>
      <c r="H54" s="17">
        <f t="shared" si="9"/>
        <v>15</v>
      </c>
      <c r="I54" s="17">
        <v>15</v>
      </c>
      <c r="J54" s="17"/>
      <c r="K54" s="17"/>
      <c r="L54" s="18">
        <f t="shared" si="8"/>
        <v>62000</v>
      </c>
      <c r="M54" s="18">
        <v>62000</v>
      </c>
      <c r="N54" s="18">
        <v>0</v>
      </c>
      <c r="O54" s="18">
        <f t="shared" si="6"/>
        <v>246228.83</v>
      </c>
      <c r="P54" s="18">
        <v>246228.83</v>
      </c>
      <c r="Q54" s="18">
        <v>0</v>
      </c>
      <c r="R54" s="18">
        <f t="shared" si="10"/>
        <v>308228.82999999996</v>
      </c>
      <c r="S54" s="17">
        <v>0</v>
      </c>
      <c r="T54" s="17">
        <v>0</v>
      </c>
      <c r="U54" s="17">
        <v>0</v>
      </c>
      <c r="V54" s="17">
        <v>0</v>
      </c>
      <c r="W54" s="18">
        <f t="shared" si="11"/>
        <v>0</v>
      </c>
      <c r="X54" s="18">
        <f t="shared" si="12"/>
        <v>0</v>
      </c>
      <c r="Y54" s="18">
        <f t="shared" si="13"/>
        <v>246228.83</v>
      </c>
      <c r="Z54" s="18">
        <v>16</v>
      </c>
      <c r="AA54" s="18" t="s">
        <v>292</v>
      </c>
      <c r="AB54" s="1" t="str">
        <f t="shared" si="14"/>
        <v>142504</v>
      </c>
    </row>
    <row r="55" spans="1:28" ht="56.25">
      <c r="A55" s="15">
        <v>50</v>
      </c>
      <c r="B55" s="6" t="s">
        <v>127</v>
      </c>
      <c r="C55" s="6" t="s">
        <v>128</v>
      </c>
      <c r="D55" s="16" t="s">
        <v>80</v>
      </c>
      <c r="E55" s="16" t="s">
        <v>129</v>
      </c>
      <c r="F55" s="16" t="s">
        <v>130</v>
      </c>
      <c r="G55" s="16" t="s">
        <v>33</v>
      </c>
      <c r="H55" s="17">
        <f t="shared" si="9"/>
        <v>19</v>
      </c>
      <c r="I55" s="17">
        <v>19</v>
      </c>
      <c r="J55" s="17"/>
      <c r="K55" s="17"/>
      <c r="L55" s="18">
        <f t="shared" si="8"/>
        <v>156750</v>
      </c>
      <c r="M55" s="18">
        <v>156750</v>
      </c>
      <c r="N55" s="18">
        <v>0</v>
      </c>
      <c r="O55" s="18">
        <f t="shared" si="6"/>
        <v>627000</v>
      </c>
      <c r="P55" s="18">
        <v>627000</v>
      </c>
      <c r="Q55" s="18">
        <v>0</v>
      </c>
      <c r="R55" s="18">
        <f t="shared" si="10"/>
        <v>783750</v>
      </c>
      <c r="S55" s="17">
        <v>0</v>
      </c>
      <c r="T55" s="17">
        <v>0</v>
      </c>
      <c r="U55" s="17">
        <v>0</v>
      </c>
      <c r="V55" s="17">
        <v>0</v>
      </c>
      <c r="W55" s="18">
        <f t="shared" si="11"/>
        <v>0</v>
      </c>
      <c r="X55" s="18">
        <f t="shared" si="12"/>
        <v>0</v>
      </c>
      <c r="Y55" s="18">
        <f t="shared" si="13"/>
        <v>627000</v>
      </c>
      <c r="Z55" s="18">
        <v>4.3</v>
      </c>
      <c r="AA55" s="18" t="s">
        <v>293</v>
      </c>
      <c r="AB55" s="1" t="str">
        <f t="shared" si="14"/>
        <v>142612</v>
      </c>
    </row>
    <row r="56" spans="1:28" ht="33.75">
      <c r="A56" s="15">
        <v>51</v>
      </c>
      <c r="B56" s="6" t="s">
        <v>151</v>
      </c>
      <c r="C56" s="6" t="s">
        <v>152</v>
      </c>
      <c r="D56" s="16" t="s">
        <v>80</v>
      </c>
      <c r="E56" s="16" t="s">
        <v>153</v>
      </c>
      <c r="F56" s="16" t="s">
        <v>61</v>
      </c>
      <c r="G56" s="16" t="s">
        <v>33</v>
      </c>
      <c r="H56" s="17">
        <f t="shared" si="9"/>
        <v>8</v>
      </c>
      <c r="I56" s="17"/>
      <c r="J56" s="17">
        <v>8</v>
      </c>
      <c r="K56" s="17"/>
      <c r="L56" s="18">
        <f t="shared" si="8"/>
        <v>66000</v>
      </c>
      <c r="M56" s="18">
        <v>66000</v>
      </c>
      <c r="N56" s="18">
        <v>0</v>
      </c>
      <c r="O56" s="18">
        <f t="shared" si="6"/>
        <v>264000</v>
      </c>
      <c r="P56" s="18">
        <v>264000</v>
      </c>
      <c r="Q56" s="18">
        <v>0</v>
      </c>
      <c r="R56" s="18">
        <f t="shared" si="10"/>
        <v>330000</v>
      </c>
      <c r="S56" s="17">
        <v>8</v>
      </c>
      <c r="T56" s="17">
        <v>4</v>
      </c>
      <c r="U56" s="17">
        <v>0</v>
      </c>
      <c r="V56" s="17">
        <v>0</v>
      </c>
      <c r="W56" s="18">
        <f t="shared" si="11"/>
        <v>3200</v>
      </c>
      <c r="X56" s="18">
        <f t="shared" si="12"/>
        <v>0</v>
      </c>
      <c r="Y56" s="18">
        <f t="shared" si="13"/>
        <v>267200</v>
      </c>
      <c r="Z56" s="18">
        <v>4.7</v>
      </c>
      <c r="AA56" s="18" t="s">
        <v>293</v>
      </c>
      <c r="AB56" s="1" t="str">
        <f t="shared" si="14"/>
        <v>142803</v>
      </c>
    </row>
    <row r="57" spans="1:28" ht="33.75">
      <c r="A57" s="15">
        <v>52</v>
      </c>
      <c r="B57" s="6" t="s">
        <v>154</v>
      </c>
      <c r="C57" s="6" t="s">
        <v>152</v>
      </c>
      <c r="D57" s="16" t="s">
        <v>80</v>
      </c>
      <c r="E57" s="16" t="s">
        <v>153</v>
      </c>
      <c r="F57" s="16" t="s">
        <v>61</v>
      </c>
      <c r="G57" s="16" t="s">
        <v>33</v>
      </c>
      <c r="H57" s="17">
        <f t="shared" si="9"/>
        <v>8</v>
      </c>
      <c r="I57" s="17"/>
      <c r="J57" s="17">
        <v>8</v>
      </c>
      <c r="K57" s="17"/>
      <c r="L57" s="18">
        <f t="shared" si="8"/>
        <v>66000</v>
      </c>
      <c r="M57" s="18">
        <v>66000</v>
      </c>
      <c r="N57" s="18">
        <v>0</v>
      </c>
      <c r="O57" s="18">
        <f t="shared" si="6"/>
        <v>264000</v>
      </c>
      <c r="P57" s="18">
        <v>264000</v>
      </c>
      <c r="Q57" s="18">
        <v>0</v>
      </c>
      <c r="R57" s="18">
        <f t="shared" si="10"/>
        <v>330000</v>
      </c>
      <c r="S57" s="17">
        <v>8</v>
      </c>
      <c r="T57" s="17">
        <v>4</v>
      </c>
      <c r="U57" s="17">
        <v>0</v>
      </c>
      <c r="V57" s="17">
        <v>0</v>
      </c>
      <c r="W57" s="18">
        <f t="shared" si="11"/>
        <v>3200</v>
      </c>
      <c r="X57" s="18">
        <f t="shared" si="12"/>
        <v>0</v>
      </c>
      <c r="Y57" s="18">
        <f t="shared" si="13"/>
        <v>267200</v>
      </c>
      <c r="Z57" s="18">
        <v>4.7</v>
      </c>
      <c r="AA57" s="18" t="s">
        <v>293</v>
      </c>
      <c r="AB57" s="1" t="str">
        <f t="shared" si="14"/>
        <v>142803</v>
      </c>
    </row>
    <row r="58" spans="1:28" ht="56.25">
      <c r="A58" s="15">
        <v>53</v>
      </c>
      <c r="B58" s="6" t="s">
        <v>155</v>
      </c>
      <c r="C58" s="6" t="s">
        <v>156</v>
      </c>
      <c r="D58" s="16" t="s">
        <v>80</v>
      </c>
      <c r="E58" s="16" t="s">
        <v>157</v>
      </c>
      <c r="F58" s="16" t="s">
        <v>27</v>
      </c>
      <c r="G58" s="16" t="s">
        <v>33</v>
      </c>
      <c r="H58" s="17">
        <f t="shared" si="9"/>
        <v>8</v>
      </c>
      <c r="I58" s="17"/>
      <c r="J58" s="17">
        <v>8</v>
      </c>
      <c r="K58" s="17"/>
      <c r="L58" s="18">
        <f t="shared" si="8"/>
        <v>66000</v>
      </c>
      <c r="M58" s="18">
        <v>66000</v>
      </c>
      <c r="N58" s="18">
        <v>0</v>
      </c>
      <c r="O58" s="18">
        <f t="shared" si="6"/>
        <v>264000</v>
      </c>
      <c r="P58" s="18">
        <v>264000</v>
      </c>
      <c r="Q58" s="18">
        <v>0</v>
      </c>
      <c r="R58" s="18">
        <f t="shared" si="10"/>
        <v>330000</v>
      </c>
      <c r="S58" s="17">
        <v>0</v>
      </c>
      <c r="T58" s="17">
        <v>0</v>
      </c>
      <c r="U58" s="17">
        <v>0</v>
      </c>
      <c r="V58" s="17">
        <v>0</v>
      </c>
      <c r="W58" s="18">
        <f t="shared" si="11"/>
        <v>0</v>
      </c>
      <c r="X58" s="18">
        <f t="shared" si="12"/>
        <v>0</v>
      </c>
      <c r="Y58" s="18">
        <f t="shared" si="13"/>
        <v>264000</v>
      </c>
      <c r="Z58" s="18">
        <v>5.3</v>
      </c>
      <c r="AA58" s="18" t="s">
        <v>292</v>
      </c>
      <c r="AB58" s="1" t="str">
        <f t="shared" si="14"/>
        <v>142904</v>
      </c>
    </row>
    <row r="59" spans="1:28" ht="33.75">
      <c r="A59" s="15">
        <v>54</v>
      </c>
      <c r="B59" s="6" t="s">
        <v>160</v>
      </c>
      <c r="C59" s="6" t="s">
        <v>161</v>
      </c>
      <c r="D59" s="16" t="s">
        <v>80</v>
      </c>
      <c r="E59" s="16" t="s">
        <v>162</v>
      </c>
      <c r="F59" s="16" t="s">
        <v>61</v>
      </c>
      <c r="G59" s="16" t="s">
        <v>33</v>
      </c>
      <c r="H59" s="17">
        <f t="shared" si="9"/>
        <v>16</v>
      </c>
      <c r="I59" s="17">
        <v>16</v>
      </c>
      <c r="J59" s="17"/>
      <c r="K59" s="17"/>
      <c r="L59" s="18">
        <f t="shared" si="8"/>
        <v>132000</v>
      </c>
      <c r="M59" s="18">
        <v>132000</v>
      </c>
      <c r="N59" s="18">
        <v>0</v>
      </c>
      <c r="O59" s="18">
        <f t="shared" si="6"/>
        <v>528000</v>
      </c>
      <c r="P59" s="18">
        <v>528000</v>
      </c>
      <c r="Q59" s="18">
        <v>0</v>
      </c>
      <c r="R59" s="18">
        <f t="shared" si="10"/>
        <v>660000</v>
      </c>
      <c r="S59" s="17">
        <v>0</v>
      </c>
      <c r="T59" s="17">
        <v>0</v>
      </c>
      <c r="U59" s="17">
        <v>0</v>
      </c>
      <c r="V59" s="17">
        <v>0</v>
      </c>
      <c r="W59" s="18">
        <f t="shared" si="11"/>
        <v>0</v>
      </c>
      <c r="X59" s="18">
        <f t="shared" si="12"/>
        <v>0</v>
      </c>
      <c r="Y59" s="18">
        <f t="shared" si="13"/>
        <v>528000</v>
      </c>
      <c r="Z59" s="18">
        <v>22.4</v>
      </c>
      <c r="AA59" s="18" t="s">
        <v>292</v>
      </c>
      <c r="AB59" s="1" t="str">
        <f t="shared" si="14"/>
        <v>143003</v>
      </c>
    </row>
    <row r="60" spans="1:28" ht="45">
      <c r="A60" s="15">
        <v>55</v>
      </c>
      <c r="B60" s="6" t="s">
        <v>144</v>
      </c>
      <c r="C60" s="6" t="s">
        <v>145</v>
      </c>
      <c r="D60" s="16" t="s">
        <v>80</v>
      </c>
      <c r="E60" s="16" t="s">
        <v>146</v>
      </c>
      <c r="F60" s="16" t="s">
        <v>74</v>
      </c>
      <c r="G60" s="16" t="s">
        <v>33</v>
      </c>
      <c r="H60" s="17">
        <f t="shared" si="9"/>
        <v>25</v>
      </c>
      <c r="I60" s="17">
        <v>25</v>
      </c>
      <c r="J60" s="17"/>
      <c r="K60" s="17"/>
      <c r="L60" s="18">
        <f t="shared" si="8"/>
        <v>207500</v>
      </c>
      <c r="M60" s="18">
        <v>207500</v>
      </c>
      <c r="N60" s="18">
        <v>0</v>
      </c>
      <c r="O60" s="18">
        <f t="shared" si="6"/>
        <v>825000</v>
      </c>
      <c r="P60" s="18">
        <v>825000</v>
      </c>
      <c r="Q60" s="18">
        <v>0</v>
      </c>
      <c r="R60" s="18">
        <f t="shared" si="10"/>
        <v>1032500</v>
      </c>
      <c r="S60" s="17">
        <v>0</v>
      </c>
      <c r="T60" s="17">
        <v>0</v>
      </c>
      <c r="U60" s="17">
        <v>0</v>
      </c>
      <c r="V60" s="17">
        <v>0</v>
      </c>
      <c r="W60" s="18">
        <f t="shared" si="11"/>
        <v>0</v>
      </c>
      <c r="X60" s="18">
        <f t="shared" si="12"/>
        <v>0</v>
      </c>
      <c r="Y60" s="18">
        <f t="shared" si="13"/>
        <v>825000</v>
      </c>
      <c r="Z60" s="18">
        <v>6.5</v>
      </c>
      <c r="AA60" s="18" t="s">
        <v>292</v>
      </c>
      <c r="AB60" s="1" t="str">
        <f t="shared" si="14"/>
        <v>143408</v>
      </c>
    </row>
    <row r="61" spans="1:28" ht="33.75">
      <c r="A61" s="15">
        <v>56</v>
      </c>
      <c r="B61" s="6" t="s">
        <v>133</v>
      </c>
      <c r="C61" s="6" t="s">
        <v>134</v>
      </c>
      <c r="D61" s="16" t="s">
        <v>80</v>
      </c>
      <c r="E61" s="16" t="s">
        <v>135</v>
      </c>
      <c r="F61" s="16" t="s">
        <v>22</v>
      </c>
      <c r="G61" s="16" t="s">
        <v>33</v>
      </c>
      <c r="H61" s="17">
        <f t="shared" si="9"/>
        <v>30</v>
      </c>
      <c r="I61" s="17">
        <v>30</v>
      </c>
      <c r="J61" s="17"/>
      <c r="K61" s="17"/>
      <c r="L61" s="18">
        <f t="shared" si="8"/>
        <v>310000</v>
      </c>
      <c r="M61" s="18">
        <v>310000</v>
      </c>
      <c r="N61" s="18">
        <v>0</v>
      </c>
      <c r="O61" s="18">
        <f t="shared" si="6"/>
        <v>990000</v>
      </c>
      <c r="P61" s="18">
        <v>990000</v>
      </c>
      <c r="Q61" s="18">
        <v>0</v>
      </c>
      <c r="R61" s="18">
        <f t="shared" si="10"/>
        <v>1300000</v>
      </c>
      <c r="S61" s="17">
        <v>0</v>
      </c>
      <c r="T61" s="17">
        <v>0</v>
      </c>
      <c r="U61" s="17">
        <v>0</v>
      </c>
      <c r="V61" s="17">
        <v>0</v>
      </c>
      <c r="W61" s="18">
        <f t="shared" si="11"/>
        <v>0</v>
      </c>
      <c r="X61" s="18">
        <f t="shared" si="12"/>
        <v>0</v>
      </c>
      <c r="Y61" s="18">
        <f t="shared" si="13"/>
        <v>990000</v>
      </c>
      <c r="Z61" s="18">
        <v>3.3</v>
      </c>
      <c r="AA61" s="18" t="s">
        <v>293</v>
      </c>
      <c r="AB61" s="1" t="str">
        <f t="shared" si="14"/>
        <v>143502</v>
      </c>
    </row>
    <row r="62" spans="1:28" ht="45">
      <c r="A62" s="15">
        <v>57</v>
      </c>
      <c r="B62" s="6" t="s">
        <v>163</v>
      </c>
      <c r="C62" s="6" t="s">
        <v>164</v>
      </c>
      <c r="D62" s="16">
        <v>16</v>
      </c>
      <c r="E62" s="16" t="s">
        <v>74</v>
      </c>
      <c r="F62" s="16" t="s">
        <v>37</v>
      </c>
      <c r="G62" s="16" t="s">
        <v>33</v>
      </c>
      <c r="H62" s="17">
        <f t="shared" si="9"/>
        <v>24</v>
      </c>
      <c r="I62" s="17">
        <v>24</v>
      </c>
      <c r="J62" s="17">
        <v>0</v>
      </c>
      <c r="K62" s="17">
        <v>0</v>
      </c>
      <c r="L62" s="18">
        <f t="shared" si="8"/>
        <v>187445</v>
      </c>
      <c r="M62" s="18">
        <v>187445</v>
      </c>
      <c r="N62" s="18">
        <v>0</v>
      </c>
      <c r="O62" s="18">
        <f t="shared" si="6"/>
        <v>749779</v>
      </c>
      <c r="P62" s="18">
        <v>749779</v>
      </c>
      <c r="Q62" s="18">
        <v>0</v>
      </c>
      <c r="R62" s="18">
        <f t="shared" si="10"/>
        <v>937224</v>
      </c>
      <c r="S62" s="17">
        <v>0</v>
      </c>
      <c r="T62" s="17">
        <v>0</v>
      </c>
      <c r="U62" s="17">
        <v>0</v>
      </c>
      <c r="V62" s="17">
        <v>0</v>
      </c>
      <c r="W62" s="18">
        <f t="shared" si="11"/>
        <v>0</v>
      </c>
      <c r="X62" s="18">
        <f t="shared" si="12"/>
        <v>0</v>
      </c>
      <c r="Y62" s="18">
        <f t="shared" si="13"/>
        <v>749779</v>
      </c>
      <c r="Z62" s="18">
        <v>3.8</v>
      </c>
      <c r="AA62" s="18" t="s">
        <v>293</v>
      </c>
      <c r="AB62" s="1" t="str">
        <f t="shared" si="14"/>
        <v>160806</v>
      </c>
    </row>
    <row r="63" spans="1:28" ht="45">
      <c r="A63" s="15">
        <v>58</v>
      </c>
      <c r="B63" s="6" t="s">
        <v>165</v>
      </c>
      <c r="C63" s="6" t="s">
        <v>166</v>
      </c>
      <c r="D63" s="16">
        <v>18</v>
      </c>
      <c r="E63" s="16" t="s">
        <v>57</v>
      </c>
      <c r="F63" s="16" t="s">
        <v>32</v>
      </c>
      <c r="G63" s="16" t="s">
        <v>33</v>
      </c>
      <c r="H63" s="17">
        <f t="shared" si="9"/>
        <v>24</v>
      </c>
      <c r="I63" s="17">
        <v>24</v>
      </c>
      <c r="J63" s="17">
        <v>0</v>
      </c>
      <c r="K63" s="17">
        <v>0</v>
      </c>
      <c r="L63" s="18">
        <f t="shared" si="8"/>
        <v>164462.48</v>
      </c>
      <c r="M63" s="18">
        <v>164462.48</v>
      </c>
      <c r="N63" s="18">
        <v>0</v>
      </c>
      <c r="O63" s="18">
        <f t="shared" si="6"/>
        <v>657000</v>
      </c>
      <c r="P63" s="18">
        <v>657000</v>
      </c>
      <c r="Q63" s="18">
        <v>0</v>
      </c>
      <c r="R63" s="18">
        <f t="shared" si="10"/>
        <v>821462.48</v>
      </c>
      <c r="S63" s="17">
        <v>0</v>
      </c>
      <c r="T63" s="17">
        <v>0</v>
      </c>
      <c r="U63" s="17">
        <v>0</v>
      </c>
      <c r="V63" s="17">
        <v>0</v>
      </c>
      <c r="W63" s="18">
        <f t="shared" si="11"/>
        <v>0</v>
      </c>
      <c r="X63" s="18">
        <f t="shared" si="12"/>
        <v>0</v>
      </c>
      <c r="Y63" s="18">
        <f t="shared" si="13"/>
        <v>657000</v>
      </c>
      <c r="Z63" s="18">
        <v>5</v>
      </c>
      <c r="AA63" s="18" t="s">
        <v>292</v>
      </c>
      <c r="AB63" s="1" t="str">
        <f t="shared" si="14"/>
        <v>180705</v>
      </c>
    </row>
    <row r="64" spans="1:28" ht="33.75">
      <c r="A64" s="15">
        <v>59</v>
      </c>
      <c r="B64" s="6" t="s">
        <v>173</v>
      </c>
      <c r="C64" s="6" t="s">
        <v>174</v>
      </c>
      <c r="D64" s="16" t="s">
        <v>50</v>
      </c>
      <c r="E64" s="16" t="s">
        <v>77</v>
      </c>
      <c r="F64" s="16" t="s">
        <v>27</v>
      </c>
      <c r="G64" s="16" t="s">
        <v>33</v>
      </c>
      <c r="H64" s="17">
        <f t="shared" si="9"/>
        <v>17</v>
      </c>
      <c r="I64" s="17">
        <v>17</v>
      </c>
      <c r="J64" s="17">
        <v>0</v>
      </c>
      <c r="K64" s="17">
        <v>0</v>
      </c>
      <c r="L64" s="18">
        <f t="shared" si="8"/>
        <v>147000</v>
      </c>
      <c r="M64" s="18">
        <v>147000</v>
      </c>
      <c r="N64" s="18">
        <v>0</v>
      </c>
      <c r="O64" s="18">
        <f t="shared" si="6"/>
        <v>561000</v>
      </c>
      <c r="P64" s="18">
        <v>561000</v>
      </c>
      <c r="Q64" s="18">
        <v>0</v>
      </c>
      <c r="R64" s="18">
        <f t="shared" si="10"/>
        <v>708000</v>
      </c>
      <c r="S64" s="17">
        <v>17</v>
      </c>
      <c r="T64" s="17">
        <v>2</v>
      </c>
      <c r="U64" s="17">
        <v>0</v>
      </c>
      <c r="V64" s="17">
        <v>0</v>
      </c>
      <c r="W64" s="18">
        <f t="shared" si="11"/>
        <v>3400</v>
      </c>
      <c r="X64" s="18">
        <f t="shared" si="12"/>
        <v>0</v>
      </c>
      <c r="Y64" s="18">
        <f t="shared" si="13"/>
        <v>564400</v>
      </c>
      <c r="Z64" s="18">
        <v>9.3</v>
      </c>
      <c r="AA64" s="18" t="s">
        <v>292</v>
      </c>
      <c r="AB64" s="1" t="str">
        <f t="shared" si="14"/>
        <v>181004</v>
      </c>
    </row>
    <row r="65" spans="1:28" ht="33.75">
      <c r="A65" s="15">
        <v>60</v>
      </c>
      <c r="B65" s="6" t="s">
        <v>175</v>
      </c>
      <c r="C65" s="6" t="s">
        <v>174</v>
      </c>
      <c r="D65" s="16" t="s">
        <v>50</v>
      </c>
      <c r="E65" s="16" t="s">
        <v>77</v>
      </c>
      <c r="F65" s="16" t="s">
        <v>27</v>
      </c>
      <c r="G65" s="16" t="s">
        <v>33</v>
      </c>
      <c r="H65" s="17">
        <f t="shared" si="9"/>
        <v>20</v>
      </c>
      <c r="I65" s="17">
        <v>20</v>
      </c>
      <c r="J65" s="17">
        <v>0</v>
      </c>
      <c r="K65" s="17">
        <v>0</v>
      </c>
      <c r="L65" s="18">
        <f t="shared" si="8"/>
        <v>172000</v>
      </c>
      <c r="M65" s="18">
        <v>172000</v>
      </c>
      <c r="N65" s="18">
        <v>0</v>
      </c>
      <c r="O65" s="18">
        <f t="shared" si="6"/>
        <v>660000</v>
      </c>
      <c r="P65" s="18">
        <v>660000</v>
      </c>
      <c r="Q65" s="18">
        <v>0</v>
      </c>
      <c r="R65" s="18">
        <f t="shared" si="10"/>
        <v>832000</v>
      </c>
      <c r="S65" s="17">
        <v>0</v>
      </c>
      <c r="T65" s="17">
        <v>0</v>
      </c>
      <c r="U65" s="17">
        <v>0</v>
      </c>
      <c r="V65" s="17">
        <v>0</v>
      </c>
      <c r="W65" s="18">
        <f t="shared" si="11"/>
        <v>0</v>
      </c>
      <c r="X65" s="18">
        <f t="shared" si="12"/>
        <v>0</v>
      </c>
      <c r="Y65" s="18">
        <f t="shared" si="13"/>
        <v>660000</v>
      </c>
      <c r="Z65" s="18">
        <v>9.3</v>
      </c>
      <c r="AA65" s="18" t="s">
        <v>292</v>
      </c>
      <c r="AB65" s="1" t="str">
        <f t="shared" si="14"/>
        <v>181004</v>
      </c>
    </row>
    <row r="66" spans="1:28" ht="22.5">
      <c r="A66" s="15">
        <v>61</v>
      </c>
      <c r="B66" s="6" t="s">
        <v>171</v>
      </c>
      <c r="C66" s="6" t="s">
        <v>172</v>
      </c>
      <c r="D66" s="16" t="s">
        <v>50</v>
      </c>
      <c r="E66" s="16" t="s">
        <v>77</v>
      </c>
      <c r="F66" s="16" t="s">
        <v>32</v>
      </c>
      <c r="G66" s="16" t="s">
        <v>33</v>
      </c>
      <c r="H66" s="17">
        <f t="shared" si="9"/>
        <v>24</v>
      </c>
      <c r="I66" s="17">
        <v>24</v>
      </c>
      <c r="J66" s="17">
        <v>0</v>
      </c>
      <c r="K66" s="17">
        <v>0</v>
      </c>
      <c r="L66" s="18">
        <f t="shared" si="8"/>
        <v>198000</v>
      </c>
      <c r="M66" s="18">
        <v>198000</v>
      </c>
      <c r="N66" s="18">
        <v>0</v>
      </c>
      <c r="O66" s="18">
        <f t="shared" si="6"/>
        <v>792000</v>
      </c>
      <c r="P66" s="18">
        <v>792000</v>
      </c>
      <c r="Q66" s="18">
        <v>0</v>
      </c>
      <c r="R66" s="18">
        <f t="shared" si="10"/>
        <v>990000</v>
      </c>
      <c r="S66" s="17">
        <v>0</v>
      </c>
      <c r="T66" s="17">
        <v>0</v>
      </c>
      <c r="U66" s="17">
        <v>0</v>
      </c>
      <c r="V66" s="17">
        <v>0</v>
      </c>
      <c r="W66" s="18">
        <f t="shared" si="11"/>
        <v>0</v>
      </c>
      <c r="X66" s="18">
        <f t="shared" si="12"/>
        <v>0</v>
      </c>
      <c r="Y66" s="18">
        <f t="shared" si="13"/>
        <v>792000</v>
      </c>
      <c r="Z66" s="18">
        <v>9.3</v>
      </c>
      <c r="AA66" s="18" t="s">
        <v>292</v>
      </c>
      <c r="AB66" s="1" t="str">
        <f t="shared" si="14"/>
        <v>181005</v>
      </c>
    </row>
    <row r="67" spans="1:28" ht="45">
      <c r="A67" s="15">
        <v>62</v>
      </c>
      <c r="B67" s="6" t="s">
        <v>169</v>
      </c>
      <c r="C67" s="6" t="s">
        <v>170</v>
      </c>
      <c r="D67" s="16" t="s">
        <v>50</v>
      </c>
      <c r="E67" s="16" t="s">
        <v>85</v>
      </c>
      <c r="F67" s="16" t="s">
        <v>57</v>
      </c>
      <c r="G67" s="16" t="s">
        <v>28</v>
      </c>
      <c r="H67" s="17">
        <f t="shared" si="9"/>
        <v>50</v>
      </c>
      <c r="I67" s="17">
        <v>50</v>
      </c>
      <c r="J67" s="17">
        <v>0</v>
      </c>
      <c r="K67" s="17">
        <v>0</v>
      </c>
      <c r="L67" s="18">
        <f t="shared" si="8"/>
        <v>1730956.05</v>
      </c>
      <c r="M67" s="18">
        <v>1730956.05</v>
      </c>
      <c r="N67" s="18">
        <v>0</v>
      </c>
      <c r="O67" s="18">
        <f t="shared" si="6"/>
        <v>1650000</v>
      </c>
      <c r="P67" s="18">
        <v>1650000</v>
      </c>
      <c r="Q67" s="18">
        <v>0</v>
      </c>
      <c r="R67" s="18">
        <f t="shared" si="10"/>
        <v>3380956.05</v>
      </c>
      <c r="S67" s="17">
        <v>0</v>
      </c>
      <c r="T67" s="17">
        <v>0</v>
      </c>
      <c r="U67" s="17">
        <v>0</v>
      </c>
      <c r="V67" s="17">
        <v>0</v>
      </c>
      <c r="W67" s="18">
        <f t="shared" si="11"/>
        <v>0</v>
      </c>
      <c r="X67" s="18">
        <f t="shared" si="12"/>
        <v>0</v>
      </c>
      <c r="Y67" s="18">
        <f t="shared" si="13"/>
        <v>1650000</v>
      </c>
      <c r="Z67" s="18">
        <v>4.2</v>
      </c>
      <c r="AA67" s="18" t="s">
        <v>293</v>
      </c>
      <c r="AB67" s="1" t="str">
        <f t="shared" si="14"/>
        <v>181107</v>
      </c>
    </row>
    <row r="68" spans="1:28" ht="67.5">
      <c r="A68" s="15">
        <v>63</v>
      </c>
      <c r="B68" s="6" t="s">
        <v>167</v>
      </c>
      <c r="C68" s="6" t="s">
        <v>168</v>
      </c>
      <c r="D68" s="16" t="s">
        <v>50</v>
      </c>
      <c r="E68" s="16" t="s">
        <v>47</v>
      </c>
      <c r="F68" s="16" t="s">
        <v>22</v>
      </c>
      <c r="G68" s="16" t="s">
        <v>33</v>
      </c>
      <c r="H68" s="17">
        <f t="shared" si="9"/>
        <v>20</v>
      </c>
      <c r="I68" s="17">
        <v>20</v>
      </c>
      <c r="J68" s="17">
        <v>0</v>
      </c>
      <c r="K68" s="17">
        <v>0</v>
      </c>
      <c r="L68" s="18">
        <f t="shared" si="8"/>
        <v>117749</v>
      </c>
      <c r="M68" s="18">
        <v>117749</v>
      </c>
      <c r="N68" s="18">
        <v>0</v>
      </c>
      <c r="O68" s="18">
        <f t="shared" si="6"/>
        <v>470980</v>
      </c>
      <c r="P68" s="18">
        <v>470980</v>
      </c>
      <c r="Q68" s="18">
        <v>0</v>
      </c>
      <c r="R68" s="18">
        <f t="shared" si="10"/>
        <v>588729</v>
      </c>
      <c r="S68" s="17">
        <v>20</v>
      </c>
      <c r="T68" s="17">
        <v>4</v>
      </c>
      <c r="U68" s="17">
        <v>0</v>
      </c>
      <c r="V68" s="17">
        <v>0</v>
      </c>
      <c r="W68" s="18">
        <f t="shared" si="11"/>
        <v>8000</v>
      </c>
      <c r="X68" s="18">
        <f t="shared" si="12"/>
        <v>0</v>
      </c>
      <c r="Y68" s="18">
        <f t="shared" si="13"/>
        <v>478980</v>
      </c>
      <c r="Z68" s="18">
        <v>6.1</v>
      </c>
      <c r="AA68" s="18" t="s">
        <v>292</v>
      </c>
      <c r="AB68" s="1" t="str">
        <f t="shared" si="14"/>
        <v>182002</v>
      </c>
    </row>
    <row r="69" spans="1:28" ht="33.75">
      <c r="A69" s="15">
        <v>64</v>
      </c>
      <c r="B69" s="6" t="s">
        <v>176</v>
      </c>
      <c r="C69" s="6" t="s">
        <v>177</v>
      </c>
      <c r="D69" s="16" t="s">
        <v>50</v>
      </c>
      <c r="E69" s="16" t="s">
        <v>36</v>
      </c>
      <c r="F69" s="16" t="s">
        <v>61</v>
      </c>
      <c r="G69" s="16" t="s">
        <v>28</v>
      </c>
      <c r="H69" s="17">
        <f t="shared" si="9"/>
        <v>40</v>
      </c>
      <c r="I69" s="17">
        <v>40</v>
      </c>
      <c r="J69" s="17">
        <v>0</v>
      </c>
      <c r="K69" s="17">
        <v>0</v>
      </c>
      <c r="L69" s="18">
        <f t="shared" si="8"/>
        <v>768119</v>
      </c>
      <c r="M69" s="18">
        <v>768119</v>
      </c>
      <c r="N69" s="18">
        <v>0</v>
      </c>
      <c r="O69" s="18">
        <f t="shared" si="6"/>
        <v>1320000</v>
      </c>
      <c r="P69" s="18">
        <v>1320000</v>
      </c>
      <c r="Q69" s="18">
        <v>0</v>
      </c>
      <c r="R69" s="18">
        <f t="shared" si="10"/>
        <v>2088119</v>
      </c>
      <c r="S69" s="17">
        <v>0</v>
      </c>
      <c r="T69" s="17">
        <v>0</v>
      </c>
      <c r="U69" s="17">
        <v>0</v>
      </c>
      <c r="V69" s="17">
        <v>0</v>
      </c>
      <c r="W69" s="18">
        <f t="shared" si="11"/>
        <v>0</v>
      </c>
      <c r="X69" s="18">
        <f t="shared" si="12"/>
        <v>0</v>
      </c>
      <c r="Y69" s="18">
        <f t="shared" si="13"/>
        <v>1320000</v>
      </c>
      <c r="Z69" s="18">
        <v>15.5</v>
      </c>
      <c r="AA69" s="18" t="s">
        <v>292</v>
      </c>
      <c r="AB69" s="1" t="str">
        <f t="shared" si="14"/>
        <v>182103</v>
      </c>
    </row>
    <row r="70" spans="1:28" ht="33.75">
      <c r="A70" s="15">
        <v>65</v>
      </c>
      <c r="B70" s="6" t="s">
        <v>183</v>
      </c>
      <c r="C70" s="6" t="s">
        <v>184</v>
      </c>
      <c r="D70" s="16" t="s">
        <v>47</v>
      </c>
      <c r="E70" s="16" t="s">
        <v>22</v>
      </c>
      <c r="F70" s="16" t="s">
        <v>130</v>
      </c>
      <c r="G70" s="16" t="s">
        <v>28</v>
      </c>
      <c r="H70" s="17">
        <v>19</v>
      </c>
      <c r="I70" s="17">
        <v>19</v>
      </c>
      <c r="J70" s="17">
        <v>0</v>
      </c>
      <c r="K70" s="17">
        <v>0</v>
      </c>
      <c r="L70" s="18">
        <v>156750</v>
      </c>
      <c r="M70" s="18">
        <v>156750</v>
      </c>
      <c r="N70" s="18">
        <v>0</v>
      </c>
      <c r="O70" s="18">
        <v>627000</v>
      </c>
      <c r="P70" s="18">
        <v>627000</v>
      </c>
      <c r="Q70" s="18">
        <v>0</v>
      </c>
      <c r="R70" s="18">
        <f aca="true" t="shared" si="15" ref="R70:R98">L70+O70</f>
        <v>783750</v>
      </c>
      <c r="S70" s="17">
        <v>0</v>
      </c>
      <c r="T70" s="17">
        <v>0</v>
      </c>
      <c r="U70" s="17">
        <v>0</v>
      </c>
      <c r="V70" s="17">
        <v>0</v>
      </c>
      <c r="W70" s="18">
        <f aca="true" t="shared" si="16" ref="W70:W101">S70*T70*100</f>
        <v>0</v>
      </c>
      <c r="X70" s="18">
        <f aca="true" t="shared" si="17" ref="X70:X101">U70*V70*500</f>
        <v>0</v>
      </c>
      <c r="Y70" s="18">
        <f aca="true" t="shared" si="18" ref="Y70:Y101">X70+W70+O70</f>
        <v>627000</v>
      </c>
      <c r="Z70" s="18">
        <v>7.8</v>
      </c>
      <c r="AA70" s="18" t="s">
        <v>292</v>
      </c>
      <c r="AB70" s="1" t="str">
        <f aca="true" t="shared" si="19" ref="AB70:AB101">D70&amp;E70&amp;F70</f>
        <v>200212</v>
      </c>
    </row>
    <row r="71" spans="1:28" ht="33.75">
      <c r="A71" s="15">
        <v>66</v>
      </c>
      <c r="B71" s="6" t="s">
        <v>178</v>
      </c>
      <c r="C71" s="6" t="s">
        <v>179</v>
      </c>
      <c r="D71" s="16" t="s">
        <v>47</v>
      </c>
      <c r="E71" s="16" t="s">
        <v>77</v>
      </c>
      <c r="F71" s="16" t="s">
        <v>74</v>
      </c>
      <c r="G71" s="16" t="s">
        <v>33</v>
      </c>
      <c r="H71" s="17">
        <v>7</v>
      </c>
      <c r="I71" s="17">
        <v>0</v>
      </c>
      <c r="J71" s="17">
        <v>7</v>
      </c>
      <c r="K71" s="17">
        <v>0</v>
      </c>
      <c r="L71" s="18">
        <v>57750</v>
      </c>
      <c r="M71" s="18">
        <v>57750</v>
      </c>
      <c r="N71" s="18">
        <v>0</v>
      </c>
      <c r="O71" s="18">
        <v>231000</v>
      </c>
      <c r="P71" s="18">
        <v>231000</v>
      </c>
      <c r="Q71" s="18">
        <v>0</v>
      </c>
      <c r="R71" s="18">
        <f t="shared" si="15"/>
        <v>288750</v>
      </c>
      <c r="S71" s="17">
        <v>0</v>
      </c>
      <c r="T71" s="17">
        <v>0</v>
      </c>
      <c r="U71" s="17">
        <v>0</v>
      </c>
      <c r="V71" s="17">
        <v>0</v>
      </c>
      <c r="W71" s="18">
        <f t="shared" si="16"/>
        <v>0</v>
      </c>
      <c r="X71" s="18">
        <f t="shared" si="17"/>
        <v>0</v>
      </c>
      <c r="Y71" s="18">
        <f t="shared" si="18"/>
        <v>231000</v>
      </c>
      <c r="Z71" s="18">
        <v>6.1</v>
      </c>
      <c r="AA71" s="18" t="s">
        <v>292</v>
      </c>
      <c r="AB71" s="1" t="str">
        <f t="shared" si="19"/>
        <v>201008</v>
      </c>
    </row>
    <row r="72" spans="1:28" ht="33.75">
      <c r="A72" s="15">
        <v>67</v>
      </c>
      <c r="B72" s="6" t="s">
        <v>180</v>
      </c>
      <c r="C72" s="6" t="s">
        <v>181</v>
      </c>
      <c r="D72" s="16" t="s">
        <v>47</v>
      </c>
      <c r="E72" s="16" t="s">
        <v>182</v>
      </c>
      <c r="F72" s="16" t="s">
        <v>74</v>
      </c>
      <c r="G72" s="16" t="s">
        <v>33</v>
      </c>
      <c r="H72" s="17">
        <v>10</v>
      </c>
      <c r="I72" s="17">
        <v>0</v>
      </c>
      <c r="J72" s="17">
        <v>10</v>
      </c>
      <c r="K72" s="17">
        <v>0</v>
      </c>
      <c r="L72" s="18">
        <v>82500</v>
      </c>
      <c r="M72" s="18">
        <v>82500</v>
      </c>
      <c r="N72" s="18">
        <v>0</v>
      </c>
      <c r="O72" s="18">
        <v>330000</v>
      </c>
      <c r="P72" s="18">
        <v>330000</v>
      </c>
      <c r="Q72" s="18">
        <v>0</v>
      </c>
      <c r="R72" s="18">
        <f t="shared" si="15"/>
        <v>412500</v>
      </c>
      <c r="S72" s="17">
        <v>10</v>
      </c>
      <c r="T72" s="17">
        <v>4</v>
      </c>
      <c r="U72" s="17">
        <v>0</v>
      </c>
      <c r="V72" s="17">
        <v>0</v>
      </c>
      <c r="W72" s="18">
        <f t="shared" si="16"/>
        <v>4000</v>
      </c>
      <c r="X72" s="18">
        <f t="shared" si="17"/>
        <v>0</v>
      </c>
      <c r="Y72" s="18">
        <f t="shared" si="18"/>
        <v>334000</v>
      </c>
      <c r="Z72" s="18">
        <v>5.6</v>
      </c>
      <c r="AA72" s="18" t="s">
        <v>292</v>
      </c>
      <c r="AB72" s="1" t="str">
        <f t="shared" si="19"/>
        <v>201308</v>
      </c>
    </row>
    <row r="73" spans="1:28" ht="33.75">
      <c r="A73" s="15">
        <v>68</v>
      </c>
      <c r="B73" s="6" t="s">
        <v>190</v>
      </c>
      <c r="C73" s="6" t="s">
        <v>191</v>
      </c>
      <c r="D73" s="16" t="s">
        <v>189</v>
      </c>
      <c r="E73" s="16" t="s">
        <v>23</v>
      </c>
      <c r="F73" s="16" t="s">
        <v>74</v>
      </c>
      <c r="G73" s="16" t="s">
        <v>33</v>
      </c>
      <c r="H73" s="17">
        <f aca="true" t="shared" si="20" ref="H73:H79">I73+J73+K73</f>
        <v>20</v>
      </c>
      <c r="I73" s="17">
        <v>20</v>
      </c>
      <c r="J73" s="17">
        <v>0</v>
      </c>
      <c r="K73" s="17">
        <v>0</v>
      </c>
      <c r="L73" s="18">
        <f aca="true" t="shared" si="21" ref="L73:L97">M73+N73</f>
        <v>267000</v>
      </c>
      <c r="M73" s="18">
        <v>267000</v>
      </c>
      <c r="N73" s="18">
        <v>0</v>
      </c>
      <c r="O73" s="18">
        <f aca="true" t="shared" si="22" ref="O73:O97">P73+Q73</f>
        <v>660000</v>
      </c>
      <c r="P73" s="18">
        <v>660000</v>
      </c>
      <c r="Q73" s="18">
        <v>0</v>
      </c>
      <c r="R73" s="18">
        <f t="shared" si="15"/>
        <v>927000</v>
      </c>
      <c r="S73" s="17">
        <v>0</v>
      </c>
      <c r="T73" s="17">
        <v>0</v>
      </c>
      <c r="U73" s="17">
        <v>0</v>
      </c>
      <c r="V73" s="17">
        <v>0</v>
      </c>
      <c r="W73" s="18">
        <f t="shared" si="16"/>
        <v>0</v>
      </c>
      <c r="X73" s="18">
        <f t="shared" si="17"/>
        <v>0</v>
      </c>
      <c r="Y73" s="18">
        <f t="shared" si="18"/>
        <v>660000</v>
      </c>
      <c r="Z73" s="18">
        <v>9</v>
      </c>
      <c r="AA73" s="18" t="s">
        <v>292</v>
      </c>
      <c r="AB73" s="1" t="str">
        <f t="shared" si="19"/>
        <v>220108</v>
      </c>
    </row>
    <row r="74" spans="1:28" ht="56.25">
      <c r="A74" s="15">
        <v>69</v>
      </c>
      <c r="B74" s="6" t="s">
        <v>196</v>
      </c>
      <c r="C74" s="6" t="s">
        <v>197</v>
      </c>
      <c r="D74" s="16" t="s">
        <v>189</v>
      </c>
      <c r="E74" s="16" t="s">
        <v>37</v>
      </c>
      <c r="F74" s="16" t="s">
        <v>22</v>
      </c>
      <c r="G74" s="16" t="s">
        <v>33</v>
      </c>
      <c r="H74" s="17">
        <f t="shared" si="20"/>
        <v>22</v>
      </c>
      <c r="I74" s="17">
        <v>22</v>
      </c>
      <c r="J74" s="17">
        <v>0</v>
      </c>
      <c r="K74" s="17">
        <v>0</v>
      </c>
      <c r="L74" s="18">
        <f t="shared" si="21"/>
        <v>181500</v>
      </c>
      <c r="M74" s="18">
        <v>181500</v>
      </c>
      <c r="N74" s="18">
        <v>0</v>
      </c>
      <c r="O74" s="18">
        <f t="shared" si="22"/>
        <v>726000</v>
      </c>
      <c r="P74" s="18">
        <v>726000</v>
      </c>
      <c r="Q74" s="18">
        <v>0</v>
      </c>
      <c r="R74" s="18">
        <f t="shared" si="15"/>
        <v>907500</v>
      </c>
      <c r="S74" s="17">
        <v>0</v>
      </c>
      <c r="T74" s="17">
        <v>0</v>
      </c>
      <c r="U74" s="17">
        <v>0</v>
      </c>
      <c r="V74" s="17">
        <v>0</v>
      </c>
      <c r="W74" s="18">
        <f t="shared" si="16"/>
        <v>0</v>
      </c>
      <c r="X74" s="18">
        <f t="shared" si="17"/>
        <v>0</v>
      </c>
      <c r="Y74" s="18">
        <f t="shared" si="18"/>
        <v>726000</v>
      </c>
      <c r="Z74" s="18">
        <v>6</v>
      </c>
      <c r="AA74" s="18" t="s">
        <v>292</v>
      </c>
      <c r="AB74" s="1" t="str">
        <f t="shared" si="19"/>
        <v>220602</v>
      </c>
    </row>
    <row r="75" spans="1:28" ht="67.5">
      <c r="A75" s="15">
        <v>70</v>
      </c>
      <c r="B75" s="6" t="s">
        <v>185</v>
      </c>
      <c r="C75" s="6" t="s">
        <v>186</v>
      </c>
      <c r="D75" s="16">
        <v>22</v>
      </c>
      <c r="E75" s="16" t="s">
        <v>37</v>
      </c>
      <c r="F75" s="16" t="s">
        <v>37</v>
      </c>
      <c r="G75" s="16">
        <v>2</v>
      </c>
      <c r="H75" s="17">
        <f t="shared" si="20"/>
        <v>22</v>
      </c>
      <c r="I75" s="17">
        <v>22</v>
      </c>
      <c r="J75" s="17">
        <v>0</v>
      </c>
      <c r="K75" s="17">
        <v>0</v>
      </c>
      <c r="L75" s="18">
        <f t="shared" si="21"/>
        <v>181500</v>
      </c>
      <c r="M75" s="18">
        <v>181500</v>
      </c>
      <c r="N75" s="18">
        <v>0</v>
      </c>
      <c r="O75" s="18">
        <f t="shared" si="22"/>
        <v>726000</v>
      </c>
      <c r="P75" s="18">
        <v>726000</v>
      </c>
      <c r="Q75" s="18">
        <v>0</v>
      </c>
      <c r="R75" s="18">
        <f t="shared" si="15"/>
        <v>907500</v>
      </c>
      <c r="S75" s="17">
        <v>0</v>
      </c>
      <c r="T75" s="17">
        <v>0</v>
      </c>
      <c r="U75" s="17">
        <v>0</v>
      </c>
      <c r="V75" s="17">
        <v>0</v>
      </c>
      <c r="W75" s="18">
        <f t="shared" si="16"/>
        <v>0</v>
      </c>
      <c r="X75" s="18">
        <f t="shared" si="17"/>
        <v>0</v>
      </c>
      <c r="Y75" s="18">
        <f t="shared" si="18"/>
        <v>726000</v>
      </c>
      <c r="Z75" s="18">
        <v>6</v>
      </c>
      <c r="AA75" s="18" t="s">
        <v>292</v>
      </c>
      <c r="AB75" s="1" t="str">
        <f t="shared" si="19"/>
        <v>220606</v>
      </c>
    </row>
    <row r="76" spans="1:28" ht="45">
      <c r="A76" s="15">
        <v>71</v>
      </c>
      <c r="B76" s="6" t="s">
        <v>187</v>
      </c>
      <c r="C76" s="6" t="s">
        <v>188</v>
      </c>
      <c r="D76" s="16" t="s">
        <v>189</v>
      </c>
      <c r="E76" s="16" t="s">
        <v>130</v>
      </c>
      <c r="F76" s="16" t="s">
        <v>22</v>
      </c>
      <c r="G76" s="16" t="s">
        <v>33</v>
      </c>
      <c r="H76" s="17">
        <f t="shared" si="20"/>
        <v>25</v>
      </c>
      <c r="I76" s="17">
        <v>25</v>
      </c>
      <c r="J76" s="17">
        <v>0</v>
      </c>
      <c r="K76" s="17">
        <v>0</v>
      </c>
      <c r="L76" s="18">
        <f t="shared" si="21"/>
        <v>205875</v>
      </c>
      <c r="M76" s="18">
        <v>205875</v>
      </c>
      <c r="N76" s="18">
        <v>0</v>
      </c>
      <c r="O76" s="18">
        <f t="shared" si="22"/>
        <v>823500</v>
      </c>
      <c r="P76" s="18">
        <v>823500</v>
      </c>
      <c r="Q76" s="18">
        <v>0</v>
      </c>
      <c r="R76" s="18">
        <f t="shared" si="15"/>
        <v>1029375</v>
      </c>
      <c r="S76" s="17">
        <v>0</v>
      </c>
      <c r="T76" s="17">
        <v>0</v>
      </c>
      <c r="U76" s="17">
        <v>0</v>
      </c>
      <c r="V76" s="17">
        <v>0</v>
      </c>
      <c r="W76" s="18">
        <f t="shared" si="16"/>
        <v>0</v>
      </c>
      <c r="X76" s="18">
        <f t="shared" si="17"/>
        <v>0</v>
      </c>
      <c r="Y76" s="18">
        <f t="shared" si="18"/>
        <v>823500</v>
      </c>
      <c r="Z76" s="18">
        <v>6.3</v>
      </c>
      <c r="AA76" s="18" t="s">
        <v>292</v>
      </c>
      <c r="AB76" s="1" t="str">
        <f t="shared" si="19"/>
        <v>221202</v>
      </c>
    </row>
    <row r="77" spans="1:28" ht="45">
      <c r="A77" s="15">
        <v>72</v>
      </c>
      <c r="B77" s="6" t="s">
        <v>192</v>
      </c>
      <c r="C77" s="6" t="s">
        <v>193</v>
      </c>
      <c r="D77" s="16" t="s">
        <v>189</v>
      </c>
      <c r="E77" s="16" t="s">
        <v>182</v>
      </c>
      <c r="F77" s="16" t="s">
        <v>37</v>
      </c>
      <c r="G77" s="16" t="s">
        <v>33</v>
      </c>
      <c r="H77" s="17">
        <f t="shared" si="20"/>
        <v>30</v>
      </c>
      <c r="I77" s="17">
        <v>0</v>
      </c>
      <c r="J77" s="17">
        <v>30</v>
      </c>
      <c r="K77" s="17">
        <v>0</v>
      </c>
      <c r="L77" s="18">
        <f t="shared" si="21"/>
        <v>250000</v>
      </c>
      <c r="M77" s="18">
        <v>250000</v>
      </c>
      <c r="N77" s="18">
        <v>0</v>
      </c>
      <c r="O77" s="18">
        <f t="shared" si="22"/>
        <v>990000</v>
      </c>
      <c r="P77" s="18">
        <v>990000</v>
      </c>
      <c r="Q77" s="18">
        <v>0</v>
      </c>
      <c r="R77" s="18">
        <f t="shared" si="15"/>
        <v>1240000</v>
      </c>
      <c r="S77" s="17">
        <v>0</v>
      </c>
      <c r="T77" s="17">
        <v>0</v>
      </c>
      <c r="U77" s="17">
        <v>0</v>
      </c>
      <c r="V77" s="17">
        <v>0</v>
      </c>
      <c r="W77" s="18">
        <f t="shared" si="16"/>
        <v>0</v>
      </c>
      <c r="X77" s="18">
        <f t="shared" si="17"/>
        <v>0</v>
      </c>
      <c r="Y77" s="18">
        <f t="shared" si="18"/>
        <v>990000</v>
      </c>
      <c r="Z77" s="18">
        <v>5.1</v>
      </c>
      <c r="AA77" s="18" t="s">
        <v>292</v>
      </c>
      <c r="AB77" s="1" t="str">
        <f t="shared" si="19"/>
        <v>221306</v>
      </c>
    </row>
    <row r="78" spans="1:28" ht="33.75">
      <c r="A78" s="15">
        <v>73</v>
      </c>
      <c r="B78" s="6" t="s">
        <v>194</v>
      </c>
      <c r="C78" s="6" t="s">
        <v>195</v>
      </c>
      <c r="D78" s="16" t="s">
        <v>189</v>
      </c>
      <c r="E78" s="16" t="s">
        <v>182</v>
      </c>
      <c r="F78" s="16" t="s">
        <v>85</v>
      </c>
      <c r="G78" s="16" t="s">
        <v>33</v>
      </c>
      <c r="H78" s="17">
        <f t="shared" si="20"/>
        <v>15</v>
      </c>
      <c r="I78" s="17">
        <v>15</v>
      </c>
      <c r="J78" s="17">
        <v>0</v>
      </c>
      <c r="K78" s="17">
        <v>0</v>
      </c>
      <c r="L78" s="18">
        <f t="shared" si="21"/>
        <v>106924.08</v>
      </c>
      <c r="M78" s="18">
        <v>106924.08</v>
      </c>
      <c r="N78" s="18">
        <v>0</v>
      </c>
      <c r="O78" s="18">
        <f t="shared" si="22"/>
        <v>427692</v>
      </c>
      <c r="P78" s="18">
        <v>427692</v>
      </c>
      <c r="Q78" s="18">
        <v>0</v>
      </c>
      <c r="R78" s="18">
        <f t="shared" si="15"/>
        <v>534616.08</v>
      </c>
      <c r="S78" s="17">
        <v>15</v>
      </c>
      <c r="T78" s="17">
        <v>4</v>
      </c>
      <c r="U78" s="17">
        <v>0</v>
      </c>
      <c r="V78" s="17">
        <v>0</v>
      </c>
      <c r="W78" s="18">
        <f t="shared" si="16"/>
        <v>6000</v>
      </c>
      <c r="X78" s="18">
        <f t="shared" si="17"/>
        <v>0</v>
      </c>
      <c r="Y78" s="18">
        <f t="shared" si="18"/>
        <v>433692</v>
      </c>
      <c r="Z78" s="18">
        <v>5.1</v>
      </c>
      <c r="AA78" s="18" t="s">
        <v>292</v>
      </c>
      <c r="AB78" s="1" t="str">
        <f t="shared" si="19"/>
        <v>221311</v>
      </c>
    </row>
    <row r="79" spans="1:28" ht="45">
      <c r="A79" s="15">
        <v>74</v>
      </c>
      <c r="B79" s="6" t="s">
        <v>202</v>
      </c>
      <c r="C79" s="6" t="s">
        <v>203</v>
      </c>
      <c r="D79" s="16" t="s">
        <v>204</v>
      </c>
      <c r="E79" s="16" t="s">
        <v>23</v>
      </c>
      <c r="F79" s="16" t="s">
        <v>57</v>
      </c>
      <c r="G79" s="16" t="s">
        <v>28</v>
      </c>
      <c r="H79" s="17">
        <f t="shared" si="20"/>
        <v>20</v>
      </c>
      <c r="I79" s="17">
        <v>20</v>
      </c>
      <c r="J79" s="17">
        <v>0</v>
      </c>
      <c r="K79" s="17">
        <v>0</v>
      </c>
      <c r="L79" s="18">
        <f t="shared" si="21"/>
        <v>162321</v>
      </c>
      <c r="M79" s="18">
        <v>162321</v>
      </c>
      <c r="N79" s="18">
        <v>0</v>
      </c>
      <c r="O79" s="18">
        <f t="shared" si="22"/>
        <v>649283</v>
      </c>
      <c r="P79" s="18">
        <v>649283</v>
      </c>
      <c r="Q79" s="18">
        <v>0</v>
      </c>
      <c r="R79" s="18">
        <f t="shared" si="15"/>
        <v>811604</v>
      </c>
      <c r="S79" s="17">
        <v>0</v>
      </c>
      <c r="T79" s="17">
        <v>0</v>
      </c>
      <c r="U79" s="17">
        <v>0</v>
      </c>
      <c r="V79" s="17">
        <v>0</v>
      </c>
      <c r="W79" s="18">
        <f t="shared" si="16"/>
        <v>0</v>
      </c>
      <c r="X79" s="18">
        <f t="shared" si="17"/>
        <v>0</v>
      </c>
      <c r="Y79" s="18">
        <f t="shared" si="18"/>
        <v>649283</v>
      </c>
      <c r="Z79" s="18">
        <v>5.2</v>
      </c>
      <c r="AA79" s="18" t="s">
        <v>292</v>
      </c>
      <c r="AB79" s="1" t="str">
        <f t="shared" si="19"/>
        <v>24 0107</v>
      </c>
    </row>
    <row r="80" spans="1:28" ht="56.25">
      <c r="A80" s="15">
        <v>75</v>
      </c>
      <c r="B80" s="6" t="s">
        <v>198</v>
      </c>
      <c r="C80" s="6" t="s">
        <v>199</v>
      </c>
      <c r="D80" s="16" t="s">
        <v>124</v>
      </c>
      <c r="E80" s="16" t="s">
        <v>22</v>
      </c>
      <c r="F80" s="16" t="s">
        <v>22</v>
      </c>
      <c r="G80" s="16" t="s">
        <v>33</v>
      </c>
      <c r="H80" s="17">
        <v>30</v>
      </c>
      <c r="I80" s="17">
        <v>0</v>
      </c>
      <c r="J80" s="17">
        <v>30</v>
      </c>
      <c r="K80" s="17">
        <v>0</v>
      </c>
      <c r="L80" s="18">
        <f t="shared" si="21"/>
        <v>438516</v>
      </c>
      <c r="M80" s="18">
        <v>438516</v>
      </c>
      <c r="N80" s="18">
        <v>0</v>
      </c>
      <c r="O80" s="18">
        <f t="shared" si="22"/>
        <v>990000</v>
      </c>
      <c r="P80" s="18">
        <v>990000</v>
      </c>
      <c r="Q80" s="18">
        <v>0</v>
      </c>
      <c r="R80" s="18">
        <f t="shared" si="15"/>
        <v>1428516</v>
      </c>
      <c r="S80" s="17">
        <v>0</v>
      </c>
      <c r="T80" s="17">
        <v>0</v>
      </c>
      <c r="U80" s="17">
        <v>0</v>
      </c>
      <c r="V80" s="17">
        <v>0</v>
      </c>
      <c r="W80" s="18">
        <f t="shared" si="16"/>
        <v>0</v>
      </c>
      <c r="X80" s="18">
        <f t="shared" si="17"/>
        <v>0</v>
      </c>
      <c r="Y80" s="18">
        <f t="shared" si="18"/>
        <v>990000</v>
      </c>
      <c r="Z80" s="18">
        <v>2.8</v>
      </c>
      <c r="AA80" s="18" t="s">
        <v>293</v>
      </c>
      <c r="AB80" s="1" t="str">
        <f t="shared" si="19"/>
        <v>240202</v>
      </c>
    </row>
    <row r="81" spans="1:28" ht="56.25">
      <c r="A81" s="15">
        <v>76</v>
      </c>
      <c r="B81" s="6" t="s">
        <v>200</v>
      </c>
      <c r="C81" s="6" t="s">
        <v>201</v>
      </c>
      <c r="D81" s="16">
        <v>24</v>
      </c>
      <c r="E81" s="16" t="s">
        <v>37</v>
      </c>
      <c r="F81" s="16" t="s">
        <v>57</v>
      </c>
      <c r="G81" s="16">
        <v>2</v>
      </c>
      <c r="H81" s="17">
        <f>I81+J81+K80</f>
        <v>10</v>
      </c>
      <c r="I81" s="17">
        <v>0</v>
      </c>
      <c r="J81" s="17">
        <v>10</v>
      </c>
      <c r="K81" s="17">
        <v>0</v>
      </c>
      <c r="L81" s="18">
        <f t="shared" si="21"/>
        <v>70400</v>
      </c>
      <c r="M81" s="18">
        <v>70400</v>
      </c>
      <c r="N81" s="18">
        <v>0</v>
      </c>
      <c r="O81" s="18">
        <f t="shared" si="22"/>
        <v>281600</v>
      </c>
      <c r="P81" s="18">
        <v>281600</v>
      </c>
      <c r="Q81" s="18">
        <v>0</v>
      </c>
      <c r="R81" s="18">
        <f t="shared" si="15"/>
        <v>352000</v>
      </c>
      <c r="S81" s="17">
        <v>10</v>
      </c>
      <c r="T81" s="17">
        <v>9</v>
      </c>
      <c r="U81" s="17">
        <v>0</v>
      </c>
      <c r="V81" s="17">
        <v>0</v>
      </c>
      <c r="W81" s="18">
        <f t="shared" si="16"/>
        <v>9000</v>
      </c>
      <c r="X81" s="18">
        <f t="shared" si="17"/>
        <v>0</v>
      </c>
      <c r="Y81" s="18">
        <f t="shared" si="18"/>
        <v>290600</v>
      </c>
      <c r="Z81" s="18">
        <v>6.3</v>
      </c>
      <c r="AA81" s="18" t="s">
        <v>292</v>
      </c>
      <c r="AB81" s="1" t="str">
        <f t="shared" si="19"/>
        <v>240607</v>
      </c>
    </row>
    <row r="82" spans="1:28" ht="33.75">
      <c r="A82" s="15">
        <v>77</v>
      </c>
      <c r="B82" s="6" t="s">
        <v>210</v>
      </c>
      <c r="C82" s="6" t="s">
        <v>211</v>
      </c>
      <c r="D82" s="16" t="s">
        <v>124</v>
      </c>
      <c r="E82" s="16" t="s">
        <v>57</v>
      </c>
      <c r="F82" s="16" t="s">
        <v>61</v>
      </c>
      <c r="G82" s="16" t="s">
        <v>33</v>
      </c>
      <c r="H82" s="17">
        <f aca="true" t="shared" si="23" ref="H82:H97">I82+J82+K82</f>
        <v>20</v>
      </c>
      <c r="I82" s="17">
        <v>0</v>
      </c>
      <c r="J82" s="17">
        <v>20</v>
      </c>
      <c r="K82" s="17">
        <v>0</v>
      </c>
      <c r="L82" s="18">
        <f t="shared" si="21"/>
        <v>165000</v>
      </c>
      <c r="M82" s="18">
        <v>165000</v>
      </c>
      <c r="N82" s="18">
        <v>0</v>
      </c>
      <c r="O82" s="18">
        <f t="shared" si="22"/>
        <v>660000</v>
      </c>
      <c r="P82" s="18">
        <v>660000</v>
      </c>
      <c r="Q82" s="18">
        <v>0</v>
      </c>
      <c r="R82" s="18">
        <f t="shared" si="15"/>
        <v>825000</v>
      </c>
      <c r="S82" s="17">
        <v>20</v>
      </c>
      <c r="T82" s="17">
        <v>2</v>
      </c>
      <c r="U82" s="17">
        <v>0</v>
      </c>
      <c r="V82" s="17">
        <v>0</v>
      </c>
      <c r="W82" s="18">
        <f t="shared" si="16"/>
        <v>4000</v>
      </c>
      <c r="X82" s="18">
        <f t="shared" si="17"/>
        <v>0</v>
      </c>
      <c r="Y82" s="18">
        <f t="shared" si="18"/>
        <v>664000</v>
      </c>
      <c r="Z82" s="18">
        <v>4.9</v>
      </c>
      <c r="AA82" s="18" t="s">
        <v>292</v>
      </c>
      <c r="AB82" s="1" t="str">
        <f t="shared" si="19"/>
        <v>240703</v>
      </c>
    </row>
    <row r="83" spans="1:28" ht="45">
      <c r="A83" s="15">
        <v>78</v>
      </c>
      <c r="B83" s="6" t="s">
        <v>205</v>
      </c>
      <c r="C83" s="6" t="s">
        <v>206</v>
      </c>
      <c r="D83" s="16" t="s">
        <v>124</v>
      </c>
      <c r="E83" s="16" t="s">
        <v>207</v>
      </c>
      <c r="F83" s="16" t="s">
        <v>27</v>
      </c>
      <c r="G83" s="16" t="s">
        <v>33</v>
      </c>
      <c r="H83" s="17">
        <f t="shared" si="23"/>
        <v>12</v>
      </c>
      <c r="I83" s="17">
        <v>12</v>
      </c>
      <c r="J83" s="17">
        <v>0</v>
      </c>
      <c r="K83" s="17">
        <v>0</v>
      </c>
      <c r="L83" s="18">
        <f t="shared" si="21"/>
        <v>144000</v>
      </c>
      <c r="M83" s="18">
        <v>144000</v>
      </c>
      <c r="N83" s="18">
        <v>0</v>
      </c>
      <c r="O83" s="18">
        <f t="shared" si="22"/>
        <v>396000</v>
      </c>
      <c r="P83" s="18">
        <v>396000</v>
      </c>
      <c r="Q83" s="18">
        <v>0</v>
      </c>
      <c r="R83" s="18">
        <f t="shared" si="15"/>
        <v>540000</v>
      </c>
      <c r="S83" s="17">
        <v>0</v>
      </c>
      <c r="T83" s="17">
        <v>0</v>
      </c>
      <c r="U83" s="17">
        <v>0</v>
      </c>
      <c r="V83" s="17">
        <v>0</v>
      </c>
      <c r="W83" s="18">
        <f t="shared" si="16"/>
        <v>0</v>
      </c>
      <c r="X83" s="18">
        <f t="shared" si="17"/>
        <v>0</v>
      </c>
      <c r="Y83" s="18">
        <f t="shared" si="18"/>
        <v>396000</v>
      </c>
      <c r="Z83" s="18">
        <v>5.8</v>
      </c>
      <c r="AA83" s="18" t="s">
        <v>292</v>
      </c>
      <c r="AB83" s="1" t="str">
        <f t="shared" si="19"/>
        <v>241604</v>
      </c>
    </row>
    <row r="84" spans="1:28" ht="33.75">
      <c r="A84" s="15">
        <v>79</v>
      </c>
      <c r="B84" s="6" t="s">
        <v>208</v>
      </c>
      <c r="C84" s="6" t="s">
        <v>209</v>
      </c>
      <c r="D84" s="16" t="s">
        <v>124</v>
      </c>
      <c r="E84" s="16" t="s">
        <v>60</v>
      </c>
      <c r="F84" s="16" t="s">
        <v>85</v>
      </c>
      <c r="G84" s="16" t="s">
        <v>33</v>
      </c>
      <c r="H84" s="17">
        <f t="shared" si="23"/>
        <v>32</v>
      </c>
      <c r="I84" s="17">
        <v>32</v>
      </c>
      <c r="J84" s="17">
        <v>0</v>
      </c>
      <c r="K84" s="17">
        <v>0</v>
      </c>
      <c r="L84" s="18">
        <f t="shared" si="21"/>
        <v>305269</v>
      </c>
      <c r="M84" s="18">
        <v>305269</v>
      </c>
      <c r="N84" s="18">
        <v>0</v>
      </c>
      <c r="O84" s="18">
        <f t="shared" si="22"/>
        <v>1056000</v>
      </c>
      <c r="P84" s="18">
        <v>1056000</v>
      </c>
      <c r="Q84" s="18">
        <v>0</v>
      </c>
      <c r="R84" s="18">
        <f t="shared" si="15"/>
        <v>1361269</v>
      </c>
      <c r="S84" s="17">
        <v>0</v>
      </c>
      <c r="T84" s="17">
        <v>0</v>
      </c>
      <c r="U84" s="17">
        <v>0</v>
      </c>
      <c r="V84" s="17">
        <v>0</v>
      </c>
      <c r="W84" s="18">
        <f t="shared" si="16"/>
        <v>0</v>
      </c>
      <c r="X84" s="18">
        <f t="shared" si="17"/>
        <v>0</v>
      </c>
      <c r="Y84" s="18">
        <f t="shared" si="18"/>
        <v>1056000</v>
      </c>
      <c r="Z84" s="18">
        <v>6.2</v>
      </c>
      <c r="AA84" s="18" t="s">
        <v>292</v>
      </c>
      <c r="AB84" s="1" t="str">
        <f t="shared" si="19"/>
        <v>241711</v>
      </c>
    </row>
    <row r="85" spans="1:28" ht="33.75">
      <c r="A85" s="15">
        <v>80</v>
      </c>
      <c r="B85" s="6" t="s">
        <v>216</v>
      </c>
      <c r="C85" s="6" t="s">
        <v>217</v>
      </c>
      <c r="D85" s="16">
        <v>26</v>
      </c>
      <c r="E85" s="16" t="s">
        <v>22</v>
      </c>
      <c r="F85" s="16" t="s">
        <v>22</v>
      </c>
      <c r="G85" s="16">
        <v>3</v>
      </c>
      <c r="H85" s="17">
        <f t="shared" si="23"/>
        <v>90</v>
      </c>
      <c r="I85" s="17">
        <v>90</v>
      </c>
      <c r="J85" s="17">
        <v>0</v>
      </c>
      <c r="K85" s="17">
        <v>0</v>
      </c>
      <c r="L85" s="18">
        <f t="shared" si="21"/>
        <v>742563.75</v>
      </c>
      <c r="M85" s="18">
        <v>742563.75</v>
      </c>
      <c r="N85" s="18">
        <v>0</v>
      </c>
      <c r="O85" s="18">
        <f t="shared" si="22"/>
        <v>2970000</v>
      </c>
      <c r="P85" s="18">
        <v>2970000</v>
      </c>
      <c r="Q85" s="18">
        <v>0</v>
      </c>
      <c r="R85" s="18">
        <f t="shared" si="15"/>
        <v>3712563.75</v>
      </c>
      <c r="S85" s="17">
        <v>0</v>
      </c>
      <c r="T85" s="17">
        <v>0</v>
      </c>
      <c r="U85" s="17">
        <v>0</v>
      </c>
      <c r="V85" s="17">
        <v>0</v>
      </c>
      <c r="W85" s="18">
        <f t="shared" si="16"/>
        <v>0</v>
      </c>
      <c r="X85" s="18">
        <f t="shared" si="17"/>
        <v>0</v>
      </c>
      <c r="Y85" s="18">
        <f t="shared" si="18"/>
        <v>2970000</v>
      </c>
      <c r="Z85" s="18">
        <v>6.9</v>
      </c>
      <c r="AA85" s="18" t="s">
        <v>292</v>
      </c>
      <c r="AB85" s="1" t="str">
        <f t="shared" si="19"/>
        <v>260202</v>
      </c>
    </row>
    <row r="86" spans="1:28" ht="56.25">
      <c r="A86" s="15">
        <v>81</v>
      </c>
      <c r="B86" s="6" t="s">
        <v>222</v>
      </c>
      <c r="C86" s="6" t="s">
        <v>223</v>
      </c>
      <c r="D86" s="16">
        <v>26</v>
      </c>
      <c r="E86" s="16" t="s">
        <v>27</v>
      </c>
      <c r="F86" s="16" t="s">
        <v>23</v>
      </c>
      <c r="G86" s="16">
        <v>2</v>
      </c>
      <c r="H86" s="17">
        <f t="shared" si="23"/>
        <v>39</v>
      </c>
      <c r="I86" s="17">
        <v>39</v>
      </c>
      <c r="J86" s="17">
        <v>0</v>
      </c>
      <c r="K86" s="17">
        <v>0</v>
      </c>
      <c r="L86" s="18">
        <f t="shared" si="21"/>
        <v>1576425.33</v>
      </c>
      <c r="M86" s="18">
        <v>1576425.33</v>
      </c>
      <c r="N86" s="18">
        <v>0</v>
      </c>
      <c r="O86" s="18">
        <f t="shared" si="22"/>
        <v>1287000</v>
      </c>
      <c r="P86" s="18">
        <v>1287000</v>
      </c>
      <c r="Q86" s="18">
        <v>0</v>
      </c>
      <c r="R86" s="18">
        <f t="shared" si="15"/>
        <v>2863425.33</v>
      </c>
      <c r="S86" s="17">
        <v>0</v>
      </c>
      <c r="T86" s="17">
        <v>0</v>
      </c>
      <c r="U86" s="17">
        <v>0</v>
      </c>
      <c r="V86" s="17">
        <v>0</v>
      </c>
      <c r="W86" s="18">
        <f t="shared" si="16"/>
        <v>0</v>
      </c>
      <c r="X86" s="18">
        <f t="shared" si="17"/>
        <v>0</v>
      </c>
      <c r="Y86" s="18">
        <f t="shared" si="18"/>
        <v>1287000</v>
      </c>
      <c r="Z86" s="18">
        <v>10.3</v>
      </c>
      <c r="AA86" s="18" t="s">
        <v>292</v>
      </c>
      <c r="AB86" s="1" t="str">
        <f t="shared" si="19"/>
        <v>260401</v>
      </c>
    </row>
    <row r="87" spans="1:28" ht="45">
      <c r="A87" s="15">
        <v>82</v>
      </c>
      <c r="B87" s="6" t="s">
        <v>214</v>
      </c>
      <c r="C87" s="6" t="s">
        <v>215</v>
      </c>
      <c r="D87" s="16">
        <v>26</v>
      </c>
      <c r="E87" s="16" t="s">
        <v>74</v>
      </c>
      <c r="F87" s="16" t="s">
        <v>23</v>
      </c>
      <c r="G87" s="16">
        <v>3</v>
      </c>
      <c r="H87" s="17">
        <f t="shared" si="23"/>
        <v>8</v>
      </c>
      <c r="I87" s="17">
        <v>8</v>
      </c>
      <c r="J87" s="17">
        <v>0</v>
      </c>
      <c r="K87" s="17">
        <v>0</v>
      </c>
      <c r="L87" s="18">
        <f t="shared" si="21"/>
        <v>520970</v>
      </c>
      <c r="M87" s="18">
        <v>520970</v>
      </c>
      <c r="N87" s="18">
        <v>0</v>
      </c>
      <c r="O87" s="18">
        <f t="shared" si="22"/>
        <v>264000</v>
      </c>
      <c r="P87" s="18">
        <v>264000</v>
      </c>
      <c r="Q87" s="18">
        <v>0</v>
      </c>
      <c r="R87" s="18">
        <f t="shared" si="15"/>
        <v>784970</v>
      </c>
      <c r="S87" s="17">
        <v>0</v>
      </c>
      <c r="T87" s="17">
        <v>0</v>
      </c>
      <c r="U87" s="17">
        <v>0</v>
      </c>
      <c r="V87" s="17">
        <v>0</v>
      </c>
      <c r="W87" s="18">
        <f t="shared" si="16"/>
        <v>0</v>
      </c>
      <c r="X87" s="18">
        <f t="shared" si="17"/>
        <v>0</v>
      </c>
      <c r="Y87" s="18">
        <f t="shared" si="18"/>
        <v>264000</v>
      </c>
      <c r="Z87" s="18">
        <v>6.3</v>
      </c>
      <c r="AA87" s="18" t="s">
        <v>292</v>
      </c>
      <c r="AB87" s="1" t="str">
        <f t="shared" si="19"/>
        <v>260801</v>
      </c>
    </row>
    <row r="88" spans="1:28" ht="33.75">
      <c r="A88" s="15">
        <v>83</v>
      </c>
      <c r="B88" s="6" t="s">
        <v>224</v>
      </c>
      <c r="C88" s="6" t="s">
        <v>225</v>
      </c>
      <c r="D88" s="16">
        <v>26</v>
      </c>
      <c r="E88" s="16" t="s">
        <v>74</v>
      </c>
      <c r="F88" s="16" t="s">
        <v>27</v>
      </c>
      <c r="G88" s="16">
        <v>3</v>
      </c>
      <c r="H88" s="17">
        <f t="shared" si="23"/>
        <v>30</v>
      </c>
      <c r="I88" s="17">
        <v>0</v>
      </c>
      <c r="J88" s="17">
        <v>30</v>
      </c>
      <c r="K88" s="17">
        <v>0</v>
      </c>
      <c r="L88" s="18">
        <f t="shared" si="21"/>
        <v>240000</v>
      </c>
      <c r="M88" s="18">
        <v>240000</v>
      </c>
      <c r="N88" s="18">
        <v>0</v>
      </c>
      <c r="O88" s="18">
        <f t="shared" si="22"/>
        <v>960000</v>
      </c>
      <c r="P88" s="18">
        <v>960000</v>
      </c>
      <c r="Q88" s="18">
        <v>0</v>
      </c>
      <c r="R88" s="18">
        <f t="shared" si="15"/>
        <v>1200000</v>
      </c>
      <c r="S88" s="17">
        <v>30</v>
      </c>
      <c r="T88" s="17">
        <v>4</v>
      </c>
      <c r="U88" s="17">
        <v>0</v>
      </c>
      <c r="V88" s="17">
        <v>0</v>
      </c>
      <c r="W88" s="18">
        <f t="shared" si="16"/>
        <v>12000</v>
      </c>
      <c r="X88" s="18">
        <f t="shared" si="17"/>
        <v>0</v>
      </c>
      <c r="Y88" s="18">
        <f t="shared" si="18"/>
        <v>972000</v>
      </c>
      <c r="Z88" s="18">
        <v>6.3</v>
      </c>
      <c r="AA88" s="18" t="s">
        <v>292</v>
      </c>
      <c r="AB88" s="1" t="str">
        <f t="shared" si="19"/>
        <v>260804</v>
      </c>
    </row>
    <row r="89" spans="1:28" ht="45">
      <c r="A89" s="15">
        <v>84</v>
      </c>
      <c r="B89" s="6" t="s">
        <v>218</v>
      </c>
      <c r="C89" s="6" t="s">
        <v>219</v>
      </c>
      <c r="D89" s="16">
        <v>26</v>
      </c>
      <c r="E89" s="16" t="s">
        <v>68</v>
      </c>
      <c r="F89" s="16" t="s">
        <v>61</v>
      </c>
      <c r="G89" s="16">
        <v>2</v>
      </c>
      <c r="H89" s="17">
        <f t="shared" si="23"/>
        <v>14</v>
      </c>
      <c r="I89" s="17">
        <v>14</v>
      </c>
      <c r="J89" s="17">
        <v>0</v>
      </c>
      <c r="K89" s="17">
        <v>0</v>
      </c>
      <c r="L89" s="18">
        <f t="shared" si="21"/>
        <v>83193.16</v>
      </c>
      <c r="M89" s="18">
        <v>83193.16</v>
      </c>
      <c r="N89" s="18">
        <v>0</v>
      </c>
      <c r="O89" s="18">
        <f t="shared" si="22"/>
        <v>332772.63</v>
      </c>
      <c r="P89" s="18">
        <v>332772.63</v>
      </c>
      <c r="Q89" s="18">
        <v>0</v>
      </c>
      <c r="R89" s="18">
        <f t="shared" si="15"/>
        <v>415965.79000000004</v>
      </c>
      <c r="S89" s="17">
        <v>14</v>
      </c>
      <c r="T89" s="17">
        <v>4</v>
      </c>
      <c r="U89" s="17">
        <v>0</v>
      </c>
      <c r="V89" s="17">
        <v>0</v>
      </c>
      <c r="W89" s="18">
        <f t="shared" si="16"/>
        <v>5600</v>
      </c>
      <c r="X89" s="18">
        <f t="shared" si="17"/>
        <v>0</v>
      </c>
      <c r="Y89" s="18">
        <f t="shared" si="18"/>
        <v>338372.63</v>
      </c>
      <c r="Z89" s="18">
        <v>6.7</v>
      </c>
      <c r="AA89" s="18" t="s">
        <v>292</v>
      </c>
      <c r="AB89" s="1" t="str">
        <f t="shared" si="19"/>
        <v>260903</v>
      </c>
    </row>
    <row r="90" spans="1:28" ht="33.75">
      <c r="A90" s="15">
        <v>85</v>
      </c>
      <c r="B90" s="6" t="s">
        <v>226</v>
      </c>
      <c r="C90" s="6" t="s">
        <v>227</v>
      </c>
      <c r="D90" s="16">
        <v>26</v>
      </c>
      <c r="E90" s="16" t="s">
        <v>68</v>
      </c>
      <c r="F90" s="16" t="s">
        <v>68</v>
      </c>
      <c r="G90" s="16">
        <v>3</v>
      </c>
      <c r="H90" s="17">
        <f t="shared" si="23"/>
        <v>8</v>
      </c>
      <c r="I90" s="17">
        <v>0</v>
      </c>
      <c r="J90" s="17">
        <v>8</v>
      </c>
      <c r="K90" s="17">
        <v>0</v>
      </c>
      <c r="L90" s="18">
        <f t="shared" si="21"/>
        <v>30940</v>
      </c>
      <c r="M90" s="18">
        <v>30940</v>
      </c>
      <c r="N90" s="18">
        <v>0</v>
      </c>
      <c r="O90" s="18">
        <f t="shared" si="22"/>
        <v>123760</v>
      </c>
      <c r="P90" s="18">
        <v>123760</v>
      </c>
      <c r="Q90" s="18">
        <v>0</v>
      </c>
      <c r="R90" s="18">
        <f t="shared" si="15"/>
        <v>154700</v>
      </c>
      <c r="S90" s="17">
        <v>8</v>
      </c>
      <c r="T90" s="17">
        <v>7</v>
      </c>
      <c r="U90" s="17">
        <v>0</v>
      </c>
      <c r="V90" s="17">
        <v>0</v>
      </c>
      <c r="W90" s="18">
        <f t="shared" si="16"/>
        <v>5600</v>
      </c>
      <c r="X90" s="18">
        <f t="shared" si="17"/>
        <v>0</v>
      </c>
      <c r="Y90" s="18">
        <f t="shared" si="18"/>
        <v>129360</v>
      </c>
      <c r="Z90" s="18">
        <v>6.7</v>
      </c>
      <c r="AA90" s="18" t="s">
        <v>292</v>
      </c>
      <c r="AB90" s="1" t="str">
        <f t="shared" si="19"/>
        <v>260909</v>
      </c>
    </row>
    <row r="91" spans="1:28" ht="22.5">
      <c r="A91" s="15">
        <v>86</v>
      </c>
      <c r="B91" s="6" t="s">
        <v>212</v>
      </c>
      <c r="C91" s="6" t="s">
        <v>213</v>
      </c>
      <c r="D91" s="16">
        <v>26</v>
      </c>
      <c r="E91" s="16">
        <v>12</v>
      </c>
      <c r="F91" s="16" t="s">
        <v>23</v>
      </c>
      <c r="G91" s="16">
        <v>2</v>
      </c>
      <c r="H91" s="17">
        <f t="shared" si="23"/>
        <v>20</v>
      </c>
      <c r="I91" s="17">
        <v>20</v>
      </c>
      <c r="J91" s="17">
        <v>0</v>
      </c>
      <c r="K91" s="17">
        <v>0</v>
      </c>
      <c r="L91" s="18">
        <f t="shared" si="21"/>
        <v>300000</v>
      </c>
      <c r="M91" s="18">
        <v>300000</v>
      </c>
      <c r="N91" s="18">
        <v>0</v>
      </c>
      <c r="O91" s="18">
        <f t="shared" si="22"/>
        <v>660000</v>
      </c>
      <c r="P91" s="18">
        <v>660000</v>
      </c>
      <c r="Q91" s="18">
        <v>0</v>
      </c>
      <c r="R91" s="18">
        <f t="shared" si="15"/>
        <v>960000</v>
      </c>
      <c r="S91" s="17">
        <v>0</v>
      </c>
      <c r="T91" s="17">
        <v>0</v>
      </c>
      <c r="U91" s="17">
        <v>0</v>
      </c>
      <c r="V91" s="17">
        <v>0</v>
      </c>
      <c r="W91" s="18">
        <f t="shared" si="16"/>
        <v>0</v>
      </c>
      <c r="X91" s="18">
        <f t="shared" si="17"/>
        <v>0</v>
      </c>
      <c r="Y91" s="18">
        <f t="shared" si="18"/>
        <v>660000</v>
      </c>
      <c r="Z91" s="18">
        <v>6.4</v>
      </c>
      <c r="AA91" s="18" t="s">
        <v>292</v>
      </c>
      <c r="AB91" s="1" t="str">
        <f t="shared" si="19"/>
        <v>261201</v>
      </c>
    </row>
    <row r="92" spans="1:28" ht="33.75">
      <c r="A92" s="15">
        <v>87</v>
      </c>
      <c r="B92" s="6" t="s">
        <v>220</v>
      </c>
      <c r="C92" s="6" t="s">
        <v>221</v>
      </c>
      <c r="D92" s="16">
        <v>26</v>
      </c>
      <c r="E92" s="16">
        <v>13</v>
      </c>
      <c r="F92" s="16" t="s">
        <v>22</v>
      </c>
      <c r="G92" s="16">
        <v>2</v>
      </c>
      <c r="H92" s="17">
        <f t="shared" si="23"/>
        <v>38</v>
      </c>
      <c r="I92" s="17">
        <v>38</v>
      </c>
      <c r="J92" s="17">
        <v>0</v>
      </c>
      <c r="K92" s="17">
        <v>0</v>
      </c>
      <c r="L92" s="18">
        <f t="shared" si="21"/>
        <v>3589472.88</v>
      </c>
      <c r="M92" s="18">
        <v>3589472.88</v>
      </c>
      <c r="N92" s="18">
        <v>0</v>
      </c>
      <c r="O92" s="18">
        <f t="shared" si="22"/>
        <v>1254000</v>
      </c>
      <c r="P92" s="18">
        <v>1254000</v>
      </c>
      <c r="Q92" s="18">
        <v>0</v>
      </c>
      <c r="R92" s="18">
        <f t="shared" si="15"/>
        <v>4843472.88</v>
      </c>
      <c r="S92" s="17">
        <v>0</v>
      </c>
      <c r="T92" s="17">
        <v>0</v>
      </c>
      <c r="U92" s="17">
        <v>0</v>
      </c>
      <c r="V92" s="17">
        <v>0</v>
      </c>
      <c r="W92" s="18">
        <f t="shared" si="16"/>
        <v>0</v>
      </c>
      <c r="X92" s="18">
        <f t="shared" si="17"/>
        <v>0</v>
      </c>
      <c r="Y92" s="18">
        <f t="shared" si="18"/>
        <v>1254000</v>
      </c>
      <c r="Z92" s="18">
        <v>6.4</v>
      </c>
      <c r="AA92" s="18" t="s">
        <v>292</v>
      </c>
      <c r="AB92" s="1" t="str">
        <f t="shared" si="19"/>
        <v>261302</v>
      </c>
    </row>
    <row r="93" spans="1:28" ht="45">
      <c r="A93" s="15">
        <v>88</v>
      </c>
      <c r="B93" s="6" t="s">
        <v>228</v>
      </c>
      <c r="C93" s="6" t="s">
        <v>229</v>
      </c>
      <c r="D93" s="16" t="s">
        <v>153</v>
      </c>
      <c r="E93" s="16" t="s">
        <v>37</v>
      </c>
      <c r="F93" s="16" t="s">
        <v>74</v>
      </c>
      <c r="G93" s="16" t="s">
        <v>28</v>
      </c>
      <c r="H93" s="17">
        <f t="shared" si="23"/>
        <v>21</v>
      </c>
      <c r="I93" s="17"/>
      <c r="J93" s="17">
        <v>21</v>
      </c>
      <c r="K93" s="17"/>
      <c r="L93" s="18">
        <f t="shared" si="21"/>
        <v>139117.91</v>
      </c>
      <c r="M93" s="18">
        <v>139117.91</v>
      </c>
      <c r="N93" s="18"/>
      <c r="O93" s="18">
        <f t="shared" si="22"/>
        <v>556471.65</v>
      </c>
      <c r="P93" s="18">
        <v>556471.65</v>
      </c>
      <c r="Q93" s="18"/>
      <c r="R93" s="18">
        <f t="shared" si="15"/>
        <v>695589.56</v>
      </c>
      <c r="S93" s="17">
        <v>20</v>
      </c>
      <c r="T93" s="17">
        <v>4</v>
      </c>
      <c r="U93" s="17">
        <v>1</v>
      </c>
      <c r="V93" s="17">
        <v>4</v>
      </c>
      <c r="W93" s="18">
        <f t="shared" si="16"/>
        <v>8000</v>
      </c>
      <c r="X93" s="18">
        <f t="shared" si="17"/>
        <v>2000</v>
      </c>
      <c r="Y93" s="18">
        <f t="shared" si="18"/>
        <v>566471.65</v>
      </c>
      <c r="Z93" s="18">
        <v>8.5</v>
      </c>
      <c r="AA93" s="18" t="s">
        <v>292</v>
      </c>
      <c r="AB93" s="1" t="str">
        <f t="shared" si="19"/>
        <v>280608</v>
      </c>
    </row>
    <row r="94" spans="1:28" ht="45">
      <c r="A94" s="15">
        <v>89</v>
      </c>
      <c r="B94" s="6" t="s">
        <v>238</v>
      </c>
      <c r="C94" s="6" t="s">
        <v>239</v>
      </c>
      <c r="D94" s="16" t="s">
        <v>162</v>
      </c>
      <c r="E94" s="16" t="s">
        <v>22</v>
      </c>
      <c r="F94" s="16" t="s">
        <v>22</v>
      </c>
      <c r="G94" s="16" t="s">
        <v>33</v>
      </c>
      <c r="H94" s="17">
        <f t="shared" si="23"/>
        <v>16</v>
      </c>
      <c r="I94" s="17">
        <v>16</v>
      </c>
      <c r="J94" s="17">
        <v>0</v>
      </c>
      <c r="K94" s="17">
        <v>0</v>
      </c>
      <c r="L94" s="18">
        <f t="shared" si="21"/>
        <v>132000</v>
      </c>
      <c r="M94" s="18">
        <v>132000</v>
      </c>
      <c r="N94" s="18">
        <v>0</v>
      </c>
      <c r="O94" s="18">
        <f t="shared" si="22"/>
        <v>528000</v>
      </c>
      <c r="P94" s="18">
        <v>528000</v>
      </c>
      <c r="Q94" s="18">
        <v>0</v>
      </c>
      <c r="R94" s="18">
        <f t="shared" si="15"/>
        <v>660000</v>
      </c>
      <c r="S94" s="17">
        <v>16</v>
      </c>
      <c r="T94" s="17">
        <v>4</v>
      </c>
      <c r="U94" s="17">
        <v>0</v>
      </c>
      <c r="V94" s="17">
        <v>0</v>
      </c>
      <c r="W94" s="18">
        <f t="shared" si="16"/>
        <v>6400</v>
      </c>
      <c r="X94" s="18">
        <f t="shared" si="17"/>
        <v>0</v>
      </c>
      <c r="Y94" s="18">
        <f t="shared" si="18"/>
        <v>534400</v>
      </c>
      <c r="Z94" s="18">
        <v>4.2</v>
      </c>
      <c r="AA94" s="18" t="s">
        <v>293</v>
      </c>
      <c r="AB94" s="1" t="str">
        <f t="shared" si="19"/>
        <v>300202</v>
      </c>
    </row>
    <row r="95" spans="1:28" ht="45">
      <c r="A95" s="15">
        <v>90</v>
      </c>
      <c r="B95" s="6" t="s">
        <v>263</v>
      </c>
      <c r="C95" s="6" t="s">
        <v>264</v>
      </c>
      <c r="D95" s="16">
        <v>30</v>
      </c>
      <c r="E95" s="16" t="s">
        <v>22</v>
      </c>
      <c r="F95" s="16" t="s">
        <v>74</v>
      </c>
      <c r="G95" s="16">
        <v>3</v>
      </c>
      <c r="H95" s="17">
        <f t="shared" si="23"/>
        <v>32</v>
      </c>
      <c r="I95" s="17">
        <v>32</v>
      </c>
      <c r="J95" s="17">
        <v>0</v>
      </c>
      <c r="K95" s="17">
        <v>0</v>
      </c>
      <c r="L95" s="18">
        <f t="shared" si="21"/>
        <v>264000</v>
      </c>
      <c r="M95" s="18">
        <v>264000</v>
      </c>
      <c r="N95" s="18">
        <v>0</v>
      </c>
      <c r="O95" s="18">
        <f t="shared" si="22"/>
        <v>1056000</v>
      </c>
      <c r="P95" s="18">
        <v>1056000</v>
      </c>
      <c r="Q95" s="18">
        <v>0</v>
      </c>
      <c r="R95" s="18">
        <f t="shared" si="15"/>
        <v>1320000</v>
      </c>
      <c r="S95" s="17">
        <v>0</v>
      </c>
      <c r="T95" s="17">
        <v>0</v>
      </c>
      <c r="U95" s="17">
        <v>0</v>
      </c>
      <c r="V95" s="17">
        <v>0</v>
      </c>
      <c r="W95" s="18">
        <f t="shared" si="16"/>
        <v>0</v>
      </c>
      <c r="X95" s="18">
        <f t="shared" si="17"/>
        <v>0</v>
      </c>
      <c r="Y95" s="18">
        <f t="shared" si="18"/>
        <v>1056000</v>
      </c>
      <c r="Z95" s="18">
        <v>4.2</v>
      </c>
      <c r="AA95" s="18" t="s">
        <v>293</v>
      </c>
      <c r="AB95" s="1" t="str">
        <f t="shared" si="19"/>
        <v>300208</v>
      </c>
    </row>
    <row r="96" spans="1:28" ht="45">
      <c r="A96" s="15">
        <v>91</v>
      </c>
      <c r="B96" s="6" t="s">
        <v>265</v>
      </c>
      <c r="C96" s="6" t="s">
        <v>266</v>
      </c>
      <c r="D96" s="16">
        <v>30</v>
      </c>
      <c r="E96" s="16" t="s">
        <v>61</v>
      </c>
      <c r="F96" s="16" t="s">
        <v>61</v>
      </c>
      <c r="G96" s="16">
        <v>2</v>
      </c>
      <c r="H96" s="17">
        <f t="shared" si="23"/>
        <v>30</v>
      </c>
      <c r="I96" s="17">
        <v>30</v>
      </c>
      <c r="J96" s="17">
        <v>0</v>
      </c>
      <c r="K96" s="17">
        <v>0</v>
      </c>
      <c r="L96" s="18">
        <f t="shared" si="21"/>
        <v>247500</v>
      </c>
      <c r="M96" s="18">
        <v>247500</v>
      </c>
      <c r="N96" s="18">
        <v>0</v>
      </c>
      <c r="O96" s="18">
        <f t="shared" si="22"/>
        <v>990000</v>
      </c>
      <c r="P96" s="18">
        <v>990000</v>
      </c>
      <c r="Q96" s="18">
        <v>0</v>
      </c>
      <c r="R96" s="18">
        <f t="shared" si="15"/>
        <v>1237500</v>
      </c>
      <c r="S96" s="17">
        <v>0</v>
      </c>
      <c r="T96" s="17">
        <v>0</v>
      </c>
      <c r="U96" s="17">
        <v>0</v>
      </c>
      <c r="V96" s="17">
        <v>0</v>
      </c>
      <c r="W96" s="18">
        <f t="shared" si="16"/>
        <v>0</v>
      </c>
      <c r="X96" s="18">
        <f t="shared" si="17"/>
        <v>0</v>
      </c>
      <c r="Y96" s="18">
        <f t="shared" si="18"/>
        <v>990000</v>
      </c>
      <c r="Z96" s="18">
        <v>3.5</v>
      </c>
      <c r="AA96" s="18" t="s">
        <v>293</v>
      </c>
      <c r="AB96" s="1" t="str">
        <f t="shared" si="19"/>
        <v>300303</v>
      </c>
    </row>
    <row r="97" spans="1:28" ht="45">
      <c r="A97" s="15">
        <v>92</v>
      </c>
      <c r="B97" s="6" t="s">
        <v>232</v>
      </c>
      <c r="C97" s="6" t="s">
        <v>233</v>
      </c>
      <c r="D97" s="16" t="s">
        <v>162</v>
      </c>
      <c r="E97" s="16" t="s">
        <v>27</v>
      </c>
      <c r="F97" s="16" t="s">
        <v>22</v>
      </c>
      <c r="G97" s="16" t="s">
        <v>28</v>
      </c>
      <c r="H97" s="17">
        <f t="shared" si="23"/>
        <v>20</v>
      </c>
      <c r="I97" s="17">
        <v>20</v>
      </c>
      <c r="J97" s="17">
        <v>0</v>
      </c>
      <c r="K97" s="17">
        <v>0</v>
      </c>
      <c r="L97" s="18">
        <f t="shared" si="21"/>
        <v>840000</v>
      </c>
      <c r="M97" s="18">
        <v>840000</v>
      </c>
      <c r="N97" s="18">
        <v>0</v>
      </c>
      <c r="O97" s="18">
        <f t="shared" si="22"/>
        <v>660000</v>
      </c>
      <c r="P97" s="18">
        <v>660000</v>
      </c>
      <c r="Q97" s="18">
        <v>0</v>
      </c>
      <c r="R97" s="18">
        <f t="shared" si="15"/>
        <v>1500000</v>
      </c>
      <c r="S97" s="17">
        <v>0</v>
      </c>
      <c r="T97" s="17">
        <v>0</v>
      </c>
      <c r="U97" s="17">
        <v>0</v>
      </c>
      <c r="V97" s="17">
        <v>0</v>
      </c>
      <c r="W97" s="18">
        <f t="shared" si="16"/>
        <v>0</v>
      </c>
      <c r="X97" s="18">
        <f t="shared" si="17"/>
        <v>0</v>
      </c>
      <c r="Y97" s="18">
        <f t="shared" si="18"/>
        <v>660000</v>
      </c>
      <c r="Z97" s="18">
        <v>4.8</v>
      </c>
      <c r="AA97" s="18" t="s">
        <v>292</v>
      </c>
      <c r="AB97" s="1" t="str">
        <f t="shared" si="19"/>
        <v>300402</v>
      </c>
    </row>
    <row r="98" spans="1:28" ht="33.75">
      <c r="A98" s="15">
        <v>93</v>
      </c>
      <c r="B98" s="6" t="s">
        <v>249</v>
      </c>
      <c r="C98" s="6" t="s">
        <v>250</v>
      </c>
      <c r="D98" s="16">
        <v>30</v>
      </c>
      <c r="E98" s="16" t="s">
        <v>57</v>
      </c>
      <c r="F98" s="16">
        <v>10</v>
      </c>
      <c r="G98" s="16">
        <v>2</v>
      </c>
      <c r="H98" s="17">
        <v>24</v>
      </c>
      <c r="I98" s="17">
        <v>0</v>
      </c>
      <c r="J98" s="17">
        <v>24</v>
      </c>
      <c r="K98" s="17">
        <v>0</v>
      </c>
      <c r="L98" s="18">
        <v>150018</v>
      </c>
      <c r="M98" s="18">
        <v>150018</v>
      </c>
      <c r="N98" s="18">
        <v>0</v>
      </c>
      <c r="O98" s="18">
        <v>555613</v>
      </c>
      <c r="P98" s="18">
        <v>555613</v>
      </c>
      <c r="Q98" s="18">
        <v>0</v>
      </c>
      <c r="R98" s="18">
        <f t="shared" si="15"/>
        <v>705631</v>
      </c>
      <c r="S98" s="17">
        <v>0</v>
      </c>
      <c r="T98" s="17">
        <v>0</v>
      </c>
      <c r="U98" s="17">
        <v>0</v>
      </c>
      <c r="V98" s="17">
        <v>0</v>
      </c>
      <c r="W98" s="18">
        <f t="shared" si="16"/>
        <v>0</v>
      </c>
      <c r="X98" s="18">
        <f t="shared" si="17"/>
        <v>0</v>
      </c>
      <c r="Y98" s="18">
        <f t="shared" si="18"/>
        <v>555613</v>
      </c>
      <c r="Z98" s="18">
        <v>2.1</v>
      </c>
      <c r="AA98" s="18" t="s">
        <v>293</v>
      </c>
      <c r="AB98" s="1" t="str">
        <f t="shared" si="19"/>
        <v>300710</v>
      </c>
    </row>
    <row r="99" spans="1:28" ht="33.75">
      <c r="A99" s="15">
        <v>94</v>
      </c>
      <c r="B99" s="6" t="s">
        <v>253</v>
      </c>
      <c r="C99" s="6" t="s">
        <v>254</v>
      </c>
      <c r="D99" s="16">
        <v>30</v>
      </c>
      <c r="E99" s="16" t="s">
        <v>68</v>
      </c>
      <c r="F99" s="16" t="s">
        <v>22</v>
      </c>
      <c r="G99" s="16">
        <v>2</v>
      </c>
      <c r="H99" s="17">
        <v>10</v>
      </c>
      <c r="I99" s="17">
        <v>0</v>
      </c>
      <c r="J99" s="17">
        <v>10</v>
      </c>
      <c r="K99" s="17">
        <v>0</v>
      </c>
      <c r="L99" s="18">
        <v>75571.45</v>
      </c>
      <c r="M99" s="18">
        <v>75571.45</v>
      </c>
      <c r="N99" s="18">
        <v>0</v>
      </c>
      <c r="O99" s="18">
        <v>302285.79</v>
      </c>
      <c r="P99" s="18">
        <v>302285.79</v>
      </c>
      <c r="Q99" s="18">
        <v>0</v>
      </c>
      <c r="R99" s="18">
        <v>377857.24</v>
      </c>
      <c r="S99" s="17">
        <v>10</v>
      </c>
      <c r="T99" s="17">
        <v>4</v>
      </c>
      <c r="U99" s="17">
        <v>0</v>
      </c>
      <c r="V99" s="17">
        <v>0</v>
      </c>
      <c r="W99" s="18">
        <f t="shared" si="16"/>
        <v>4000</v>
      </c>
      <c r="X99" s="18">
        <f t="shared" si="17"/>
        <v>0</v>
      </c>
      <c r="Y99" s="18">
        <f t="shared" si="18"/>
        <v>306285.79</v>
      </c>
      <c r="Z99" s="18">
        <v>4</v>
      </c>
      <c r="AA99" s="18" t="s">
        <v>293</v>
      </c>
      <c r="AB99" s="1" t="str">
        <f t="shared" si="19"/>
        <v>300902</v>
      </c>
    </row>
    <row r="100" spans="1:28" ht="45">
      <c r="A100" s="15">
        <v>95</v>
      </c>
      <c r="B100" s="6" t="s">
        <v>230</v>
      </c>
      <c r="C100" s="6" t="s">
        <v>231</v>
      </c>
      <c r="D100" s="16" t="s">
        <v>162</v>
      </c>
      <c r="E100" s="16" t="s">
        <v>77</v>
      </c>
      <c r="F100" s="16" t="s">
        <v>23</v>
      </c>
      <c r="G100" s="16" t="s">
        <v>28</v>
      </c>
      <c r="H100" s="17">
        <f>I100+J100+K100</f>
        <v>19</v>
      </c>
      <c r="I100" s="17">
        <v>0</v>
      </c>
      <c r="J100" s="17">
        <v>19</v>
      </c>
      <c r="K100" s="17">
        <v>0</v>
      </c>
      <c r="L100" s="18">
        <f>M100+N100</f>
        <v>133400</v>
      </c>
      <c r="M100" s="18">
        <v>133400</v>
      </c>
      <c r="N100" s="18">
        <v>0</v>
      </c>
      <c r="O100" s="18">
        <f>P100+Q100</f>
        <v>533600</v>
      </c>
      <c r="P100" s="18">
        <v>533600</v>
      </c>
      <c r="Q100" s="18">
        <v>0</v>
      </c>
      <c r="R100" s="18">
        <f>L100+O100</f>
        <v>667000</v>
      </c>
      <c r="S100" s="17">
        <v>0</v>
      </c>
      <c r="T100" s="17">
        <v>0</v>
      </c>
      <c r="U100" s="17">
        <v>0</v>
      </c>
      <c r="V100" s="17">
        <v>0</v>
      </c>
      <c r="W100" s="18">
        <f t="shared" si="16"/>
        <v>0</v>
      </c>
      <c r="X100" s="18">
        <f t="shared" si="17"/>
        <v>0</v>
      </c>
      <c r="Y100" s="18">
        <f t="shared" si="18"/>
        <v>533600</v>
      </c>
      <c r="Z100" s="18">
        <v>8.2</v>
      </c>
      <c r="AA100" s="18" t="s">
        <v>292</v>
      </c>
      <c r="AB100" s="1" t="str">
        <f t="shared" si="19"/>
        <v>301001</v>
      </c>
    </row>
    <row r="101" spans="1:28" ht="33.75">
      <c r="A101" s="15">
        <v>96</v>
      </c>
      <c r="B101" s="6" t="s">
        <v>251</v>
      </c>
      <c r="C101" s="6" t="s">
        <v>252</v>
      </c>
      <c r="D101" s="16">
        <v>30</v>
      </c>
      <c r="E101" s="16">
        <v>10</v>
      </c>
      <c r="F101" s="16" t="s">
        <v>27</v>
      </c>
      <c r="G101" s="16">
        <v>3</v>
      </c>
      <c r="H101" s="17">
        <f>I101+J101+K101</f>
        <v>30</v>
      </c>
      <c r="I101" s="17">
        <v>30</v>
      </c>
      <c r="J101" s="17">
        <v>0</v>
      </c>
      <c r="K101" s="17">
        <v>0</v>
      </c>
      <c r="L101" s="18">
        <v>3465488</v>
      </c>
      <c r="M101" s="18">
        <v>3465488</v>
      </c>
      <c r="N101" s="18">
        <v>0</v>
      </c>
      <c r="O101" s="18">
        <v>990000</v>
      </c>
      <c r="P101" s="18">
        <v>990000</v>
      </c>
      <c r="Q101" s="18">
        <v>0</v>
      </c>
      <c r="R101" s="18">
        <v>4455488</v>
      </c>
      <c r="S101" s="17">
        <v>0</v>
      </c>
      <c r="T101" s="17">
        <v>0</v>
      </c>
      <c r="U101" s="17">
        <v>0</v>
      </c>
      <c r="V101" s="17">
        <v>0</v>
      </c>
      <c r="W101" s="18">
        <f t="shared" si="16"/>
        <v>0</v>
      </c>
      <c r="X101" s="18">
        <f t="shared" si="17"/>
        <v>0</v>
      </c>
      <c r="Y101" s="18">
        <f t="shared" si="18"/>
        <v>990000</v>
      </c>
      <c r="Z101" s="18">
        <v>8.2</v>
      </c>
      <c r="AA101" s="18" t="s">
        <v>292</v>
      </c>
      <c r="AB101" s="1" t="str">
        <f t="shared" si="19"/>
        <v>301004</v>
      </c>
    </row>
    <row r="102" spans="1:28" ht="45">
      <c r="A102" s="15">
        <v>97</v>
      </c>
      <c r="B102" s="6" t="s">
        <v>236</v>
      </c>
      <c r="C102" s="6" t="s">
        <v>237</v>
      </c>
      <c r="D102" s="16" t="s">
        <v>162</v>
      </c>
      <c r="E102" s="16" t="s">
        <v>77</v>
      </c>
      <c r="F102" s="16" t="s">
        <v>57</v>
      </c>
      <c r="G102" s="16" t="s">
        <v>28</v>
      </c>
      <c r="H102" s="17">
        <f>I102+J102+K102</f>
        <v>16</v>
      </c>
      <c r="I102" s="17">
        <v>16</v>
      </c>
      <c r="J102" s="17">
        <v>0</v>
      </c>
      <c r="K102" s="17">
        <v>0</v>
      </c>
      <c r="L102" s="18">
        <f>M102+N102</f>
        <v>129210</v>
      </c>
      <c r="M102" s="18">
        <v>129210</v>
      </c>
      <c r="N102" s="18">
        <v>0</v>
      </c>
      <c r="O102" s="18">
        <f>P102+Q102</f>
        <v>516832</v>
      </c>
      <c r="P102" s="18">
        <v>516832</v>
      </c>
      <c r="Q102" s="18">
        <v>0</v>
      </c>
      <c r="R102" s="18">
        <f aca="true" t="shared" si="24" ref="R102:R118">L102+O102</f>
        <v>646042</v>
      </c>
      <c r="S102" s="17">
        <v>16</v>
      </c>
      <c r="T102" s="17">
        <v>2</v>
      </c>
      <c r="U102" s="17">
        <v>0</v>
      </c>
      <c r="V102" s="17">
        <v>0</v>
      </c>
      <c r="W102" s="18">
        <f aca="true" t="shared" si="25" ref="W102:W118">S102*T102*100</f>
        <v>3200</v>
      </c>
      <c r="X102" s="18">
        <f aca="true" t="shared" si="26" ref="X102:X118">U102*V102*500</f>
        <v>0</v>
      </c>
      <c r="Y102" s="18">
        <f aca="true" t="shared" si="27" ref="Y102:Y133">X102+W102+O102</f>
        <v>520032</v>
      </c>
      <c r="Z102" s="18">
        <v>8.2</v>
      </c>
      <c r="AA102" s="18" t="s">
        <v>292</v>
      </c>
      <c r="AB102" s="1" t="str">
        <f aca="true" t="shared" si="28" ref="AB102:AB118">D102&amp;E102&amp;F102</f>
        <v>301007</v>
      </c>
    </row>
    <row r="103" spans="1:28" ht="67.5">
      <c r="A103" s="15">
        <v>98</v>
      </c>
      <c r="B103" s="6" t="s">
        <v>246</v>
      </c>
      <c r="C103" s="6" t="s">
        <v>247</v>
      </c>
      <c r="D103" s="16">
        <v>30</v>
      </c>
      <c r="E103" s="16">
        <v>13</v>
      </c>
      <c r="F103" s="16" t="s">
        <v>61</v>
      </c>
      <c r="G103" s="16">
        <v>3</v>
      </c>
      <c r="H103" s="17">
        <v>16</v>
      </c>
      <c r="I103" s="17">
        <v>16</v>
      </c>
      <c r="J103" s="17">
        <v>0</v>
      </c>
      <c r="K103" s="17">
        <v>0</v>
      </c>
      <c r="L103" s="18">
        <v>132000</v>
      </c>
      <c r="M103" s="18">
        <v>132000</v>
      </c>
      <c r="N103" s="18">
        <v>0</v>
      </c>
      <c r="O103" s="18">
        <v>528000</v>
      </c>
      <c r="P103" s="18">
        <v>528000</v>
      </c>
      <c r="Q103" s="18">
        <v>0</v>
      </c>
      <c r="R103" s="18">
        <f t="shared" si="24"/>
        <v>660000</v>
      </c>
      <c r="S103" s="17">
        <v>0</v>
      </c>
      <c r="T103" s="17">
        <v>0</v>
      </c>
      <c r="U103" s="17">
        <v>0</v>
      </c>
      <c r="V103" s="17">
        <v>0</v>
      </c>
      <c r="W103" s="18">
        <f t="shared" si="25"/>
        <v>0</v>
      </c>
      <c r="X103" s="18">
        <f t="shared" si="26"/>
        <v>0</v>
      </c>
      <c r="Y103" s="18">
        <f t="shared" si="27"/>
        <v>528000</v>
      </c>
      <c r="Z103" s="18">
        <v>2.4</v>
      </c>
      <c r="AA103" s="18" t="s">
        <v>293</v>
      </c>
      <c r="AB103" s="1" t="str">
        <f t="shared" si="28"/>
        <v>301303</v>
      </c>
    </row>
    <row r="104" spans="1:28" ht="78.75">
      <c r="A104" s="15">
        <v>99</v>
      </c>
      <c r="B104" s="6" t="s">
        <v>248</v>
      </c>
      <c r="C104" s="6" t="s">
        <v>247</v>
      </c>
      <c r="D104" s="16">
        <v>30</v>
      </c>
      <c r="E104" s="16">
        <v>13</v>
      </c>
      <c r="F104" s="16" t="s">
        <v>61</v>
      </c>
      <c r="G104" s="16">
        <v>3</v>
      </c>
      <c r="H104" s="17">
        <v>16</v>
      </c>
      <c r="I104" s="17">
        <v>16</v>
      </c>
      <c r="J104" s="17">
        <v>0</v>
      </c>
      <c r="K104" s="17">
        <v>0</v>
      </c>
      <c r="L104" s="18">
        <v>132000</v>
      </c>
      <c r="M104" s="18">
        <v>132000</v>
      </c>
      <c r="N104" s="18">
        <v>0</v>
      </c>
      <c r="O104" s="18">
        <v>528000</v>
      </c>
      <c r="P104" s="18">
        <v>528000</v>
      </c>
      <c r="Q104" s="18">
        <v>0</v>
      </c>
      <c r="R104" s="18">
        <f t="shared" si="24"/>
        <v>660000</v>
      </c>
      <c r="S104" s="17">
        <v>0</v>
      </c>
      <c r="T104" s="17">
        <v>0</v>
      </c>
      <c r="U104" s="17">
        <v>0</v>
      </c>
      <c r="V104" s="17">
        <v>0</v>
      </c>
      <c r="W104" s="18">
        <f t="shared" si="25"/>
        <v>0</v>
      </c>
      <c r="X104" s="18">
        <f t="shared" si="26"/>
        <v>0</v>
      </c>
      <c r="Y104" s="18">
        <f t="shared" si="27"/>
        <v>528000</v>
      </c>
      <c r="Z104" s="18">
        <v>2.4</v>
      </c>
      <c r="AA104" s="18" t="s">
        <v>293</v>
      </c>
      <c r="AB104" s="1" t="str">
        <f t="shared" si="28"/>
        <v>301303</v>
      </c>
    </row>
    <row r="105" spans="1:28" ht="56.25">
      <c r="A105" s="15">
        <v>100</v>
      </c>
      <c r="B105" s="6" t="s">
        <v>242</v>
      </c>
      <c r="C105" s="6" t="s">
        <v>243</v>
      </c>
      <c r="D105" s="16">
        <v>30</v>
      </c>
      <c r="E105" s="16">
        <v>17</v>
      </c>
      <c r="F105" s="16" t="s">
        <v>27</v>
      </c>
      <c r="G105" s="16">
        <v>3</v>
      </c>
      <c r="H105" s="17">
        <v>77</v>
      </c>
      <c r="I105" s="17">
        <v>77</v>
      </c>
      <c r="J105" s="17">
        <v>0</v>
      </c>
      <c r="K105" s="17">
        <v>0</v>
      </c>
      <c r="L105" s="18">
        <v>635250</v>
      </c>
      <c r="M105" s="18">
        <v>635250</v>
      </c>
      <c r="N105" s="18">
        <v>0</v>
      </c>
      <c r="O105" s="18">
        <v>2541000</v>
      </c>
      <c r="P105" s="18">
        <v>2541000</v>
      </c>
      <c r="Q105" s="18">
        <v>0</v>
      </c>
      <c r="R105" s="18">
        <f t="shared" si="24"/>
        <v>3176250</v>
      </c>
      <c r="S105" s="17">
        <v>0</v>
      </c>
      <c r="T105" s="17">
        <v>0</v>
      </c>
      <c r="U105" s="17">
        <v>0</v>
      </c>
      <c r="V105" s="17">
        <v>0</v>
      </c>
      <c r="W105" s="18">
        <f t="shared" si="25"/>
        <v>0</v>
      </c>
      <c r="X105" s="18">
        <f t="shared" si="26"/>
        <v>0</v>
      </c>
      <c r="Y105" s="18">
        <f t="shared" si="27"/>
        <v>2541000</v>
      </c>
      <c r="Z105" s="18">
        <v>2.5</v>
      </c>
      <c r="AA105" s="18" t="s">
        <v>293</v>
      </c>
      <c r="AB105" s="1" t="str">
        <f t="shared" si="28"/>
        <v>301704</v>
      </c>
    </row>
    <row r="106" spans="1:28" ht="45">
      <c r="A106" s="15">
        <v>101</v>
      </c>
      <c r="B106" s="6" t="s">
        <v>234</v>
      </c>
      <c r="C106" s="6" t="s">
        <v>235</v>
      </c>
      <c r="D106" s="16" t="s">
        <v>162</v>
      </c>
      <c r="E106" s="16" t="s">
        <v>50</v>
      </c>
      <c r="F106" s="16" t="s">
        <v>57</v>
      </c>
      <c r="G106" s="16" t="s">
        <v>28</v>
      </c>
      <c r="H106" s="17">
        <f>I106+J106+K106</f>
        <v>40</v>
      </c>
      <c r="I106" s="17">
        <v>40</v>
      </c>
      <c r="J106" s="17">
        <v>0</v>
      </c>
      <c r="K106" s="17">
        <v>0</v>
      </c>
      <c r="L106" s="18">
        <f>M106+N106</f>
        <v>533000</v>
      </c>
      <c r="M106" s="18">
        <v>533000</v>
      </c>
      <c r="N106" s="18">
        <v>0</v>
      </c>
      <c r="O106" s="18">
        <f>P106+Q106</f>
        <v>1320000</v>
      </c>
      <c r="P106" s="18">
        <v>1320000</v>
      </c>
      <c r="Q106" s="18">
        <v>0</v>
      </c>
      <c r="R106" s="18">
        <f t="shared" si="24"/>
        <v>1853000</v>
      </c>
      <c r="S106" s="17">
        <v>0</v>
      </c>
      <c r="T106" s="17">
        <v>0</v>
      </c>
      <c r="U106" s="17">
        <v>0</v>
      </c>
      <c r="V106" s="17">
        <v>0</v>
      </c>
      <c r="W106" s="18">
        <f t="shared" si="25"/>
        <v>0</v>
      </c>
      <c r="X106" s="18">
        <f t="shared" si="26"/>
        <v>0</v>
      </c>
      <c r="Y106" s="18">
        <f t="shared" si="27"/>
        <v>1320000</v>
      </c>
      <c r="Z106" s="18">
        <v>3.9</v>
      </c>
      <c r="AA106" s="18" t="s">
        <v>293</v>
      </c>
      <c r="AB106" s="1" t="str">
        <f t="shared" si="28"/>
        <v>301807</v>
      </c>
    </row>
    <row r="107" spans="1:28" ht="101.25">
      <c r="A107" s="15">
        <v>102</v>
      </c>
      <c r="B107" s="6" t="s">
        <v>255</v>
      </c>
      <c r="C107" s="6" t="s">
        <v>256</v>
      </c>
      <c r="D107" s="16">
        <v>30</v>
      </c>
      <c r="E107" s="16">
        <v>19</v>
      </c>
      <c r="F107" s="16" t="s">
        <v>27</v>
      </c>
      <c r="G107" s="16">
        <v>3</v>
      </c>
      <c r="H107" s="17">
        <f>I107+J107+K107</f>
        <v>40</v>
      </c>
      <c r="I107" s="17">
        <v>40</v>
      </c>
      <c r="J107" s="17">
        <v>0</v>
      </c>
      <c r="K107" s="17">
        <v>0</v>
      </c>
      <c r="L107" s="18">
        <f>M107+N107</f>
        <v>430000</v>
      </c>
      <c r="M107" s="18">
        <v>430000</v>
      </c>
      <c r="N107" s="18">
        <v>0</v>
      </c>
      <c r="O107" s="18">
        <f>P107+Q107</f>
        <v>1320000</v>
      </c>
      <c r="P107" s="18">
        <v>1320000</v>
      </c>
      <c r="Q107" s="18">
        <v>0</v>
      </c>
      <c r="R107" s="18">
        <f t="shared" si="24"/>
        <v>1750000</v>
      </c>
      <c r="S107" s="17">
        <v>0</v>
      </c>
      <c r="T107" s="17">
        <v>0</v>
      </c>
      <c r="U107" s="17">
        <v>0</v>
      </c>
      <c r="V107" s="17">
        <v>0</v>
      </c>
      <c r="W107" s="18">
        <f t="shared" si="25"/>
        <v>0</v>
      </c>
      <c r="X107" s="18">
        <f t="shared" si="26"/>
        <v>0</v>
      </c>
      <c r="Y107" s="18">
        <f t="shared" si="27"/>
        <v>1320000</v>
      </c>
      <c r="Z107" s="18">
        <v>4.2</v>
      </c>
      <c r="AA107" s="18" t="s">
        <v>293</v>
      </c>
      <c r="AB107" s="1" t="str">
        <f t="shared" si="28"/>
        <v>301904</v>
      </c>
    </row>
    <row r="108" spans="1:28" ht="56.25">
      <c r="A108" s="15">
        <v>103</v>
      </c>
      <c r="B108" s="6" t="s">
        <v>261</v>
      </c>
      <c r="C108" s="6" t="s">
        <v>262</v>
      </c>
      <c r="D108" s="16">
        <v>30</v>
      </c>
      <c r="E108" s="16">
        <v>19</v>
      </c>
      <c r="F108" s="16" t="s">
        <v>37</v>
      </c>
      <c r="G108" s="16">
        <v>3</v>
      </c>
      <c r="H108" s="17">
        <f>I108+J108+K108</f>
        <v>36</v>
      </c>
      <c r="I108" s="17">
        <v>36</v>
      </c>
      <c r="J108" s="17">
        <v>0</v>
      </c>
      <c r="K108" s="17">
        <v>0</v>
      </c>
      <c r="L108" s="18">
        <f>M108+N108</f>
        <v>395447</v>
      </c>
      <c r="M108" s="18">
        <v>395447</v>
      </c>
      <c r="N108" s="18">
        <v>0</v>
      </c>
      <c r="O108" s="18">
        <f>P108+Q108</f>
        <v>1188000</v>
      </c>
      <c r="P108" s="18">
        <v>1188000</v>
      </c>
      <c r="Q108" s="18">
        <v>0</v>
      </c>
      <c r="R108" s="18">
        <f t="shared" si="24"/>
        <v>1583447</v>
      </c>
      <c r="S108" s="17">
        <v>0</v>
      </c>
      <c r="T108" s="17">
        <v>0</v>
      </c>
      <c r="U108" s="17">
        <v>0</v>
      </c>
      <c r="V108" s="17">
        <v>0</v>
      </c>
      <c r="W108" s="18">
        <f t="shared" si="25"/>
        <v>0</v>
      </c>
      <c r="X108" s="18">
        <f t="shared" si="26"/>
        <v>0</v>
      </c>
      <c r="Y108" s="18">
        <f t="shared" si="27"/>
        <v>1188000</v>
      </c>
      <c r="Z108" s="18">
        <v>4.2</v>
      </c>
      <c r="AA108" s="18" t="s">
        <v>293</v>
      </c>
      <c r="AB108" s="1" t="str">
        <f t="shared" si="28"/>
        <v>301906</v>
      </c>
    </row>
    <row r="109" spans="1:28" ht="33.75">
      <c r="A109" s="15">
        <v>104</v>
      </c>
      <c r="B109" s="6" t="s">
        <v>259</v>
      </c>
      <c r="C109" s="6" t="s">
        <v>260</v>
      </c>
      <c r="D109" s="16">
        <v>30</v>
      </c>
      <c r="E109" s="16">
        <v>19</v>
      </c>
      <c r="F109" s="16" t="s">
        <v>68</v>
      </c>
      <c r="G109" s="16">
        <v>3</v>
      </c>
      <c r="H109" s="17">
        <f>I109+J109+K109</f>
        <v>15</v>
      </c>
      <c r="I109" s="17">
        <v>0</v>
      </c>
      <c r="J109" s="17">
        <v>15</v>
      </c>
      <c r="K109" s="17">
        <v>0</v>
      </c>
      <c r="L109" s="18">
        <f>M109+N109</f>
        <v>377515</v>
      </c>
      <c r="M109" s="18">
        <v>377515</v>
      </c>
      <c r="N109" s="18">
        <v>0</v>
      </c>
      <c r="O109" s="18">
        <f>P109+Q109</f>
        <v>495000</v>
      </c>
      <c r="P109" s="18">
        <v>495000</v>
      </c>
      <c r="Q109" s="18">
        <v>0</v>
      </c>
      <c r="R109" s="18">
        <f t="shared" si="24"/>
        <v>872515</v>
      </c>
      <c r="S109" s="17">
        <v>0</v>
      </c>
      <c r="T109" s="17">
        <v>0</v>
      </c>
      <c r="U109" s="17">
        <v>0</v>
      </c>
      <c r="V109" s="17">
        <v>0</v>
      </c>
      <c r="W109" s="18">
        <f t="shared" si="25"/>
        <v>0</v>
      </c>
      <c r="X109" s="18">
        <f t="shared" si="26"/>
        <v>0</v>
      </c>
      <c r="Y109" s="18">
        <f t="shared" si="27"/>
        <v>495000</v>
      </c>
      <c r="Z109" s="18">
        <v>4.2</v>
      </c>
      <c r="AA109" s="18" t="s">
        <v>293</v>
      </c>
      <c r="AB109" s="1" t="str">
        <f t="shared" si="28"/>
        <v>301909</v>
      </c>
    </row>
    <row r="110" spans="1:28" ht="45">
      <c r="A110" s="15">
        <v>105</v>
      </c>
      <c r="B110" s="6" t="s">
        <v>240</v>
      </c>
      <c r="C110" s="6" t="s">
        <v>241</v>
      </c>
      <c r="D110" s="16" t="s">
        <v>162</v>
      </c>
      <c r="E110" s="16" t="s">
        <v>47</v>
      </c>
      <c r="F110" s="16" t="s">
        <v>32</v>
      </c>
      <c r="G110" s="16" t="s">
        <v>33</v>
      </c>
      <c r="H110" s="17">
        <f>I110+J110+K110</f>
        <v>20</v>
      </c>
      <c r="I110" s="17">
        <v>20</v>
      </c>
      <c r="J110" s="17">
        <v>0</v>
      </c>
      <c r="K110" s="17">
        <v>0</v>
      </c>
      <c r="L110" s="18">
        <f>M110+N110</f>
        <v>80521.25</v>
      </c>
      <c r="M110" s="18">
        <v>80521.25</v>
      </c>
      <c r="N110" s="18">
        <v>0</v>
      </c>
      <c r="O110" s="18">
        <f>P110+Q110</f>
        <v>322085</v>
      </c>
      <c r="P110" s="18">
        <v>322085</v>
      </c>
      <c r="Q110" s="18">
        <v>0</v>
      </c>
      <c r="R110" s="18">
        <f t="shared" si="24"/>
        <v>402606.25</v>
      </c>
      <c r="S110" s="17">
        <v>0</v>
      </c>
      <c r="T110" s="17">
        <v>0</v>
      </c>
      <c r="U110" s="17">
        <v>0</v>
      </c>
      <c r="V110" s="17">
        <v>0</v>
      </c>
      <c r="W110" s="18">
        <f t="shared" si="25"/>
        <v>0</v>
      </c>
      <c r="X110" s="18">
        <f t="shared" si="26"/>
        <v>0</v>
      </c>
      <c r="Y110" s="18">
        <f t="shared" si="27"/>
        <v>322085</v>
      </c>
      <c r="Z110" s="18">
        <v>3.7</v>
      </c>
      <c r="AA110" s="18" t="s">
        <v>293</v>
      </c>
      <c r="AB110" s="1" t="str">
        <f t="shared" si="28"/>
        <v>302005</v>
      </c>
    </row>
    <row r="111" spans="1:28" ht="33.75">
      <c r="A111" s="15">
        <v>106</v>
      </c>
      <c r="B111" s="6" t="s">
        <v>244</v>
      </c>
      <c r="C111" s="6" t="s">
        <v>245</v>
      </c>
      <c r="D111" s="16">
        <v>30</v>
      </c>
      <c r="E111" s="16">
        <v>27</v>
      </c>
      <c r="F111" s="16" t="s">
        <v>61</v>
      </c>
      <c r="G111" s="16">
        <v>3</v>
      </c>
      <c r="H111" s="17">
        <v>18</v>
      </c>
      <c r="I111" s="17">
        <v>18</v>
      </c>
      <c r="J111" s="17">
        <v>0</v>
      </c>
      <c r="K111" s="17">
        <v>0</v>
      </c>
      <c r="L111" s="18">
        <v>150970</v>
      </c>
      <c r="M111" s="18">
        <v>150970</v>
      </c>
      <c r="N111" s="18">
        <v>0</v>
      </c>
      <c r="O111" s="18">
        <v>594000</v>
      </c>
      <c r="P111" s="18">
        <v>594000</v>
      </c>
      <c r="Q111" s="18">
        <v>0</v>
      </c>
      <c r="R111" s="18">
        <f t="shared" si="24"/>
        <v>744970</v>
      </c>
      <c r="S111" s="17">
        <v>0</v>
      </c>
      <c r="T111" s="17">
        <v>0</v>
      </c>
      <c r="U111" s="17">
        <v>0</v>
      </c>
      <c r="V111" s="17">
        <v>0</v>
      </c>
      <c r="W111" s="18">
        <f t="shared" si="25"/>
        <v>0</v>
      </c>
      <c r="X111" s="18">
        <f t="shared" si="26"/>
        <v>0</v>
      </c>
      <c r="Y111" s="18">
        <f t="shared" si="27"/>
        <v>594000</v>
      </c>
      <c r="Z111" s="18">
        <v>3.8</v>
      </c>
      <c r="AA111" s="18" t="s">
        <v>293</v>
      </c>
      <c r="AB111" s="1" t="str">
        <f t="shared" si="28"/>
        <v>302703</v>
      </c>
    </row>
    <row r="112" spans="1:28" ht="45">
      <c r="A112" s="15">
        <v>107</v>
      </c>
      <c r="B112" s="6" t="s">
        <v>257</v>
      </c>
      <c r="C112" s="6" t="s">
        <v>258</v>
      </c>
      <c r="D112" s="16">
        <v>30</v>
      </c>
      <c r="E112" s="16">
        <v>31</v>
      </c>
      <c r="F112" s="16" t="s">
        <v>22</v>
      </c>
      <c r="G112" s="16">
        <v>3</v>
      </c>
      <c r="H112" s="17">
        <f aca="true" t="shared" si="29" ref="H112:H118">I112+J112+K112</f>
        <v>20</v>
      </c>
      <c r="I112" s="17">
        <v>20</v>
      </c>
      <c r="J112" s="17">
        <v>0</v>
      </c>
      <c r="K112" s="17">
        <v>0</v>
      </c>
      <c r="L112" s="18">
        <f aca="true" t="shared" si="30" ref="L112:L118">M112+N112</f>
        <v>251370.55</v>
      </c>
      <c r="M112" s="18">
        <v>251370.55</v>
      </c>
      <c r="N112" s="18">
        <v>0</v>
      </c>
      <c r="O112" s="18">
        <f aca="true" t="shared" si="31" ref="O112:O118">P112+Q112</f>
        <v>658961.3</v>
      </c>
      <c r="P112" s="18">
        <v>658961.3</v>
      </c>
      <c r="Q112" s="18">
        <v>0</v>
      </c>
      <c r="R112" s="18">
        <f t="shared" si="24"/>
        <v>910331.8500000001</v>
      </c>
      <c r="S112" s="17">
        <v>0</v>
      </c>
      <c r="T112" s="17">
        <v>0</v>
      </c>
      <c r="U112" s="17">
        <v>0</v>
      </c>
      <c r="V112" s="17">
        <v>0</v>
      </c>
      <c r="W112" s="18">
        <f t="shared" si="25"/>
        <v>0</v>
      </c>
      <c r="X112" s="18">
        <f t="shared" si="26"/>
        <v>0</v>
      </c>
      <c r="Y112" s="18">
        <f t="shared" si="27"/>
        <v>658961.3</v>
      </c>
      <c r="Z112" s="18">
        <v>5.3</v>
      </c>
      <c r="AA112" s="18" t="s">
        <v>292</v>
      </c>
      <c r="AB112" s="1" t="str">
        <f t="shared" si="28"/>
        <v>303102</v>
      </c>
    </row>
    <row r="113" spans="1:28" ht="45">
      <c r="A113" s="15">
        <v>108</v>
      </c>
      <c r="B113" s="6" t="s">
        <v>272</v>
      </c>
      <c r="C113" s="6" t="s">
        <v>273</v>
      </c>
      <c r="D113" s="16" t="s">
        <v>269</v>
      </c>
      <c r="E113" s="16" t="s">
        <v>22</v>
      </c>
      <c r="F113" s="16" t="s">
        <v>23</v>
      </c>
      <c r="G113" s="16" t="s">
        <v>33</v>
      </c>
      <c r="H113" s="17">
        <f t="shared" si="29"/>
        <v>15</v>
      </c>
      <c r="I113" s="17">
        <v>15</v>
      </c>
      <c r="J113" s="17">
        <v>0</v>
      </c>
      <c r="K113" s="17">
        <v>0</v>
      </c>
      <c r="L113" s="18">
        <f t="shared" si="30"/>
        <v>168479</v>
      </c>
      <c r="M113" s="18">
        <v>168479</v>
      </c>
      <c r="N113" s="18">
        <v>0</v>
      </c>
      <c r="O113" s="18">
        <f t="shared" si="31"/>
        <v>495000</v>
      </c>
      <c r="P113" s="18">
        <v>495000</v>
      </c>
      <c r="Q113" s="18">
        <v>0</v>
      </c>
      <c r="R113" s="18">
        <f t="shared" si="24"/>
        <v>663479</v>
      </c>
      <c r="S113" s="17">
        <v>0</v>
      </c>
      <c r="T113" s="17">
        <v>0</v>
      </c>
      <c r="U113" s="17">
        <v>0</v>
      </c>
      <c r="V113" s="17">
        <v>0</v>
      </c>
      <c r="W113" s="18">
        <f t="shared" si="25"/>
        <v>0</v>
      </c>
      <c r="X113" s="18">
        <f t="shared" si="26"/>
        <v>0</v>
      </c>
      <c r="Y113" s="18">
        <f t="shared" si="27"/>
        <v>495000</v>
      </c>
      <c r="Z113" s="18">
        <v>14.9</v>
      </c>
      <c r="AA113" s="18" t="s">
        <v>292</v>
      </c>
      <c r="AB113" s="1" t="str">
        <f t="shared" si="28"/>
        <v>320201</v>
      </c>
    </row>
    <row r="114" spans="1:28" ht="45">
      <c r="A114" s="15">
        <v>109</v>
      </c>
      <c r="B114" s="6" t="s">
        <v>270</v>
      </c>
      <c r="C114" s="6" t="s">
        <v>271</v>
      </c>
      <c r="D114" s="16" t="s">
        <v>269</v>
      </c>
      <c r="E114" s="16" t="s">
        <v>57</v>
      </c>
      <c r="F114" s="16" t="s">
        <v>37</v>
      </c>
      <c r="G114" s="16" t="s">
        <v>28</v>
      </c>
      <c r="H114" s="17">
        <f t="shared" si="29"/>
        <v>44</v>
      </c>
      <c r="I114" s="17">
        <v>44</v>
      </c>
      <c r="J114" s="17">
        <v>0</v>
      </c>
      <c r="K114" s="17">
        <v>0</v>
      </c>
      <c r="L114" s="18">
        <f t="shared" si="30"/>
        <v>520096.74</v>
      </c>
      <c r="M114" s="18">
        <v>520096.74</v>
      </c>
      <c r="N114" s="18">
        <v>0</v>
      </c>
      <c r="O114" s="18">
        <f t="shared" si="31"/>
        <v>1112851.26</v>
      </c>
      <c r="P114" s="18">
        <v>1112851.26</v>
      </c>
      <c r="Q114" s="18">
        <v>0</v>
      </c>
      <c r="R114" s="18">
        <f t="shared" si="24"/>
        <v>1632948</v>
      </c>
      <c r="S114" s="17">
        <v>0</v>
      </c>
      <c r="T114" s="17">
        <v>0</v>
      </c>
      <c r="U114" s="17">
        <v>0</v>
      </c>
      <c r="V114" s="17">
        <v>0</v>
      </c>
      <c r="W114" s="18">
        <f t="shared" si="25"/>
        <v>0</v>
      </c>
      <c r="X114" s="18">
        <f t="shared" si="26"/>
        <v>0</v>
      </c>
      <c r="Y114" s="18">
        <f t="shared" si="27"/>
        <v>1112851.26</v>
      </c>
      <c r="Z114" s="18">
        <v>13.5</v>
      </c>
      <c r="AA114" s="18" t="s">
        <v>292</v>
      </c>
      <c r="AB114" s="1" t="str">
        <f t="shared" si="28"/>
        <v>320706</v>
      </c>
    </row>
    <row r="115" spans="1:28" ht="45">
      <c r="A115" s="15">
        <v>110</v>
      </c>
      <c r="B115" s="6" t="s">
        <v>278</v>
      </c>
      <c r="C115" s="6" t="s">
        <v>279</v>
      </c>
      <c r="D115" s="16" t="s">
        <v>269</v>
      </c>
      <c r="E115" s="16" t="s">
        <v>68</v>
      </c>
      <c r="F115" s="16" t="s">
        <v>27</v>
      </c>
      <c r="G115" s="16" t="s">
        <v>33</v>
      </c>
      <c r="H115" s="17">
        <f t="shared" si="29"/>
        <v>29</v>
      </c>
      <c r="I115" s="17">
        <v>29</v>
      </c>
      <c r="J115" s="17">
        <v>0</v>
      </c>
      <c r="K115" s="17">
        <v>0</v>
      </c>
      <c r="L115" s="18">
        <f t="shared" si="30"/>
        <v>564450</v>
      </c>
      <c r="M115" s="18">
        <v>564450</v>
      </c>
      <c r="N115" s="18">
        <v>0</v>
      </c>
      <c r="O115" s="18">
        <f t="shared" si="31"/>
        <v>957000</v>
      </c>
      <c r="P115" s="18">
        <v>957000</v>
      </c>
      <c r="Q115" s="18">
        <v>0</v>
      </c>
      <c r="R115" s="18">
        <f t="shared" si="24"/>
        <v>1521450</v>
      </c>
      <c r="S115" s="17">
        <v>0</v>
      </c>
      <c r="T115" s="17">
        <v>0</v>
      </c>
      <c r="U115" s="17">
        <v>0</v>
      </c>
      <c r="V115" s="17">
        <v>0</v>
      </c>
      <c r="W115" s="18">
        <f t="shared" si="25"/>
        <v>0</v>
      </c>
      <c r="X115" s="18">
        <f t="shared" si="26"/>
        <v>0</v>
      </c>
      <c r="Y115" s="18">
        <f t="shared" si="27"/>
        <v>957000</v>
      </c>
      <c r="Z115" s="18">
        <v>11</v>
      </c>
      <c r="AA115" s="18" t="s">
        <v>292</v>
      </c>
      <c r="AB115" s="1" t="str">
        <f t="shared" si="28"/>
        <v>320904</v>
      </c>
    </row>
    <row r="116" spans="1:28" ht="56.25">
      <c r="A116" s="15">
        <v>111</v>
      </c>
      <c r="B116" s="6" t="s">
        <v>267</v>
      </c>
      <c r="C116" s="6" t="s">
        <v>268</v>
      </c>
      <c r="D116" s="16" t="s">
        <v>269</v>
      </c>
      <c r="E116" s="16" t="s">
        <v>182</v>
      </c>
      <c r="F116" s="16" t="s">
        <v>61</v>
      </c>
      <c r="G116" s="16" t="s">
        <v>33</v>
      </c>
      <c r="H116" s="17">
        <f t="shared" si="29"/>
        <v>30</v>
      </c>
      <c r="I116" s="17">
        <v>30</v>
      </c>
      <c r="J116" s="17">
        <v>0</v>
      </c>
      <c r="K116" s="17">
        <v>0</v>
      </c>
      <c r="L116" s="18">
        <f t="shared" si="30"/>
        <v>247500</v>
      </c>
      <c r="M116" s="18">
        <v>247500</v>
      </c>
      <c r="N116" s="18">
        <v>0</v>
      </c>
      <c r="O116" s="18">
        <f t="shared" si="31"/>
        <v>990000</v>
      </c>
      <c r="P116" s="18">
        <v>990000</v>
      </c>
      <c r="Q116" s="18">
        <v>0</v>
      </c>
      <c r="R116" s="18">
        <f t="shared" si="24"/>
        <v>1237500</v>
      </c>
      <c r="S116" s="17">
        <v>0</v>
      </c>
      <c r="T116" s="17">
        <v>0</v>
      </c>
      <c r="U116" s="17">
        <v>0</v>
      </c>
      <c r="V116" s="17">
        <v>0</v>
      </c>
      <c r="W116" s="18">
        <f t="shared" si="25"/>
        <v>0</v>
      </c>
      <c r="X116" s="18">
        <f t="shared" si="26"/>
        <v>0</v>
      </c>
      <c r="Y116" s="18">
        <f t="shared" si="27"/>
        <v>990000</v>
      </c>
      <c r="Z116" s="18">
        <v>13.2</v>
      </c>
      <c r="AA116" s="18" t="s">
        <v>292</v>
      </c>
      <c r="AB116" s="1" t="str">
        <f t="shared" si="28"/>
        <v>321303</v>
      </c>
    </row>
    <row r="117" spans="1:28" ht="45">
      <c r="A117" s="15">
        <v>112</v>
      </c>
      <c r="B117" s="6" t="s">
        <v>276</v>
      </c>
      <c r="C117" s="6" t="s">
        <v>277</v>
      </c>
      <c r="D117" s="16" t="s">
        <v>269</v>
      </c>
      <c r="E117" s="16" t="s">
        <v>182</v>
      </c>
      <c r="F117" s="16" t="s">
        <v>32</v>
      </c>
      <c r="G117" s="16" t="s">
        <v>33</v>
      </c>
      <c r="H117" s="17">
        <f t="shared" si="29"/>
        <v>16</v>
      </c>
      <c r="I117" s="17">
        <v>16</v>
      </c>
      <c r="J117" s="17">
        <v>0</v>
      </c>
      <c r="K117" s="17">
        <v>0</v>
      </c>
      <c r="L117" s="18">
        <f t="shared" si="30"/>
        <v>132765.05</v>
      </c>
      <c r="M117" s="18">
        <v>132765.05</v>
      </c>
      <c r="N117" s="18">
        <v>0</v>
      </c>
      <c r="O117" s="18">
        <f t="shared" si="31"/>
        <v>528000</v>
      </c>
      <c r="P117" s="18">
        <v>528000</v>
      </c>
      <c r="Q117" s="18">
        <v>0</v>
      </c>
      <c r="R117" s="18">
        <f t="shared" si="24"/>
        <v>660765.05</v>
      </c>
      <c r="S117" s="17">
        <v>16</v>
      </c>
      <c r="T117" s="17">
        <v>4</v>
      </c>
      <c r="U117" s="17">
        <v>0</v>
      </c>
      <c r="V117" s="17">
        <v>0</v>
      </c>
      <c r="W117" s="18">
        <f t="shared" si="25"/>
        <v>6400</v>
      </c>
      <c r="X117" s="18">
        <f t="shared" si="26"/>
        <v>0</v>
      </c>
      <c r="Y117" s="18">
        <f t="shared" si="27"/>
        <v>534400</v>
      </c>
      <c r="Z117" s="18">
        <v>13.2</v>
      </c>
      <c r="AA117" s="18" t="s">
        <v>292</v>
      </c>
      <c r="AB117" s="1" t="str">
        <f t="shared" si="28"/>
        <v>321305</v>
      </c>
    </row>
    <row r="118" spans="1:28" ht="33.75">
      <c r="A118" s="15">
        <v>113</v>
      </c>
      <c r="B118" s="6" t="s">
        <v>274</v>
      </c>
      <c r="C118" s="6" t="s">
        <v>275</v>
      </c>
      <c r="D118" s="16" t="s">
        <v>269</v>
      </c>
      <c r="E118" s="16" t="s">
        <v>71</v>
      </c>
      <c r="F118" s="16" t="s">
        <v>61</v>
      </c>
      <c r="G118" s="16" t="s">
        <v>28</v>
      </c>
      <c r="H118" s="17">
        <f t="shared" si="29"/>
        <v>15</v>
      </c>
      <c r="I118" s="17">
        <v>15</v>
      </c>
      <c r="J118" s="17">
        <v>0</v>
      </c>
      <c r="K118" s="17">
        <v>0</v>
      </c>
      <c r="L118" s="18">
        <f t="shared" si="30"/>
        <v>123750</v>
      </c>
      <c r="M118" s="18">
        <v>123750</v>
      </c>
      <c r="N118" s="18">
        <v>0</v>
      </c>
      <c r="O118" s="18">
        <f t="shared" si="31"/>
        <v>495000</v>
      </c>
      <c r="P118" s="18">
        <v>495000</v>
      </c>
      <c r="Q118" s="18">
        <v>0</v>
      </c>
      <c r="R118" s="18">
        <f t="shared" si="24"/>
        <v>618750</v>
      </c>
      <c r="S118" s="17">
        <v>0</v>
      </c>
      <c r="T118" s="17">
        <v>0</v>
      </c>
      <c r="U118" s="17">
        <v>0</v>
      </c>
      <c r="V118" s="17">
        <v>0</v>
      </c>
      <c r="W118" s="18">
        <f t="shared" si="25"/>
        <v>0</v>
      </c>
      <c r="X118" s="18">
        <f t="shared" si="26"/>
        <v>0</v>
      </c>
      <c r="Y118" s="18">
        <f t="shared" si="27"/>
        <v>495000</v>
      </c>
      <c r="Z118" s="18">
        <v>14.4</v>
      </c>
      <c r="AA118" s="18" t="s">
        <v>292</v>
      </c>
      <c r="AB118" s="1" t="str">
        <f t="shared" si="28"/>
        <v>321503</v>
      </c>
    </row>
  </sheetData>
  <sheetProtection/>
  <autoFilter ref="A5:AA118"/>
  <mergeCells count="14">
    <mergeCell ref="R1:R4"/>
    <mergeCell ref="A1:A4"/>
    <mergeCell ref="B1:B4"/>
    <mergeCell ref="C1:C4"/>
    <mergeCell ref="D1:G3"/>
    <mergeCell ref="H1:K3"/>
    <mergeCell ref="L1:Q3"/>
    <mergeCell ref="W1:W4"/>
    <mergeCell ref="X1:X4"/>
    <mergeCell ref="Y1:Y4"/>
    <mergeCell ref="Z1:Z4"/>
    <mergeCell ref="AA1:AA4"/>
    <mergeCell ref="S1:T3"/>
    <mergeCell ref="U1:V3"/>
  </mergeCells>
  <dataValidations count="1"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D4:G4"/>
  </dataValidations>
  <printOptions/>
  <pageMargins left="0.2362204724409449" right="0.2362204724409449" top="0.7480314960629921" bottom="0.7480314960629921" header="0.31496062992125984" footer="0.31496062992125984"/>
  <pageSetup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Magdalena Kolega</cp:lastModifiedBy>
  <cp:lastPrinted>2020-01-22T07:48:11Z</cp:lastPrinted>
  <dcterms:created xsi:type="dcterms:W3CDTF">2020-01-10T08:13:28Z</dcterms:created>
  <dcterms:modified xsi:type="dcterms:W3CDTF">2020-01-22T10:06:37Z</dcterms:modified>
  <cp:category/>
  <cp:version/>
  <cp:contentType/>
  <cp:contentStatus/>
</cp:coreProperties>
</file>