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RZiS" sheetId="1" r:id="rId1"/>
    <sheet name="Bilans" sheetId="2" r:id="rId2"/>
    <sheet name="Przepływy" sheetId="3" r:id="rId3"/>
  </sheets>
  <definedNames>
    <definedName name="_xlnm.Print_Area" localSheetId="1">'Bilans'!$B$2:$Z$46</definedName>
    <definedName name="_xlnm.Print_Area" localSheetId="2">'Przepływy'!$B$2:$Z$44</definedName>
    <definedName name="_xlnm.Print_Area" localSheetId="0">'RZiS'!$B$2:$Z$33</definedName>
  </definedNames>
  <calcPr fullCalcOnLoad="1"/>
</workbook>
</file>

<file path=xl/sharedStrings.xml><?xml version="1.0" encoding="utf-8"?>
<sst xmlns="http://schemas.openxmlformats.org/spreadsheetml/2006/main" count="279" uniqueCount="129">
  <si>
    <t>Lp.</t>
  </si>
  <si>
    <t>A.</t>
  </si>
  <si>
    <t>B.</t>
  </si>
  <si>
    <t>C.</t>
  </si>
  <si>
    <t>D.</t>
  </si>
  <si>
    <t>Środki pieniężne na początek okresu</t>
  </si>
  <si>
    <t>I.</t>
  </si>
  <si>
    <t>1.</t>
  </si>
  <si>
    <t>2.</t>
  </si>
  <si>
    <t>3.</t>
  </si>
  <si>
    <t>4.</t>
  </si>
  <si>
    <t>5.</t>
  </si>
  <si>
    <t>II.</t>
  </si>
  <si>
    <t>6.</t>
  </si>
  <si>
    <t>7.</t>
  </si>
  <si>
    <t>8.</t>
  </si>
  <si>
    <t>9.</t>
  </si>
  <si>
    <t>10.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</si>
  <si>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</si>
  <si>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</si>
  <si>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</si>
  <si>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</si>
  <si>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</si>
  <si>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koszty rodzajowe</t>
  </si>
  <si>
    <t>Wartość sprzedanych towarów i materiałów</t>
  </si>
  <si>
    <t>Zysk/strata ze sprzedaży (A-B)</t>
  </si>
  <si>
    <t>Pozostałe koszty operacyjne</t>
  </si>
  <si>
    <t>Zysk/strata z działalności operacyjnej (C+D-E)</t>
  </si>
  <si>
    <t>Podatek dochodowy</t>
  </si>
  <si>
    <t>Aktywa trwałe</t>
  </si>
  <si>
    <t>Wartości niematerialne i prawne</t>
  </si>
  <si>
    <t>Rzeczowe aktywa trwałe, w tym:</t>
  </si>
  <si>
    <t>Należności długoterminowe</t>
  </si>
  <si>
    <t>Aktywa obrotowe</t>
  </si>
  <si>
    <t>Zapasy</t>
  </si>
  <si>
    <t>Należności krótkoterminowe</t>
  </si>
  <si>
    <t>Kapitał (fundusz) własny</t>
  </si>
  <si>
    <t>Kapitał (fundusz) zapasowy</t>
  </si>
  <si>
    <t>Kapitał (fundusz) rezerwowy z aktualizacji wyceny</t>
  </si>
  <si>
    <t>Pozostałe kapitały (fundusze) rezerwowe</t>
  </si>
  <si>
    <t>Zysk (strata) z lat ubiegłych</t>
  </si>
  <si>
    <t>Zysk (strata) netto</t>
  </si>
  <si>
    <t>Odpisy z zysku netto w ciągu roku obrotowego (-)</t>
  </si>
  <si>
    <t>Zobowiązania i rezerwy na zobowiązania</t>
  </si>
  <si>
    <t>sprawdzenie</t>
  </si>
  <si>
    <t>Przepływy środków pieniężnych z działalności operacyjnej</t>
  </si>
  <si>
    <t>Zysk ( strata ) netto</t>
  </si>
  <si>
    <t>III.</t>
  </si>
  <si>
    <t>Przepływy środków pieniężnych z działalności inwestycyjnej</t>
  </si>
  <si>
    <t>Przepływy środków pieniężnych z działalności finansowej</t>
  </si>
  <si>
    <t>Spłaty kredytów i pożyczek, w tym:</t>
  </si>
  <si>
    <t>Przepływy pieniężne netto z działalności finansowej  (I-II)</t>
  </si>
  <si>
    <t>Bilansowa zmiana stanu środków pieniężnych</t>
  </si>
  <si>
    <t>Suma Pasywów (A+B)</t>
  </si>
  <si>
    <t xml:space="preserve">Zmiana stanu zapasów </t>
  </si>
  <si>
    <t>Inwestycje długoterminowe</t>
  </si>
  <si>
    <t>Zysk/strata z działalności inwestycyjnej</t>
  </si>
  <si>
    <t>Zmiana stanu rezerw</t>
  </si>
  <si>
    <t xml:space="preserve"> </t>
  </si>
  <si>
    <t>Jedn.</t>
  </si>
  <si>
    <t>…</t>
  </si>
  <si>
    <t>Odsetki, w tym:</t>
  </si>
  <si>
    <t>Długoterminowe rozliczenia międzyokresowe</t>
  </si>
  <si>
    <t>Krótkoterminowe rozliczenia międzyokresowe</t>
  </si>
  <si>
    <t>Kapitał (fundusz) podstawowy</t>
  </si>
  <si>
    <t>Przepływy pieniężne netto z działalności inwestycyjnej (I-II)</t>
  </si>
  <si>
    <t>IV.</t>
  </si>
  <si>
    <t>V.</t>
  </si>
  <si>
    <t>VI.</t>
  </si>
  <si>
    <t>VII.</t>
  </si>
  <si>
    <t>VIII.</t>
  </si>
  <si>
    <t>Aktywa razem (A+B)</t>
  </si>
  <si>
    <t>Zysk/strata z tytułu różnic kursowych</t>
  </si>
  <si>
    <t>Zmiana stanu należności</t>
  </si>
  <si>
    <t>Inne korekty</t>
  </si>
  <si>
    <t>Amortyzacja</t>
  </si>
  <si>
    <t>zł</t>
  </si>
  <si>
    <t>Rachunek zysków i strat</t>
  </si>
  <si>
    <t>Rachunek przepływów pieniężnych</t>
  </si>
  <si>
    <t>Pozostałe przychody operacyjne, w tym:</t>
  </si>
  <si>
    <t>Przychody finansowe</t>
  </si>
  <si>
    <t>Inwestycje krótkoterminowe, w tym:</t>
  </si>
  <si>
    <t xml:space="preserve"> - z tytułu wnioskowanego przedsięwzięcia</t>
  </si>
  <si>
    <t xml:space="preserve"> - środki pieniężne i inne aktywa pieniężne</t>
  </si>
  <si>
    <t>Koszty finansowe, w tym:</t>
  </si>
  <si>
    <t>Zobowiązania krótkoterminowe, w tym:</t>
  </si>
  <si>
    <t>Rozliczenia międzyokresowe, w tym:</t>
  </si>
  <si>
    <t>Bilans</t>
  </si>
  <si>
    <t>Pozostałe obowiązkowe zmniejszenie zysku/zwiększenie straty</t>
  </si>
  <si>
    <t>Zobowiązania długoterminowe, w tym:</t>
  </si>
  <si>
    <t>Rezerwy na zobowiązania</t>
  </si>
  <si>
    <t>AKTYWA</t>
  </si>
  <si>
    <t>PASYWA</t>
  </si>
  <si>
    <t>Zmiana stanu rozliczeń międzyokresowych</t>
  </si>
  <si>
    <t>Odsetki i udziały w zyskach (dywidendy)</t>
  </si>
  <si>
    <t>F.</t>
  </si>
  <si>
    <t>E.</t>
  </si>
  <si>
    <t>G.</t>
  </si>
  <si>
    <t>H.</t>
  </si>
  <si>
    <t>J.</t>
  </si>
  <si>
    <t>……………………………………………………………….</t>
  </si>
  <si>
    <t>Data i podpis Wnioskodawcy</t>
  </si>
  <si>
    <t>UWAGA: Należy wypełnić tylko pola zaznaczone żółtym kolorem.</t>
  </si>
  <si>
    <t>Należne wpłaty na kapitał (fundusz) podstawowy</t>
  </si>
  <si>
    <t>Udziały (akcje) własne</t>
  </si>
  <si>
    <t>Przychody netto ze sprzedaży i zrównane z nimi</t>
  </si>
  <si>
    <t>Zysk/strata brutto (F+G-H)</t>
  </si>
  <si>
    <t>Zysk/strata netto (I-J-K)</t>
  </si>
  <si>
    <t>Korekty razem</t>
  </si>
  <si>
    <t>Zmiana stanu zobowiązań krótkoterminowych, z wyjątkiem pożyczek i kredytów</t>
  </si>
  <si>
    <t>Przepływy pieniężne netto z działalności operacyjnej (I±II)</t>
  </si>
  <si>
    <t>Wpływy</t>
  </si>
  <si>
    <t>Wydatki, w tym:</t>
  </si>
  <si>
    <t>Wpływy, w tym:</t>
  </si>
  <si>
    <t>Pozostałe wydatki finansowe</t>
  </si>
  <si>
    <t>Przepływy pieniężne netto razem (A.III±B.III±C.III)</t>
  </si>
  <si>
    <t>Środki pieniężne na koniec okresu (F±D)</t>
  </si>
  <si>
    <t>K.</t>
  </si>
  <si>
    <t>L.</t>
  </si>
  <si>
    <t>Koszty działalności operacyjnej</t>
  </si>
  <si>
    <t>Tabela nr 1. Rachunek zysków i strat</t>
  </si>
  <si>
    <t>Tabela nr 2. Bilans</t>
  </si>
  <si>
    <t>Tabela nr 3. Rachunek przepływów pieniężnych</t>
  </si>
  <si>
    <t>PIERWSZY ROK PROGNOZY</t>
  </si>
  <si>
    <t xml:space="preserve"> - rozliczenie wnioskowanej dotacji z MF EOG</t>
  </si>
  <si>
    <t xml:space="preserve"> - odsetki od wnioskowanej pożyczki z NFOŚiGW (jeżeli dotyczy)</t>
  </si>
  <si>
    <t xml:space="preserve"> - z tytułu wnioskowanej pożyczki z NFOŚiGW (jeżeli dotyczy)</t>
  </si>
  <si>
    <t xml:space="preserve"> - z tytułu wnioskowanej dotacji MF EOG / pożyczki z NFOŚiGW (jeżeli dotyczy)</t>
  </si>
  <si>
    <t xml:space="preserve"> - spłata odsetek od wnioskowanej pożyczki z NFOŚiGW (jeżeli dotyczy)</t>
  </si>
</sst>
</file>

<file path=xl/styles.xml><?xml version="1.0" encoding="utf-8"?>
<styleSheet xmlns="http://schemas.openxmlformats.org/spreadsheetml/2006/main">
  <numFmts count="6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"/>
    <numFmt numFmtId="173" formatCode="0.000"/>
    <numFmt numFmtId="174" formatCode="0.00000"/>
    <numFmt numFmtId="175" formatCode="0.0000"/>
    <numFmt numFmtId="176" formatCode="0.000000"/>
    <numFmt numFmtId="177" formatCode="0.0000000"/>
    <numFmt numFmtId="178" formatCode="0.0%"/>
    <numFmt numFmtId="179" formatCode="0.00000000"/>
    <numFmt numFmtId="180" formatCode="#,##0.0_ ;\-#,##0.0\ "/>
    <numFmt numFmtId="181" formatCode="#,##0.00\ &quot;zł&quot;"/>
    <numFmt numFmtId="182" formatCode="_-* #,##0.000\ _z_ł_-;\-* #,##0.000\ _z_ł_-;_-* &quot;-&quot;??\ _z_ł_-;_-@_-"/>
    <numFmt numFmtId="183" formatCode="_-* #,##0.0\ _z_ł_-;\-* #,##0.0\ _z_ł_-;_-* &quot;-&quot;??\ _z_ł_-;_-@_-"/>
    <numFmt numFmtId="184" formatCode="_-* #,##0\ _z_ł_-;\-* #,##0\ _z_ł_-;_-* &quot;-&quot;??\ _z_ł_-;_-@_-"/>
    <numFmt numFmtId="185" formatCode="_-* #,##0.00\ _D_M_-;\-* #,##0.00\ _D_M_-;_-* &quot;-&quot;??\ _D_M_-;_-@_-"/>
    <numFmt numFmtId="186" formatCode="_-* #,##0\ _D_M_-;\-* #,##0\ _D_M_-;_-* &quot;-&quot;??\ _D_M_-;_-@_-"/>
    <numFmt numFmtId="187" formatCode="_-* #,##0&quot;грн.&quot;_-;_-* #,##0&quot;грн.&quot;\-;_-* &quot;-&quot;&quot;грн.&quot;_-;_-@_-"/>
    <numFmt numFmtId="188" formatCode="_-* #,##0_г_р_н_._-;_-* #,##0_г_р_н_.\-;_-* &quot;-&quot;_г_р_н_._-;_-@_-"/>
    <numFmt numFmtId="189" formatCode="_-* #,##0.00&quot;грн.&quot;_-;_-* #,##0.00&quot;грн.&quot;\-;_-* &quot;-&quot;??&quot;грн.&quot;_-;_-@_-"/>
    <numFmt numFmtId="190" formatCode="_-* #,##0.00_г_р_н_._-;_-* #,##0.00_г_р_н_.\-;_-* &quot;-&quot;??_г_р_н_._-;_-@_-"/>
    <numFmt numFmtId="191" formatCode="#,##0.0000"/>
    <numFmt numFmtId="192" formatCode="#,##0.00000"/>
    <numFmt numFmtId="193" formatCode="0.000%"/>
    <numFmt numFmtId="194" formatCode="_-* #,##0.0\ _D_M_-;\-* #,##0.0\ _D_M_-;_-* &quot;-&quot;??\ _D_M_-;_-@_-"/>
    <numFmt numFmtId="195" formatCode="#,##0.00;&quot;-&quot;#,##0.00"/>
    <numFmt numFmtId="196" formatCode="#,##0_);\(#,##0\)"/>
    <numFmt numFmtId="197" formatCode="#,##0\ &quot;zł&quot;"/>
    <numFmt numFmtId="198" formatCode="#,##0.00_);\(#,##0.00\)"/>
    <numFmt numFmtId="199" formatCode="#,##0.00\ _z_ł"/>
    <numFmt numFmtId="200" formatCode="#,##0.00;\-#,##0.00;0.00;[Red]&quot;FAŁSZ&quot;"/>
    <numFmt numFmtId="201" formatCode="_-* #,##0.0000\ _z_ł_-;\-* #,##0.0000\ _z_ł_-;_-* &quot;-&quot;??\ _z_ł_-;_-@_-"/>
    <numFmt numFmtId="202" formatCode="#,##0.00_ ;\-#,##0.00\ "/>
    <numFmt numFmtId="203" formatCode="#,##0.000_ ;\-#,##0.000\ "/>
    <numFmt numFmtId="204" formatCode="0.0000%"/>
    <numFmt numFmtId="205" formatCode="_-* #,##0.0\ _z_ł_-;\-* #,##0.0\ _z_ł_-;_-* &quot;-&quot;?\ _z_ł_-;_-@_-"/>
    <numFmt numFmtId="206" formatCode="#,##0.000000"/>
    <numFmt numFmtId="207" formatCode="#,##0_ ;\-#,##0\ "/>
    <numFmt numFmtId="208" formatCode="#,##0.0000000"/>
    <numFmt numFmtId="209" formatCode="#,##0.00_ ;[Red]\-#,##0.00\ "/>
    <numFmt numFmtId="210" formatCode="#,##0_ ;[Red]\-#,##0\ "/>
    <numFmt numFmtId="211" formatCode="_-* #,##0\ &quot;zł&quot;_-;\-* #,##0\ &quot;zł&quot;_-;_-* &quot;-&quot;??\ &quot;zł&quot;_-;_-@_-"/>
    <numFmt numFmtId="212" formatCode="0.00000%"/>
    <numFmt numFmtId="213" formatCode="#,##0.00\ [$zł-415];[Red]\-#,##0.00\ [$zł-415]"/>
    <numFmt numFmtId="214" formatCode="_-* #,##0.000\ _D_M_-;\-* #,##0.000\ _D_M_-;_-* &quot;-&quot;??\ _D_M_-;_-@_-"/>
    <numFmt numFmtId="215" formatCode="_-* #,##0.0000\ _D_M_-;\-* #,##0.0000\ _D_M_-;_-* &quot;-&quot;??\ _D_M_-;_-@_-"/>
    <numFmt numFmtId="216" formatCode="[$-415]d\ mmmm\ yyyy"/>
    <numFmt numFmtId="217" formatCode="#,##0.0\ _z_ł;\-#,##0.0\ _z_ł"/>
    <numFmt numFmtId="218" formatCode="_-* #,##0.000\ _z_ł_-;\-* #,##0.000\ _z_ł_-;_-* &quot;-&quot;???\ _z_ł_-;_-@_-"/>
    <numFmt numFmtId="219" formatCode="_-* #,##0.00\ _z_ł_-;\-* #,##0.00\ _z_ł_-;_-* &quot;-&quot;???\ _z_ł_-;_-@_-"/>
    <numFmt numFmtId="220" formatCode="_-* #,##0.0\ _z_ł_-;\-* #,##0.0\ _z_ł_-;_-* &quot;-&quot;???\ _z_ł_-;_-@_-"/>
    <numFmt numFmtId="221" formatCode="_-* #,##0.0\ &quot;zł&quot;_-;\-* #,##0.0\ &quot;zł&quot;_-;_-* &quot;-&quot;?\ &quot;zł&quot;_-;_-@_-"/>
    <numFmt numFmtId="222" formatCode="_-* #,##0.00\ _z_ł_-;\-* #,##0.00\ _z_ł_-;_-* &quot;-&quot;?\ _z_ł_-;_-@_-"/>
    <numFmt numFmtId="223" formatCode="_-* #,##0.000\ _z_ł_-;\-* #,##0.000\ _z_ł_-;_-* &quot;-&quot;?\ _z_ł_-;_-@_-"/>
  </numFmts>
  <fonts count="36">
    <font>
      <sz val="10"/>
      <name val="Arial"/>
      <family val="0"/>
    </font>
    <font>
      <sz val="10"/>
      <color indexed="22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2"/>
      <color indexed="24"/>
      <name val="Arial"/>
      <family val="2"/>
    </font>
    <font>
      <sz val="11"/>
      <color indexed="17"/>
      <name val="Czcionka tekstu podstawowego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 Cyr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2"/>
      <name val="SwitzerlandCondensed"/>
      <family val="2"/>
    </font>
    <font>
      <b/>
      <sz val="11"/>
      <color indexed="52"/>
      <name val="Czcionka tekstu podstawowego"/>
      <family val="2"/>
    </font>
    <font>
      <b/>
      <sz val="8"/>
      <name val="Helv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0"/>
      <name val="Times New Roman CE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b/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/>
      <top style="double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3" fontId="1" fillId="0" borderId="0" applyFont="0" applyFill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0" borderId="0" applyFill="0" applyBorder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" fontId="8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195" fontId="19" fillId="0" borderId="0">
      <alignment/>
      <protection/>
    </xf>
    <xf numFmtId="195" fontId="19" fillId="0" borderId="0">
      <alignment/>
      <protection/>
    </xf>
    <xf numFmtId="195" fontId="19" fillId="0" borderId="0">
      <alignment/>
      <protection/>
    </xf>
    <xf numFmtId="195" fontId="19" fillId="0" borderId="0">
      <alignment/>
      <protection/>
    </xf>
    <xf numFmtId="195" fontId="19" fillId="0" borderId="0">
      <alignment/>
      <protection/>
    </xf>
    <xf numFmtId="195" fontId="19" fillId="0" borderId="0">
      <alignment/>
      <protection/>
    </xf>
    <xf numFmtId="195" fontId="1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8">
      <alignment horizontal="center"/>
      <protection/>
    </xf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0" fillId="23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187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>
      <alignment/>
      <protection/>
    </xf>
    <xf numFmtId="188" fontId="12" fillId="0" borderId="0" applyFont="0" applyFill="0" applyBorder="0" applyAlignment="0" applyProtection="0"/>
    <xf numFmtId="190" fontId="12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horizontal="left" vertical="center" indent="1"/>
    </xf>
    <xf numFmtId="0" fontId="31" fillId="0" borderId="0" xfId="0" applyFont="1" applyBorder="1" applyAlignment="1">
      <alignment horizontal="left" vertical="center" indent="1"/>
    </xf>
    <xf numFmtId="0" fontId="31" fillId="0" borderId="0" xfId="0" applyNumberFormat="1" applyFont="1" applyAlignment="1">
      <alignment horizontal="center" vertical="center"/>
    </xf>
    <xf numFmtId="3" fontId="31" fillId="20" borderId="12" xfId="0" applyNumberFormat="1" applyFont="1" applyFill="1" applyBorder="1" applyAlignment="1">
      <alignment horizontal="center" vertical="center"/>
    </xf>
    <xf numFmtId="0" fontId="31" fillId="20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Border="1" applyAlignment="1">
      <alignment horizontal="center" vertical="center"/>
    </xf>
    <xf numFmtId="4" fontId="28" fillId="0" borderId="13" xfId="0" applyNumberFormat="1" applyFont="1" applyBorder="1" applyAlignment="1">
      <alignment horizontal="center" vertical="center"/>
    </xf>
    <xf numFmtId="4" fontId="28" fillId="0" borderId="14" xfId="0" applyNumberFormat="1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  <xf numFmtId="4" fontId="28" fillId="0" borderId="15" xfId="0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indent="1"/>
    </xf>
    <xf numFmtId="167" fontId="28" fillId="0" borderId="0" xfId="0" applyNumberFormat="1" applyFont="1" applyBorder="1" applyAlignment="1">
      <alignment vertical="center"/>
    </xf>
    <xf numFmtId="167" fontId="32" fillId="0" borderId="0" xfId="0" applyNumberFormat="1" applyFont="1" applyBorder="1" applyAlignment="1">
      <alignment horizontal="center" vertical="center"/>
    </xf>
    <xf numFmtId="167" fontId="31" fillId="0" borderId="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 indent="1"/>
    </xf>
    <xf numFmtId="0" fontId="31" fillId="0" borderId="0" xfId="0" applyFont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3" fontId="31" fillId="20" borderId="12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vertical="center"/>
    </xf>
    <xf numFmtId="0" fontId="31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167" fontId="31" fillId="0" borderId="18" xfId="0" applyNumberFormat="1" applyFont="1" applyBorder="1" applyAlignment="1">
      <alignment horizontal="center" vertical="center"/>
    </xf>
    <xf numFmtId="167" fontId="28" fillId="0" borderId="18" xfId="0" applyNumberFormat="1" applyFont="1" applyBorder="1" applyAlignment="1">
      <alignment horizontal="center" vertical="center"/>
    </xf>
    <xf numFmtId="167" fontId="28" fillId="0" borderId="13" xfId="0" applyNumberFormat="1" applyFont="1" applyBorder="1" applyAlignment="1">
      <alignment horizontal="center" vertical="center"/>
    </xf>
    <xf numFmtId="167" fontId="28" fillId="0" borderId="14" xfId="0" applyNumberFormat="1" applyFont="1" applyBorder="1" applyAlignment="1">
      <alignment horizontal="center" vertical="center"/>
    </xf>
    <xf numFmtId="167" fontId="28" fillId="0" borderId="13" xfId="0" applyNumberFormat="1" applyFont="1" applyFill="1" applyBorder="1" applyAlignment="1">
      <alignment vertical="center"/>
    </xf>
    <xf numFmtId="167" fontId="28" fillId="0" borderId="0" xfId="0" applyNumberFormat="1" applyFont="1" applyFill="1" applyBorder="1" applyAlignment="1">
      <alignment vertical="center"/>
    </xf>
    <xf numFmtId="4" fontId="28" fillId="0" borderId="14" xfId="0" applyNumberFormat="1" applyFont="1" applyFill="1" applyBorder="1" applyAlignment="1">
      <alignment horizontal="left" vertical="center"/>
    </xf>
    <xf numFmtId="167" fontId="31" fillId="0" borderId="12" xfId="0" applyNumberFormat="1" applyFont="1" applyBorder="1" applyAlignment="1">
      <alignment horizontal="center" vertical="center"/>
    </xf>
    <xf numFmtId="167" fontId="28" fillId="0" borderId="12" xfId="0" applyNumberFormat="1" applyFont="1" applyBorder="1" applyAlignment="1">
      <alignment horizontal="center" vertical="center"/>
    </xf>
    <xf numFmtId="167" fontId="28" fillId="0" borderId="12" xfId="0" applyNumberFormat="1" applyFont="1" applyFill="1" applyBorder="1" applyAlignment="1">
      <alignment horizontal="center" vertical="center"/>
    </xf>
    <xf numFmtId="167" fontId="28" fillId="0" borderId="12" xfId="0" applyNumberFormat="1" applyFont="1" applyFill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167" fontId="31" fillId="0" borderId="16" xfId="0" applyNumberFormat="1" applyFont="1" applyBorder="1" applyAlignment="1">
      <alignment vertical="center" wrapText="1"/>
    </xf>
    <xf numFmtId="3" fontId="31" fillId="0" borderId="16" xfId="0" applyNumberFormat="1" applyFont="1" applyBorder="1" applyAlignment="1">
      <alignment vertical="center"/>
    </xf>
    <xf numFmtId="3" fontId="31" fillId="0" borderId="17" xfId="0" applyNumberFormat="1" applyFont="1" applyBorder="1" applyAlignment="1">
      <alignment vertical="center"/>
    </xf>
    <xf numFmtId="167" fontId="31" fillId="0" borderId="0" xfId="0" applyNumberFormat="1" applyFont="1" applyAlignment="1">
      <alignment vertical="center"/>
    </xf>
    <xf numFmtId="167" fontId="28" fillId="0" borderId="19" xfId="0" applyNumberFormat="1" applyFont="1" applyBorder="1" applyAlignment="1">
      <alignment horizontal="center" vertical="center" wrapText="1"/>
    </xf>
    <xf numFmtId="167" fontId="28" fillId="0" borderId="0" xfId="0" applyNumberFormat="1" applyFont="1" applyAlignment="1">
      <alignment vertical="center"/>
    </xf>
    <xf numFmtId="167" fontId="28" fillId="0" borderId="13" xfId="0" applyNumberFormat="1" applyFont="1" applyBorder="1" applyAlignment="1">
      <alignment horizontal="center" vertical="center" wrapText="1"/>
    </xf>
    <xf numFmtId="167" fontId="28" fillId="0" borderId="14" xfId="0" applyNumberFormat="1" applyFont="1" applyBorder="1" applyAlignment="1">
      <alignment horizontal="center" vertical="center" wrapText="1"/>
    </xf>
    <xf numFmtId="4" fontId="28" fillId="24" borderId="14" xfId="0" applyNumberFormat="1" applyFont="1" applyFill="1" applyBorder="1" applyAlignment="1">
      <alignment horizontal="right" vertical="center"/>
    </xf>
    <xf numFmtId="4" fontId="28" fillId="24" borderId="20" xfId="0" applyNumberFormat="1" applyFont="1" applyFill="1" applyBorder="1" applyAlignment="1">
      <alignment horizontal="right" vertical="center"/>
    </xf>
    <xf numFmtId="167" fontId="28" fillId="0" borderId="14" xfId="44" applyNumberFormat="1" applyFont="1" applyFill="1" applyBorder="1" applyAlignment="1">
      <alignment vertical="center" wrapText="1"/>
    </xf>
    <xf numFmtId="167" fontId="28" fillId="0" borderId="15" xfId="44" applyNumberFormat="1" applyFont="1" applyFill="1" applyBorder="1" applyAlignment="1">
      <alignment vertical="center" wrapText="1"/>
    </xf>
    <xf numFmtId="167" fontId="28" fillId="0" borderId="15" xfId="0" applyNumberFormat="1" applyFont="1" applyBorder="1" applyAlignment="1">
      <alignment horizontal="center" vertical="center" wrapText="1"/>
    </xf>
    <xf numFmtId="4" fontId="28" fillId="24" borderId="15" xfId="0" applyNumberFormat="1" applyFont="1" applyFill="1" applyBorder="1" applyAlignment="1">
      <alignment horizontal="right" vertical="center"/>
    </xf>
    <xf numFmtId="4" fontId="28" fillId="24" borderId="21" xfId="0" applyNumberFormat="1" applyFont="1" applyFill="1" applyBorder="1" applyAlignment="1">
      <alignment horizontal="right" vertical="center"/>
    </xf>
    <xf numFmtId="167" fontId="28" fillId="0" borderId="22" xfId="0" applyNumberFormat="1" applyFont="1" applyBorder="1" applyAlignment="1">
      <alignment horizontal="center" vertical="center" wrapText="1"/>
    </xf>
    <xf numFmtId="167" fontId="28" fillId="0" borderId="15" xfId="0" applyNumberFormat="1" applyFont="1" applyBorder="1" applyAlignment="1">
      <alignment horizontal="center" vertical="center"/>
    </xf>
    <xf numFmtId="167" fontId="28" fillId="0" borderId="12" xfId="0" applyNumberFormat="1" applyFont="1" applyBorder="1" applyAlignment="1">
      <alignment horizontal="center" vertical="center" wrapText="1"/>
    </xf>
    <xf numFmtId="167" fontId="31" fillId="0" borderId="12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1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2" fillId="0" borderId="23" xfId="74" applyFont="1" applyBorder="1" applyAlignment="1">
      <alignment horizontal="center" vertical="center"/>
      <protection/>
    </xf>
    <xf numFmtId="0" fontId="32" fillId="0" borderId="18" xfId="74" applyFont="1" applyBorder="1" applyAlignment="1">
      <alignment horizontal="center" vertical="center"/>
      <protection/>
    </xf>
    <xf numFmtId="0" fontId="32" fillId="0" borderId="24" xfId="74" applyFont="1" applyBorder="1" applyAlignment="1">
      <alignment horizontal="center" vertical="center"/>
      <protection/>
    </xf>
    <xf numFmtId="0" fontId="32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 indent="1"/>
    </xf>
    <xf numFmtId="0" fontId="28" fillId="0" borderId="0" xfId="0" applyFont="1" applyFill="1" applyAlignment="1">
      <alignment horizontal="left" vertical="top" indent="1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indent="1"/>
    </xf>
    <xf numFmtId="0" fontId="31" fillId="0" borderId="0" xfId="79" applyFont="1" applyAlignment="1">
      <alignment horizontal="left" vertical="center"/>
      <protection/>
    </xf>
    <xf numFmtId="4" fontId="28" fillId="25" borderId="14" xfId="0" applyNumberFormat="1" applyFont="1" applyFill="1" applyBorder="1" applyAlignment="1">
      <alignment horizontal="right" vertical="center"/>
    </xf>
    <xf numFmtId="4" fontId="28" fillId="25" borderId="20" xfId="0" applyNumberFormat="1" applyFont="1" applyFill="1" applyBorder="1" applyAlignment="1">
      <alignment horizontal="right" vertical="center"/>
    </xf>
    <xf numFmtId="0" fontId="31" fillId="24" borderId="12" xfId="0" applyNumberFormat="1" applyFont="1" applyFill="1" applyBorder="1" applyAlignment="1">
      <alignment horizontal="center" vertical="center"/>
    </xf>
    <xf numFmtId="3" fontId="31" fillId="0" borderId="0" xfId="0" applyNumberFormat="1" applyFont="1" applyBorder="1" applyAlignment="1">
      <alignment horizontal="right" vertical="center"/>
    </xf>
    <xf numFmtId="3" fontId="35" fillId="0" borderId="0" xfId="0" applyNumberFormat="1" applyFont="1" applyBorder="1" applyAlignment="1">
      <alignment horizontal="right" vertical="center"/>
    </xf>
    <xf numFmtId="4" fontId="28" fillId="23" borderId="12" xfId="0" applyNumberFormat="1" applyFont="1" applyFill="1" applyBorder="1" applyAlignment="1">
      <alignment horizontal="right" vertical="center"/>
    </xf>
    <xf numFmtId="4" fontId="31" fillId="23" borderId="14" xfId="0" applyNumberFormat="1" applyFont="1" applyFill="1" applyBorder="1" applyAlignment="1">
      <alignment horizontal="right" vertical="center"/>
    </xf>
    <xf numFmtId="4" fontId="31" fillId="23" borderId="20" xfId="0" applyNumberFormat="1" applyFont="1" applyFill="1" applyBorder="1" applyAlignment="1">
      <alignment horizontal="right" vertical="center"/>
    </xf>
    <xf numFmtId="4" fontId="31" fillId="23" borderId="15" xfId="0" applyNumberFormat="1" applyFont="1" applyFill="1" applyBorder="1" applyAlignment="1">
      <alignment horizontal="right" vertical="center"/>
    </xf>
    <xf numFmtId="4" fontId="31" fillId="23" borderId="21" xfId="0" applyNumberFormat="1" applyFont="1" applyFill="1" applyBorder="1" applyAlignment="1">
      <alignment horizontal="right" vertical="center"/>
    </xf>
    <xf numFmtId="4" fontId="28" fillId="23" borderId="13" xfId="0" applyNumberFormat="1" applyFont="1" applyFill="1" applyBorder="1" applyAlignment="1">
      <alignment horizontal="right" vertical="center"/>
    </xf>
    <xf numFmtId="4" fontId="28" fillId="23" borderId="25" xfId="0" applyNumberFormat="1" applyFont="1" applyFill="1" applyBorder="1" applyAlignment="1">
      <alignment horizontal="right" vertical="center"/>
    </xf>
    <xf numFmtId="4" fontId="28" fillId="24" borderId="12" xfId="0" applyNumberFormat="1" applyFont="1" applyFill="1" applyBorder="1" applyAlignment="1">
      <alignment horizontal="right" vertical="center"/>
    </xf>
    <xf numFmtId="4" fontId="28" fillId="24" borderId="18" xfId="0" applyNumberFormat="1" applyFont="1" applyFill="1" applyBorder="1" applyAlignment="1">
      <alignment horizontal="right" vertical="center"/>
    </xf>
    <xf numFmtId="4" fontId="28" fillId="24" borderId="24" xfId="0" applyNumberFormat="1" applyFont="1" applyFill="1" applyBorder="1" applyAlignment="1">
      <alignment horizontal="right" vertical="center"/>
    </xf>
    <xf numFmtId="4" fontId="28" fillId="24" borderId="13" xfId="0" applyNumberFormat="1" applyFont="1" applyFill="1" applyBorder="1" applyAlignment="1">
      <alignment horizontal="right" vertical="center"/>
    </xf>
    <xf numFmtId="4" fontId="28" fillId="24" borderId="25" xfId="0" applyNumberFormat="1" applyFont="1" applyFill="1" applyBorder="1" applyAlignment="1">
      <alignment horizontal="right" vertical="center"/>
    </xf>
    <xf numFmtId="4" fontId="28" fillId="25" borderId="19" xfId="0" applyNumberFormat="1" applyFont="1" applyFill="1" applyBorder="1" applyAlignment="1">
      <alignment horizontal="right" vertical="center"/>
    </xf>
    <xf numFmtId="4" fontId="28" fillId="0" borderId="22" xfId="0" applyNumberFormat="1" applyFont="1" applyBorder="1" applyAlignment="1">
      <alignment horizontal="right" vertical="center"/>
    </xf>
    <xf numFmtId="4" fontId="31" fillId="0" borderId="16" xfId="0" applyNumberFormat="1" applyFont="1" applyBorder="1" applyAlignment="1">
      <alignment horizontal="right" vertical="center"/>
    </xf>
    <xf numFmtId="4" fontId="31" fillId="0" borderId="17" xfId="0" applyNumberFormat="1" applyFont="1" applyBorder="1" applyAlignment="1">
      <alignment horizontal="right" vertical="center"/>
    </xf>
    <xf numFmtId="4" fontId="28" fillId="24" borderId="22" xfId="0" applyNumberFormat="1" applyFont="1" applyFill="1" applyBorder="1" applyAlignment="1">
      <alignment horizontal="right" vertical="center"/>
    </xf>
    <xf numFmtId="4" fontId="28" fillId="0" borderId="19" xfId="0" applyNumberFormat="1" applyFont="1" applyBorder="1" applyAlignment="1">
      <alignment horizontal="right" vertical="center"/>
    </xf>
    <xf numFmtId="4" fontId="28" fillId="0" borderId="12" xfId="0" applyNumberFormat="1" applyFont="1" applyBorder="1" applyAlignment="1">
      <alignment horizontal="right" vertical="center"/>
    </xf>
    <xf numFmtId="4" fontId="31" fillId="0" borderId="12" xfId="0" applyNumberFormat="1" applyFont="1" applyBorder="1" applyAlignment="1">
      <alignment horizontal="right" vertical="center"/>
    </xf>
    <xf numFmtId="4" fontId="31" fillId="24" borderId="12" xfId="0" applyNumberFormat="1" applyFont="1" applyFill="1" applyBorder="1" applyAlignment="1">
      <alignment horizontal="right" vertical="center"/>
    </xf>
    <xf numFmtId="4" fontId="31" fillId="0" borderId="18" xfId="0" applyNumberFormat="1" applyFont="1" applyBorder="1" applyAlignment="1">
      <alignment horizontal="right" vertical="center"/>
    </xf>
    <xf numFmtId="4" fontId="31" fillId="0" borderId="24" xfId="0" applyNumberFormat="1" applyFont="1" applyBorder="1" applyAlignment="1">
      <alignment horizontal="right" vertical="center"/>
    </xf>
    <xf numFmtId="4" fontId="28" fillId="0" borderId="16" xfId="0" applyNumberFormat="1" applyFont="1" applyFill="1" applyBorder="1" applyAlignment="1">
      <alignment vertical="center"/>
    </xf>
    <xf numFmtId="4" fontId="28" fillId="0" borderId="17" xfId="0" applyNumberFormat="1" applyFont="1" applyFill="1" applyBorder="1" applyAlignment="1">
      <alignment vertical="center"/>
    </xf>
    <xf numFmtId="4" fontId="28" fillId="0" borderId="13" xfId="0" applyNumberFormat="1" applyFont="1" applyFill="1" applyBorder="1" applyAlignment="1">
      <alignment horizontal="right" vertical="center"/>
    </xf>
    <xf numFmtId="4" fontId="28" fillId="0" borderId="25" xfId="0" applyNumberFormat="1" applyFont="1" applyFill="1" applyBorder="1" applyAlignment="1">
      <alignment horizontal="right" vertical="center"/>
    </xf>
    <xf numFmtId="4" fontId="31" fillId="24" borderId="18" xfId="0" applyNumberFormat="1" applyFont="1" applyFill="1" applyBorder="1" applyAlignment="1">
      <alignment horizontal="right" vertical="center"/>
    </xf>
    <xf numFmtId="4" fontId="31" fillId="24" borderId="24" xfId="0" applyNumberFormat="1" applyFont="1" applyFill="1" applyBorder="1" applyAlignment="1">
      <alignment horizontal="right" vertical="center"/>
    </xf>
    <xf numFmtId="4" fontId="28" fillId="0" borderId="12" xfId="0" applyNumberFormat="1" applyFont="1" applyFill="1" applyBorder="1" applyAlignment="1">
      <alignment vertical="center" wrapText="1"/>
    </xf>
    <xf numFmtId="4" fontId="28" fillId="0" borderId="26" xfId="0" applyNumberFormat="1" applyFont="1" applyFill="1" applyBorder="1" applyAlignment="1">
      <alignment horizontal="left" vertical="center" indent="1"/>
    </xf>
    <xf numFmtId="4" fontId="28" fillId="0" borderId="13" xfId="0" applyNumberFormat="1" applyFont="1" applyFill="1" applyBorder="1" applyAlignment="1">
      <alignment vertical="center" wrapText="1"/>
    </xf>
    <xf numFmtId="4" fontId="28" fillId="0" borderId="27" xfId="0" applyNumberFormat="1" applyFont="1" applyFill="1" applyBorder="1" applyAlignment="1">
      <alignment horizontal="left" vertical="center" indent="1"/>
    </xf>
    <xf numFmtId="4" fontId="28" fillId="0" borderId="12" xfId="0" applyNumberFormat="1" applyFont="1" applyFill="1" applyBorder="1" applyAlignment="1">
      <alignment horizontal="left" vertical="center" indent="1"/>
    </xf>
    <xf numFmtId="4" fontId="28" fillId="0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Alignment="1">
      <alignment vertical="center"/>
    </xf>
    <xf numFmtId="4" fontId="28" fillId="0" borderId="28" xfId="0" applyNumberFormat="1" applyFont="1" applyFill="1" applyBorder="1" applyAlignment="1">
      <alignment horizontal="left" vertical="center" indent="1"/>
    </xf>
    <xf numFmtId="4" fontId="28" fillId="0" borderId="14" xfId="0" applyNumberFormat="1" applyFont="1" applyFill="1" applyBorder="1" applyAlignment="1">
      <alignment vertical="center" wrapText="1"/>
    </xf>
    <xf numFmtId="4" fontId="28" fillId="0" borderId="15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3" fontId="31" fillId="0" borderId="12" xfId="0" applyNumberFormat="1" applyFont="1" applyFill="1" applyBorder="1" applyAlignment="1">
      <alignment horizontal="center" vertical="center"/>
    </xf>
    <xf numFmtId="3" fontId="31" fillId="0" borderId="12" xfId="0" applyNumberFormat="1" applyFont="1" applyFill="1" applyBorder="1" applyAlignment="1">
      <alignment horizontal="center" vertical="center" wrapText="1"/>
    </xf>
    <xf numFmtId="0" fontId="32" fillId="0" borderId="23" xfId="74" applyFont="1" applyFill="1" applyBorder="1" applyAlignment="1">
      <alignment horizontal="center" vertical="center"/>
      <protection/>
    </xf>
    <xf numFmtId="0" fontId="32" fillId="0" borderId="18" xfId="74" applyFont="1" applyFill="1" applyBorder="1" applyAlignment="1">
      <alignment horizontal="center" vertical="center"/>
      <protection/>
    </xf>
    <xf numFmtId="0" fontId="28" fillId="0" borderId="29" xfId="0" applyFont="1" applyFill="1" applyBorder="1" applyAlignment="1">
      <alignment horizontal="center" vertical="center"/>
    </xf>
    <xf numFmtId="167" fontId="31" fillId="0" borderId="23" xfId="0" applyNumberFormat="1" applyFont="1" applyFill="1" applyBorder="1" applyAlignment="1">
      <alignment horizontal="center" vertical="center"/>
    </xf>
    <xf numFmtId="167" fontId="31" fillId="0" borderId="18" xfId="0" applyNumberFormat="1" applyFont="1" applyFill="1" applyBorder="1" applyAlignment="1">
      <alignment vertical="center"/>
    </xf>
    <xf numFmtId="167" fontId="28" fillId="0" borderId="23" xfId="0" applyNumberFormat="1" applyFont="1" applyFill="1" applyBorder="1" applyAlignment="1">
      <alignment horizontal="center" vertical="center"/>
    </xf>
    <xf numFmtId="167" fontId="28" fillId="0" borderId="18" xfId="0" applyNumberFormat="1" applyFont="1" applyFill="1" applyBorder="1" applyAlignment="1">
      <alignment vertical="center"/>
    </xf>
    <xf numFmtId="167" fontId="28" fillId="0" borderId="26" xfId="0" applyNumberFormat="1" applyFont="1" applyFill="1" applyBorder="1" applyAlignment="1">
      <alignment horizontal="center" vertical="center"/>
    </xf>
    <xf numFmtId="167" fontId="28" fillId="0" borderId="28" xfId="0" applyNumberFormat="1" applyFont="1" applyFill="1" applyBorder="1" applyAlignment="1">
      <alignment horizontal="center" vertical="center"/>
    </xf>
    <xf numFmtId="167" fontId="28" fillId="0" borderId="14" xfId="0" applyNumberFormat="1" applyFont="1" applyFill="1" applyBorder="1" applyAlignment="1">
      <alignment horizontal="left" vertical="center" wrapText="1"/>
    </xf>
    <xf numFmtId="167" fontId="28" fillId="0" borderId="14" xfId="0" applyNumberFormat="1" applyFont="1" applyFill="1" applyBorder="1" applyAlignment="1">
      <alignment vertical="center"/>
    </xf>
    <xf numFmtId="167" fontId="31" fillId="0" borderId="12" xfId="0" applyNumberFormat="1" applyFont="1" applyFill="1" applyBorder="1" applyAlignment="1">
      <alignment horizontal="center" vertical="center"/>
    </xf>
    <xf numFmtId="167" fontId="31" fillId="0" borderId="12" xfId="0" applyNumberFormat="1" applyFont="1" applyFill="1" applyBorder="1" applyAlignment="1">
      <alignment vertical="center"/>
    </xf>
    <xf numFmtId="167" fontId="28" fillId="0" borderId="12" xfId="0" applyNumberFormat="1" applyFont="1" applyFill="1" applyBorder="1" applyAlignment="1">
      <alignment vertical="center"/>
    </xf>
    <xf numFmtId="167" fontId="28" fillId="0" borderId="12" xfId="0" applyNumberFormat="1" applyFont="1" applyFill="1" applyBorder="1" applyAlignment="1">
      <alignment vertical="center" wrapText="1"/>
    </xf>
    <xf numFmtId="167" fontId="28" fillId="0" borderId="12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167" fontId="31" fillId="0" borderId="18" xfId="0" applyNumberFormat="1" applyFont="1" applyFill="1" applyBorder="1" applyAlignment="1">
      <alignment horizontal="center" vertical="center"/>
    </xf>
    <xf numFmtId="4" fontId="31" fillId="0" borderId="18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vertical="center"/>
    </xf>
    <xf numFmtId="167" fontId="31" fillId="0" borderId="29" xfId="0" applyNumberFormat="1" applyFont="1" applyFill="1" applyBorder="1" applyAlignment="1">
      <alignment horizontal="center" vertical="center" wrapText="1"/>
    </xf>
    <xf numFmtId="167" fontId="31" fillId="0" borderId="16" xfId="0" applyNumberFormat="1" applyFont="1" applyFill="1" applyBorder="1" applyAlignment="1">
      <alignment vertical="center" wrapText="1"/>
    </xf>
    <xf numFmtId="167" fontId="28" fillId="0" borderId="19" xfId="0" applyNumberFormat="1" applyFont="1" applyFill="1" applyBorder="1" applyAlignment="1">
      <alignment horizontal="center" vertical="center" wrapText="1"/>
    </xf>
    <xf numFmtId="167" fontId="28" fillId="0" borderId="19" xfId="0" applyNumberFormat="1" applyFont="1" applyFill="1" applyBorder="1" applyAlignment="1">
      <alignment vertical="center" wrapText="1"/>
    </xf>
    <xf numFmtId="167" fontId="28" fillId="0" borderId="26" xfId="0" applyNumberFormat="1" applyFont="1" applyFill="1" applyBorder="1" applyAlignment="1">
      <alignment horizontal="center" vertical="center" wrapText="1"/>
    </xf>
    <xf numFmtId="167" fontId="28" fillId="0" borderId="13" xfId="0" applyNumberFormat="1" applyFont="1" applyFill="1" applyBorder="1" applyAlignment="1">
      <alignment vertical="center" wrapText="1"/>
    </xf>
    <xf numFmtId="167" fontId="28" fillId="0" borderId="28" xfId="0" applyNumberFormat="1" applyFont="1" applyFill="1" applyBorder="1" applyAlignment="1">
      <alignment horizontal="left" vertical="center" wrapText="1" indent="1"/>
    </xf>
    <xf numFmtId="167" fontId="28" fillId="0" borderId="14" xfId="0" applyNumberFormat="1" applyFont="1" applyFill="1" applyBorder="1" applyAlignment="1">
      <alignment vertical="center" wrapText="1"/>
    </xf>
    <xf numFmtId="167" fontId="28" fillId="0" borderId="27" xfId="0" applyNumberFormat="1" applyFont="1" applyFill="1" applyBorder="1" applyAlignment="1">
      <alignment horizontal="left" vertical="center" wrapText="1" indent="1"/>
    </xf>
    <xf numFmtId="167" fontId="28" fillId="0" borderId="22" xfId="0" applyNumberFormat="1" applyFont="1" applyFill="1" applyBorder="1" applyAlignment="1">
      <alignment horizontal="center" vertical="center" wrapText="1"/>
    </xf>
    <xf numFmtId="167" fontId="28" fillId="0" borderId="22" xfId="0" applyNumberFormat="1" applyFont="1" applyFill="1" applyBorder="1" applyAlignment="1">
      <alignment vertical="center" wrapText="1"/>
    </xf>
    <xf numFmtId="167" fontId="28" fillId="0" borderId="27" xfId="0" applyNumberFormat="1" applyFont="1" applyFill="1" applyBorder="1" applyAlignment="1">
      <alignment horizontal="center" vertical="center" wrapText="1"/>
    </xf>
    <xf numFmtId="167" fontId="28" fillId="0" borderId="15" xfId="0" applyNumberFormat="1" applyFont="1" applyFill="1" applyBorder="1" applyAlignment="1">
      <alignment horizontal="left" vertical="center" wrapText="1"/>
    </xf>
    <xf numFmtId="167" fontId="28" fillId="0" borderId="27" xfId="0" applyNumberFormat="1" applyFont="1" applyFill="1" applyBorder="1" applyAlignment="1">
      <alignment horizontal="center" vertical="center"/>
    </xf>
    <xf numFmtId="167" fontId="28" fillId="0" borderId="28" xfId="0" applyNumberFormat="1" applyFont="1" applyFill="1" applyBorder="1" applyAlignment="1">
      <alignment horizontal="center" vertical="center" wrapText="1"/>
    </xf>
    <xf numFmtId="167" fontId="28" fillId="0" borderId="12" xfId="0" applyNumberFormat="1" applyFont="1" applyFill="1" applyBorder="1" applyAlignment="1">
      <alignment horizontal="center" vertical="center" wrapText="1"/>
    </xf>
    <xf numFmtId="167" fontId="31" fillId="0" borderId="12" xfId="0" applyNumberFormat="1" applyFont="1" applyFill="1" applyBorder="1" applyAlignment="1">
      <alignment horizontal="center" vertical="center" wrapText="1"/>
    </xf>
    <xf numFmtId="167" fontId="31" fillId="0" borderId="12" xfId="0" applyNumberFormat="1" applyFont="1" applyFill="1" applyBorder="1" applyAlignment="1">
      <alignment vertical="center" wrapText="1"/>
    </xf>
    <xf numFmtId="167" fontId="32" fillId="0" borderId="0" xfId="0" applyNumberFormat="1" applyFont="1" applyFill="1" applyBorder="1" applyAlignment="1">
      <alignment horizontal="center" vertical="center"/>
    </xf>
    <xf numFmtId="167" fontId="28" fillId="0" borderId="13" xfId="0" applyNumberFormat="1" applyFont="1" applyFill="1" applyBorder="1" applyAlignment="1">
      <alignment horizontal="center" vertical="center" wrapText="1"/>
    </xf>
    <xf numFmtId="167" fontId="31" fillId="0" borderId="0" xfId="0" applyNumberFormat="1" applyFont="1" applyFill="1" applyAlignment="1">
      <alignment vertical="center"/>
    </xf>
    <xf numFmtId="167" fontId="28" fillId="0" borderId="0" xfId="0" applyNumberFormat="1" applyFont="1" applyFill="1" applyAlignment="1">
      <alignment vertical="center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</cellXfs>
  <cellStyles count="8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ate" xfId="42"/>
    <cellStyle name="Dobry" xfId="43"/>
    <cellStyle name="Comma" xfId="44"/>
    <cellStyle name="Comma [0]" xfId="45"/>
    <cellStyle name="Dziesiętny 2" xfId="46"/>
    <cellStyle name="Dziesiętny 3" xfId="47"/>
    <cellStyle name="Dziesiętny 4" xfId="48"/>
    <cellStyle name="Dziesiętny 5" xfId="49"/>
    <cellStyle name="Fixed" xfId="50"/>
    <cellStyle name="HEADING1" xfId="51"/>
    <cellStyle name="HEADING2" xfId="52"/>
    <cellStyle name="Hyperlink" xfId="53"/>
    <cellStyle name="Hiperłącze 2" xfId="54"/>
    <cellStyle name="Hiperłącze 3" xfId="55"/>
    <cellStyle name="Hiperłącze 4" xfId="56"/>
    <cellStyle name="Hiperłącze 5" xfId="57"/>
    <cellStyle name="Iau?iue_Ecnn1 (2)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y" xfId="65"/>
    <cellStyle name="Normal - Styl1" xfId="66"/>
    <cellStyle name="Normal - Styl2" xfId="67"/>
    <cellStyle name="Normal - Styl3" xfId="68"/>
    <cellStyle name="Normal - Styl4" xfId="69"/>
    <cellStyle name="Normal - Styl5" xfId="70"/>
    <cellStyle name="Normal - Styl6" xfId="71"/>
    <cellStyle name="Normal - Styl7" xfId="72"/>
    <cellStyle name="Normal_~1065031" xfId="73"/>
    <cellStyle name="Normalny 2" xfId="74"/>
    <cellStyle name="Normalny 3" xfId="75"/>
    <cellStyle name="Normalny 4" xfId="76"/>
    <cellStyle name="Normalny 5" xfId="77"/>
    <cellStyle name="Normalny 6" xfId="78"/>
    <cellStyle name="Normalny 7" xfId="79"/>
    <cellStyle name="Normalny 8" xfId="80"/>
    <cellStyle name="Obliczenia" xfId="81"/>
    <cellStyle name="Followed Hyperlink" xfId="82"/>
    <cellStyle name="Percent" xfId="83"/>
    <cellStyle name="Procentowy 2" xfId="84"/>
    <cellStyle name="Procentowy 3" xfId="85"/>
    <cellStyle name="STATE" xfId="86"/>
    <cellStyle name="Suma" xfId="87"/>
    <cellStyle name="Tekst objaśnienia" xfId="88"/>
    <cellStyle name="Tekst ostrzeżenia" xfId="89"/>
    <cellStyle name="Total" xfId="90"/>
    <cellStyle name="Tytuł" xfId="91"/>
    <cellStyle name="Uwaga" xfId="92"/>
    <cellStyle name="Currency" xfId="93"/>
    <cellStyle name="Currency [0]" xfId="94"/>
    <cellStyle name="Zły" xfId="95"/>
    <cellStyle name="Денежный [0]_11" xfId="96"/>
    <cellStyle name="Денежный_11" xfId="97"/>
    <cellStyle name="Обычный_04.OSS" xfId="98"/>
    <cellStyle name="Финансовый [0]_11" xfId="99"/>
    <cellStyle name="Финансовый_11" xfId="10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AB43"/>
  <sheetViews>
    <sheetView showGridLines="0" tabSelected="1" view="pageBreakPreview" zoomScaleNormal="85" zoomScaleSheetLayoutView="100" workbookViewId="0" topLeftCell="A1">
      <selection activeCell="C24" sqref="C24"/>
    </sheetView>
  </sheetViews>
  <sheetFormatPr defaultColWidth="9.140625" defaultRowHeight="12.75" outlineLevelCol="1"/>
  <cols>
    <col min="1" max="1" width="5.7109375" style="3" customWidth="1"/>
    <col min="2" max="2" width="5.7109375" style="10" customWidth="1"/>
    <col min="3" max="3" width="60.7109375" style="5" customWidth="1"/>
    <col min="4" max="4" width="5.7109375" style="3" customWidth="1"/>
    <col min="5" max="18" width="10.7109375" style="3" customWidth="1"/>
    <col min="19" max="25" width="10.7109375" style="3" customWidth="1" outlineLevel="1"/>
    <col min="26" max="36" width="10.7109375" style="3" customWidth="1"/>
    <col min="37" max="16384" width="9.140625" style="3" customWidth="1"/>
  </cols>
  <sheetData>
    <row r="1" spans="1:2" ht="15" customHeight="1">
      <c r="A1" s="3" t="s">
        <v>58</v>
      </c>
      <c r="B1" s="86"/>
    </row>
    <row r="2" spans="2:8" ht="15" customHeight="1">
      <c r="B2" s="6" t="s">
        <v>120</v>
      </c>
      <c r="D2" s="6"/>
      <c r="H2" s="178" t="s">
        <v>123</v>
      </c>
    </row>
    <row r="3" spans="2:25" ht="33" customHeight="1">
      <c r="B3" s="11"/>
      <c r="C3" s="8"/>
      <c r="D3" s="9"/>
      <c r="E3" s="9"/>
      <c r="F3" s="9"/>
      <c r="G3" s="9"/>
      <c r="H3" s="17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26" s="12" customFormat="1" ht="19.5" customHeight="1">
      <c r="B4" s="33" t="s">
        <v>0</v>
      </c>
      <c r="C4" s="33" t="s">
        <v>77</v>
      </c>
      <c r="D4" s="33" t="s">
        <v>59</v>
      </c>
      <c r="E4" s="14">
        <f>IF($H$4="","n-3",IF($H$4="n","n-3",$H$4-3))</f>
        <v>2019</v>
      </c>
      <c r="F4" s="14">
        <f>IF($H$4="","n-2",IF($H$4="n","n-2",$H$4-2))</f>
        <v>2020</v>
      </c>
      <c r="G4" s="14">
        <f>IF($H$4="","n-1",IF($H$4="n","n-1",$H$4-1))</f>
        <v>2021</v>
      </c>
      <c r="H4" s="89">
        <v>2022</v>
      </c>
      <c r="I4" s="14">
        <f>IF($H$4="","n+1",IF($H$4="n","n+1",$H$4+1))</f>
        <v>2023</v>
      </c>
      <c r="J4" s="14">
        <f>IF($H$4="","n+2",IF($H$4="n","n+2",$H$4+2))</f>
        <v>2024</v>
      </c>
      <c r="K4" s="14">
        <f>IF($H$4="","n+3",IF($H$4="n","n+3",$H$4+3))</f>
        <v>2025</v>
      </c>
      <c r="L4" s="14">
        <f>IF($H$4="","n+4",IF($H$4="n","n+4",$H$4+4))</f>
        <v>2026</v>
      </c>
      <c r="M4" s="14">
        <f>IF($H$4="","n+5",IF($H$4="n","n+5",$H$4+5))</f>
        <v>2027</v>
      </c>
      <c r="N4" s="14">
        <f>IF($H$4="","n+6",IF($H$4="n","n+6",$H$4+6))</f>
        <v>2028</v>
      </c>
      <c r="O4" s="14">
        <f>IF($H$4="","n+7",IF($H$4="n","n+7",$H$4+7))</f>
        <v>2029</v>
      </c>
      <c r="P4" s="14">
        <f>IF($H$4="","n+8",IF($H$4="n","n+8",$H$4+8))</f>
        <v>2030</v>
      </c>
      <c r="Q4" s="14">
        <f>IF($H$4="","n+9",IF($H$4="n","n+9",$H$4+9))</f>
        <v>2031</v>
      </c>
      <c r="R4" s="14">
        <f>IF($H$4="","n+10",IF($H$4="n","n+10",$H$4+10))</f>
        <v>2032</v>
      </c>
      <c r="S4" s="14">
        <f>IF($H$4="","n+11",IF($H$4="n","n+11",$H$4+11))</f>
        <v>2033</v>
      </c>
      <c r="T4" s="14">
        <f>IF($H$4="","n+12",IF($H$4="n","n+12",$H$4+12))</f>
        <v>2034</v>
      </c>
      <c r="U4" s="14">
        <f>IF($H$4="","n+13",IF($H$4="n","n+13",$H$4+13))</f>
        <v>2035</v>
      </c>
      <c r="V4" s="14">
        <f>IF($H$4="","n+14",IF($H$4="n","n+14",$H$4+14))</f>
        <v>2036</v>
      </c>
      <c r="W4" s="14">
        <f>IF($H$4="","n+15",IF($H$4="n","n+15",$H$4+15))</f>
        <v>2037</v>
      </c>
      <c r="X4" s="14">
        <f>IF($H$4="","n+16",IF($H$4="n","n+16",$H$4+16))</f>
        <v>2038</v>
      </c>
      <c r="Y4" s="14">
        <f>IF($H$4="","n+17",IF($H$4="n","n+17",$H$4+17))</f>
        <v>2039</v>
      </c>
      <c r="Z4" s="14" t="s">
        <v>60</v>
      </c>
    </row>
    <row r="5" spans="2:28" s="1" customFormat="1" ht="15" customHeight="1">
      <c r="B5" s="76">
        <v>1</v>
      </c>
      <c r="C5" s="77">
        <v>2</v>
      </c>
      <c r="D5" s="77">
        <v>3</v>
      </c>
      <c r="E5" s="77">
        <v>4</v>
      </c>
      <c r="F5" s="77">
        <v>5</v>
      </c>
      <c r="G5" s="77">
        <v>6</v>
      </c>
      <c r="H5" s="77">
        <v>7</v>
      </c>
      <c r="I5" s="77">
        <v>8</v>
      </c>
      <c r="J5" s="77">
        <v>9</v>
      </c>
      <c r="K5" s="77">
        <v>10</v>
      </c>
      <c r="L5" s="77">
        <v>11</v>
      </c>
      <c r="M5" s="77">
        <v>12</v>
      </c>
      <c r="N5" s="77">
        <v>13</v>
      </c>
      <c r="O5" s="77">
        <v>14</v>
      </c>
      <c r="P5" s="77">
        <v>15</v>
      </c>
      <c r="Q5" s="77">
        <v>16</v>
      </c>
      <c r="R5" s="77">
        <v>17</v>
      </c>
      <c r="S5" s="77">
        <v>18</v>
      </c>
      <c r="T5" s="77">
        <v>19</v>
      </c>
      <c r="U5" s="77">
        <v>20</v>
      </c>
      <c r="V5" s="77">
        <v>21</v>
      </c>
      <c r="W5" s="77">
        <v>22</v>
      </c>
      <c r="X5" s="77">
        <v>23</v>
      </c>
      <c r="Y5" s="77">
        <v>24</v>
      </c>
      <c r="Z5" s="78" t="s">
        <v>60</v>
      </c>
      <c r="AA5" s="12"/>
      <c r="AB5" s="12"/>
    </row>
    <row r="6" spans="2:28" s="2" customFormat="1" ht="15" customHeight="1">
      <c r="B6" s="125" t="s">
        <v>1</v>
      </c>
      <c r="C6" s="121" t="s">
        <v>105</v>
      </c>
      <c r="D6" s="15" t="s">
        <v>76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12"/>
      <c r="AB6" s="12"/>
    </row>
    <row r="7" spans="2:28" s="2" customFormat="1" ht="15" customHeight="1">
      <c r="B7" s="122" t="s">
        <v>2</v>
      </c>
      <c r="C7" s="123" t="s">
        <v>119</v>
      </c>
      <c r="D7" s="16" t="s">
        <v>76</v>
      </c>
      <c r="E7" s="117">
        <f aca="true" t="shared" si="0" ref="E7:Y7">SUM(E8:E15)</f>
        <v>0</v>
      </c>
      <c r="F7" s="117">
        <f t="shared" si="0"/>
        <v>0</v>
      </c>
      <c r="G7" s="117">
        <f t="shared" si="0"/>
        <v>0</v>
      </c>
      <c r="H7" s="117">
        <f t="shared" si="0"/>
        <v>0</v>
      </c>
      <c r="I7" s="117">
        <f t="shared" si="0"/>
        <v>0</v>
      </c>
      <c r="J7" s="117">
        <f t="shared" si="0"/>
        <v>0</v>
      </c>
      <c r="K7" s="117">
        <f t="shared" si="0"/>
        <v>0</v>
      </c>
      <c r="L7" s="117">
        <f t="shared" si="0"/>
        <v>0</v>
      </c>
      <c r="M7" s="117">
        <f t="shared" si="0"/>
        <v>0</v>
      </c>
      <c r="N7" s="117">
        <f t="shared" si="0"/>
        <v>0</v>
      </c>
      <c r="O7" s="117">
        <f t="shared" si="0"/>
        <v>0</v>
      </c>
      <c r="P7" s="117">
        <f t="shared" si="0"/>
        <v>0</v>
      </c>
      <c r="Q7" s="117">
        <f t="shared" si="0"/>
        <v>0</v>
      </c>
      <c r="R7" s="117">
        <f t="shared" si="0"/>
        <v>0</v>
      </c>
      <c r="S7" s="117">
        <f t="shared" si="0"/>
        <v>0</v>
      </c>
      <c r="T7" s="117">
        <f t="shared" si="0"/>
        <v>0</v>
      </c>
      <c r="U7" s="117">
        <f t="shared" si="0"/>
        <v>0</v>
      </c>
      <c r="V7" s="117">
        <f t="shared" si="0"/>
        <v>0</v>
      </c>
      <c r="W7" s="117">
        <f t="shared" si="0"/>
        <v>0</v>
      </c>
      <c r="X7" s="117">
        <f t="shared" si="0"/>
        <v>0</v>
      </c>
      <c r="Y7" s="117">
        <f t="shared" si="0"/>
        <v>0</v>
      </c>
      <c r="Z7" s="118">
        <f>SUM(Z8:Z15)</f>
        <v>0</v>
      </c>
      <c r="AA7" s="12"/>
      <c r="AB7" s="12"/>
    </row>
    <row r="8" spans="2:28" s="2" customFormat="1" ht="15" customHeight="1">
      <c r="B8" s="129" t="s">
        <v>6</v>
      </c>
      <c r="C8" s="130" t="s">
        <v>75</v>
      </c>
      <c r="D8" s="17" t="s">
        <v>76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4"/>
      <c r="AA8" s="12"/>
      <c r="AB8" s="12"/>
    </row>
    <row r="9" spans="2:26" s="2" customFormat="1" ht="15" customHeight="1">
      <c r="B9" s="129" t="s">
        <v>12</v>
      </c>
      <c r="C9" s="130" t="s">
        <v>18</v>
      </c>
      <c r="D9" s="17" t="s">
        <v>76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4"/>
    </row>
    <row r="10" spans="2:26" s="2" customFormat="1" ht="15" customHeight="1">
      <c r="B10" s="129" t="s">
        <v>47</v>
      </c>
      <c r="C10" s="130" t="s">
        <v>19</v>
      </c>
      <c r="D10" s="17" t="s">
        <v>76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4"/>
    </row>
    <row r="11" spans="2:26" s="2" customFormat="1" ht="15" customHeight="1">
      <c r="B11" s="129" t="s">
        <v>66</v>
      </c>
      <c r="C11" s="130" t="s">
        <v>20</v>
      </c>
      <c r="D11" s="17" t="s">
        <v>76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4"/>
    </row>
    <row r="12" spans="2:26" s="2" customFormat="1" ht="15" customHeight="1">
      <c r="B12" s="129" t="s">
        <v>67</v>
      </c>
      <c r="C12" s="130" t="s">
        <v>21</v>
      </c>
      <c r="D12" s="17" t="s">
        <v>76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4"/>
    </row>
    <row r="13" spans="2:26" s="2" customFormat="1" ht="15" customHeight="1">
      <c r="B13" s="129" t="s">
        <v>68</v>
      </c>
      <c r="C13" s="130" t="s">
        <v>22</v>
      </c>
      <c r="D13" s="17" t="s">
        <v>76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4"/>
    </row>
    <row r="14" spans="2:26" s="2" customFormat="1" ht="15" customHeight="1">
      <c r="B14" s="129" t="s">
        <v>69</v>
      </c>
      <c r="C14" s="130" t="s">
        <v>23</v>
      </c>
      <c r="D14" s="17" t="s">
        <v>76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4"/>
    </row>
    <row r="15" spans="2:26" s="2" customFormat="1" ht="15" customHeight="1">
      <c r="B15" s="124" t="s">
        <v>70</v>
      </c>
      <c r="C15" s="131" t="s">
        <v>24</v>
      </c>
      <c r="D15" s="18" t="s">
        <v>76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6"/>
    </row>
    <row r="16" spans="2:26" s="2" customFormat="1" ht="15" customHeight="1">
      <c r="B16" s="125" t="s">
        <v>3</v>
      </c>
      <c r="C16" s="121" t="s">
        <v>25</v>
      </c>
      <c r="D16" s="15" t="s">
        <v>76</v>
      </c>
      <c r="E16" s="110">
        <f aca="true" t="shared" si="1" ref="E16:Y16">E6-E7</f>
        <v>0</v>
      </c>
      <c r="F16" s="110">
        <f t="shared" si="1"/>
        <v>0</v>
      </c>
      <c r="G16" s="110">
        <f t="shared" si="1"/>
        <v>0</v>
      </c>
      <c r="H16" s="110">
        <f t="shared" si="1"/>
        <v>0</v>
      </c>
      <c r="I16" s="110">
        <f t="shared" si="1"/>
        <v>0</v>
      </c>
      <c r="J16" s="110">
        <f t="shared" si="1"/>
        <v>0</v>
      </c>
      <c r="K16" s="110">
        <f t="shared" si="1"/>
        <v>0</v>
      </c>
      <c r="L16" s="110">
        <f t="shared" si="1"/>
        <v>0</v>
      </c>
      <c r="M16" s="110">
        <f t="shared" si="1"/>
        <v>0</v>
      </c>
      <c r="N16" s="110">
        <f t="shared" si="1"/>
        <v>0</v>
      </c>
      <c r="O16" s="110">
        <f t="shared" si="1"/>
        <v>0</v>
      </c>
      <c r="P16" s="110">
        <f t="shared" si="1"/>
        <v>0</v>
      </c>
      <c r="Q16" s="110">
        <f t="shared" si="1"/>
        <v>0</v>
      </c>
      <c r="R16" s="110">
        <f t="shared" si="1"/>
        <v>0</v>
      </c>
      <c r="S16" s="110">
        <f t="shared" si="1"/>
        <v>0</v>
      </c>
      <c r="T16" s="110">
        <f t="shared" si="1"/>
        <v>0</v>
      </c>
      <c r="U16" s="110">
        <f t="shared" si="1"/>
        <v>0</v>
      </c>
      <c r="V16" s="110">
        <f t="shared" si="1"/>
        <v>0</v>
      </c>
      <c r="W16" s="110">
        <f t="shared" si="1"/>
        <v>0</v>
      </c>
      <c r="X16" s="110">
        <f t="shared" si="1"/>
        <v>0</v>
      </c>
      <c r="Y16" s="110">
        <f t="shared" si="1"/>
        <v>0</v>
      </c>
      <c r="Z16" s="110">
        <f>Z6-Z7</f>
        <v>0</v>
      </c>
    </row>
    <row r="17" spans="2:26" s="2" customFormat="1" ht="15" customHeight="1">
      <c r="B17" s="122" t="s">
        <v>4</v>
      </c>
      <c r="C17" s="123" t="s">
        <v>79</v>
      </c>
      <c r="D17" s="16" t="s">
        <v>76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8"/>
    </row>
    <row r="18" spans="2:26" s="2" customFormat="1" ht="15" customHeight="1">
      <c r="B18" s="124"/>
      <c r="C18" s="19" t="s">
        <v>124</v>
      </c>
      <c r="D18" s="18" t="s">
        <v>76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8"/>
    </row>
    <row r="19" spans="2:26" s="2" customFormat="1" ht="15" customHeight="1">
      <c r="B19" s="125" t="s">
        <v>96</v>
      </c>
      <c r="C19" s="121" t="s">
        <v>26</v>
      </c>
      <c r="D19" s="15" t="s">
        <v>76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2:26" s="2" customFormat="1" ht="15" customHeight="1">
      <c r="B20" s="125" t="s">
        <v>95</v>
      </c>
      <c r="C20" s="121" t="s">
        <v>27</v>
      </c>
      <c r="D20" s="15" t="s">
        <v>76</v>
      </c>
      <c r="E20" s="110">
        <f aca="true" t="shared" si="2" ref="E20:Y20">E16+E17-E19</f>
        <v>0</v>
      </c>
      <c r="F20" s="110">
        <f t="shared" si="2"/>
        <v>0</v>
      </c>
      <c r="G20" s="110">
        <f t="shared" si="2"/>
        <v>0</v>
      </c>
      <c r="H20" s="110">
        <f t="shared" si="2"/>
        <v>0</v>
      </c>
      <c r="I20" s="110">
        <f t="shared" si="2"/>
        <v>0</v>
      </c>
      <c r="J20" s="110">
        <f t="shared" si="2"/>
        <v>0</v>
      </c>
      <c r="K20" s="110">
        <f t="shared" si="2"/>
        <v>0</v>
      </c>
      <c r="L20" s="110">
        <f t="shared" si="2"/>
        <v>0</v>
      </c>
      <c r="M20" s="110">
        <f t="shared" si="2"/>
        <v>0</v>
      </c>
      <c r="N20" s="110">
        <f t="shared" si="2"/>
        <v>0</v>
      </c>
      <c r="O20" s="110">
        <f t="shared" si="2"/>
        <v>0</v>
      </c>
      <c r="P20" s="110">
        <f t="shared" si="2"/>
        <v>0</v>
      </c>
      <c r="Q20" s="110">
        <f t="shared" si="2"/>
        <v>0</v>
      </c>
      <c r="R20" s="110">
        <f t="shared" si="2"/>
        <v>0</v>
      </c>
      <c r="S20" s="110">
        <f t="shared" si="2"/>
        <v>0</v>
      </c>
      <c r="T20" s="110">
        <f t="shared" si="2"/>
        <v>0</v>
      </c>
      <c r="U20" s="110">
        <f t="shared" si="2"/>
        <v>0</v>
      </c>
      <c r="V20" s="110">
        <f t="shared" si="2"/>
        <v>0</v>
      </c>
      <c r="W20" s="110">
        <f t="shared" si="2"/>
        <v>0</v>
      </c>
      <c r="X20" s="110">
        <f t="shared" si="2"/>
        <v>0</v>
      </c>
      <c r="Y20" s="110">
        <f t="shared" si="2"/>
        <v>0</v>
      </c>
      <c r="Z20" s="110">
        <f>Z16+Z17-Z19</f>
        <v>0</v>
      </c>
    </row>
    <row r="21" spans="2:26" s="2" customFormat="1" ht="15" customHeight="1">
      <c r="B21" s="125" t="s">
        <v>97</v>
      </c>
      <c r="C21" s="121" t="s">
        <v>80</v>
      </c>
      <c r="D21" s="15" t="s">
        <v>76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spans="2:26" s="2" customFormat="1" ht="15" customHeight="1">
      <c r="B22" s="122" t="s">
        <v>98</v>
      </c>
      <c r="C22" s="123" t="s">
        <v>84</v>
      </c>
      <c r="D22" s="16" t="s">
        <v>76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8"/>
    </row>
    <row r="23" spans="2:26" s="2" customFormat="1" ht="15" customHeight="1">
      <c r="B23" s="124"/>
      <c r="C23" s="19" t="s">
        <v>125</v>
      </c>
      <c r="D23" s="18" t="s">
        <v>76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8"/>
    </row>
    <row r="24" spans="2:26" s="2" customFormat="1" ht="15" customHeight="1">
      <c r="B24" s="125" t="s">
        <v>6</v>
      </c>
      <c r="C24" s="121" t="s">
        <v>106</v>
      </c>
      <c r="D24" s="15" t="s">
        <v>76</v>
      </c>
      <c r="E24" s="110">
        <f aca="true" t="shared" si="3" ref="E24:Y24">E20+E21-E22</f>
        <v>0</v>
      </c>
      <c r="F24" s="110">
        <f t="shared" si="3"/>
        <v>0</v>
      </c>
      <c r="G24" s="110">
        <f t="shared" si="3"/>
        <v>0</v>
      </c>
      <c r="H24" s="110">
        <f t="shared" si="3"/>
        <v>0</v>
      </c>
      <c r="I24" s="110">
        <f t="shared" si="3"/>
        <v>0</v>
      </c>
      <c r="J24" s="110">
        <f t="shared" si="3"/>
        <v>0</v>
      </c>
      <c r="K24" s="110">
        <f t="shared" si="3"/>
        <v>0</v>
      </c>
      <c r="L24" s="110">
        <f t="shared" si="3"/>
        <v>0</v>
      </c>
      <c r="M24" s="110">
        <f t="shared" si="3"/>
        <v>0</v>
      </c>
      <c r="N24" s="110">
        <f t="shared" si="3"/>
        <v>0</v>
      </c>
      <c r="O24" s="110">
        <f t="shared" si="3"/>
        <v>0</v>
      </c>
      <c r="P24" s="110">
        <f t="shared" si="3"/>
        <v>0</v>
      </c>
      <c r="Q24" s="110">
        <f t="shared" si="3"/>
        <v>0</v>
      </c>
      <c r="R24" s="110">
        <f t="shared" si="3"/>
        <v>0</v>
      </c>
      <c r="S24" s="110">
        <f t="shared" si="3"/>
        <v>0</v>
      </c>
      <c r="T24" s="110">
        <f t="shared" si="3"/>
        <v>0</v>
      </c>
      <c r="U24" s="110">
        <f t="shared" si="3"/>
        <v>0</v>
      </c>
      <c r="V24" s="110">
        <f t="shared" si="3"/>
        <v>0</v>
      </c>
      <c r="W24" s="110">
        <f t="shared" si="3"/>
        <v>0</v>
      </c>
      <c r="X24" s="110">
        <f t="shared" si="3"/>
        <v>0</v>
      </c>
      <c r="Y24" s="110">
        <f t="shared" si="3"/>
        <v>0</v>
      </c>
      <c r="Z24" s="110">
        <f>Z20+Z21-Z22</f>
        <v>0</v>
      </c>
    </row>
    <row r="25" spans="2:26" s="2" customFormat="1" ht="15" customHeight="1">
      <c r="B25" s="125" t="s">
        <v>99</v>
      </c>
      <c r="C25" s="121" t="s">
        <v>28</v>
      </c>
      <c r="D25" s="15" t="s">
        <v>76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2:26" s="2" customFormat="1" ht="15" customHeight="1">
      <c r="B26" s="125" t="s">
        <v>117</v>
      </c>
      <c r="C26" s="121" t="s">
        <v>88</v>
      </c>
      <c r="D26" s="15" t="s">
        <v>76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2:26" s="128" customFormat="1" ht="15" customHeight="1">
      <c r="B27" s="125" t="s">
        <v>118</v>
      </c>
      <c r="C27" s="121" t="s">
        <v>107</v>
      </c>
      <c r="D27" s="126" t="s">
        <v>76</v>
      </c>
      <c r="E27" s="127">
        <f>E24-E25-E26</f>
        <v>0</v>
      </c>
      <c r="F27" s="127">
        <f aca="true" t="shared" si="4" ref="F27:S27">F24-F25-F26</f>
        <v>0</v>
      </c>
      <c r="G27" s="127">
        <f t="shared" si="4"/>
        <v>0</v>
      </c>
      <c r="H27" s="127">
        <f t="shared" si="4"/>
        <v>0</v>
      </c>
      <c r="I27" s="127">
        <f t="shared" si="4"/>
        <v>0</v>
      </c>
      <c r="J27" s="127">
        <f t="shared" si="4"/>
        <v>0</v>
      </c>
      <c r="K27" s="127">
        <f t="shared" si="4"/>
        <v>0</v>
      </c>
      <c r="L27" s="127">
        <f t="shared" si="4"/>
        <v>0</v>
      </c>
      <c r="M27" s="127">
        <f t="shared" si="4"/>
        <v>0</v>
      </c>
      <c r="N27" s="127">
        <f t="shared" si="4"/>
        <v>0</v>
      </c>
      <c r="O27" s="127">
        <f t="shared" si="4"/>
        <v>0</v>
      </c>
      <c r="P27" s="127">
        <f t="shared" si="4"/>
        <v>0</v>
      </c>
      <c r="Q27" s="127">
        <f t="shared" si="4"/>
        <v>0</v>
      </c>
      <c r="R27" s="127">
        <f t="shared" si="4"/>
        <v>0</v>
      </c>
      <c r="S27" s="127">
        <f t="shared" si="4"/>
        <v>0</v>
      </c>
      <c r="T27" s="127">
        <f aca="true" t="shared" si="5" ref="T27:Z27">T24-T25-T26</f>
        <v>0</v>
      </c>
      <c r="U27" s="127">
        <f t="shared" si="5"/>
        <v>0</v>
      </c>
      <c r="V27" s="127">
        <f t="shared" si="5"/>
        <v>0</v>
      </c>
      <c r="W27" s="127">
        <f t="shared" si="5"/>
        <v>0</v>
      </c>
      <c r="X27" s="127">
        <f t="shared" si="5"/>
        <v>0</v>
      </c>
      <c r="Y27" s="127">
        <f t="shared" si="5"/>
        <v>0</v>
      </c>
      <c r="Z27" s="127">
        <f t="shared" si="5"/>
        <v>0</v>
      </c>
    </row>
    <row r="28" spans="2:25" ht="15" customHeight="1">
      <c r="B28" s="81"/>
      <c r="C28" s="79"/>
      <c r="D28" s="8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2:25" s="24" customFormat="1" ht="15" customHeight="1">
      <c r="B29" s="81"/>
      <c r="C29" s="82"/>
      <c r="D29" s="8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2:25" s="24" customFormat="1" ht="15" customHeight="1">
      <c r="B30" s="85"/>
      <c r="C30" s="83"/>
      <c r="D30" s="8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2:25" s="24" customFormat="1" ht="15" customHeight="1">
      <c r="B31" s="80"/>
      <c r="C31" s="75"/>
      <c r="D31" s="75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2:25" s="24" customFormat="1" ht="15" customHeight="1">
      <c r="B32" s="80"/>
      <c r="C32" s="180" t="s">
        <v>100</v>
      </c>
      <c r="D32" s="180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2:25" s="24" customFormat="1" ht="15" customHeight="1">
      <c r="B33" s="80"/>
      <c r="C33" s="181" t="s">
        <v>101</v>
      </c>
      <c r="D33" s="181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2:25" s="24" customFormat="1" ht="15" customHeight="1">
      <c r="B34" s="11"/>
      <c r="C34" s="25"/>
      <c r="D34" s="2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2:25" s="24" customFormat="1" ht="15" customHeight="1">
      <c r="B35" s="11"/>
      <c r="C35" s="25" t="s">
        <v>102</v>
      </c>
      <c r="D35" s="26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2:25" s="24" customFormat="1" ht="15" customHeight="1">
      <c r="B36" s="11"/>
      <c r="C36" s="25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2:25" s="24" customFormat="1" ht="15" customHeight="1">
      <c r="B37" s="11"/>
      <c r="C37" s="25"/>
      <c r="D37" s="26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2:25" s="24" customFormat="1" ht="15" customHeight="1">
      <c r="B38" s="11"/>
      <c r="C38" s="25"/>
      <c r="D38" s="26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2:25" s="24" customFormat="1" ht="15" customHeight="1">
      <c r="B39" s="11"/>
      <c r="C39" s="25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2:25" ht="15" customHeight="1">
      <c r="B40" s="20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2:25" ht="15" customHeight="1">
      <c r="B41" s="11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2:25" ht="15" customHeight="1">
      <c r="B42" s="11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2:25" ht="15" customHeight="1">
      <c r="B43" s="28"/>
      <c r="C43" s="29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3">
    <mergeCell ref="H2:H3"/>
    <mergeCell ref="C32:D32"/>
    <mergeCell ref="C33:D33"/>
  </mergeCells>
  <printOptions/>
  <pageMargins left="0.3937007874015748" right="0.3937007874015748" top="0.3937007874015748" bottom="0.3937007874015748" header="0.3937007874015748" footer="0.3937007874015748"/>
  <pageSetup fitToHeight="2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>
    <outlinePr summaryBelow="0"/>
  </sheetPr>
  <dimension ref="B2:AC54"/>
  <sheetViews>
    <sheetView showGridLines="0" view="pageBreakPreview" zoomScale="85" zoomScaleNormal="85" zoomScaleSheetLayoutView="85" workbookViewId="0" topLeftCell="A1">
      <selection activeCell="C40" sqref="C40"/>
    </sheetView>
  </sheetViews>
  <sheetFormatPr defaultColWidth="9.140625" defaultRowHeight="12.75" outlineLevelCol="1"/>
  <cols>
    <col min="1" max="1" width="5.7109375" style="9" customWidth="1"/>
    <col min="2" max="2" width="5.7109375" style="32" customWidth="1"/>
    <col min="3" max="3" width="60.7109375" style="31" customWidth="1"/>
    <col min="4" max="4" width="5.7109375" style="30" customWidth="1"/>
    <col min="5" max="18" width="10.7109375" style="9" customWidth="1"/>
    <col min="19" max="25" width="10.7109375" style="9" customWidth="1" outlineLevel="1"/>
    <col min="26" max="29" width="10.7109375" style="9" customWidth="1"/>
    <col min="30" max="16384" width="9.140625" style="9" customWidth="1"/>
  </cols>
  <sheetData>
    <row r="1" ht="15" customHeight="1"/>
    <row r="2" spans="2:8" ht="15" customHeight="1">
      <c r="B2" s="132" t="s">
        <v>121</v>
      </c>
      <c r="D2" s="7"/>
      <c r="H2" s="178" t="s">
        <v>123</v>
      </c>
    </row>
    <row r="3" spans="2:8" s="31" customFormat="1" ht="24.75" customHeight="1">
      <c r="B3" s="32"/>
      <c r="D3" s="32"/>
      <c r="H3" s="179"/>
    </row>
    <row r="4" spans="2:26" s="34" customFormat="1" ht="19.5" customHeight="1">
      <c r="B4" s="133" t="s">
        <v>0</v>
      </c>
      <c r="C4" s="134" t="s">
        <v>87</v>
      </c>
      <c r="D4" s="13" t="s">
        <v>59</v>
      </c>
      <c r="E4" s="14">
        <f>IF($H$4="","n-3",IF($H$4="n","n-3",$H$4-3))</f>
        <v>2019</v>
      </c>
      <c r="F4" s="14">
        <f>IF($H$4="","n-2",IF($H$4="n","n-2",$H$4-2))</f>
        <v>2020</v>
      </c>
      <c r="G4" s="14">
        <f>IF($H$4="","n-1",IF($H$4="n","n-1",$H$4-1))</f>
        <v>2021</v>
      </c>
      <c r="H4" s="89">
        <v>2022</v>
      </c>
      <c r="I4" s="14">
        <f>IF($H$4="","n+1",IF($H$4="n","n+1",$H$4+1))</f>
        <v>2023</v>
      </c>
      <c r="J4" s="14">
        <f>IF($H$4="","n+2",IF($H$4="n","n+2",$H$4+2))</f>
        <v>2024</v>
      </c>
      <c r="K4" s="14">
        <f>IF($H$4="","n+3",IF($H$4="n","n+3",$H$4+3))</f>
        <v>2025</v>
      </c>
      <c r="L4" s="14">
        <f>IF($H$4="","n+4",IF($H$4="n","n+4",$H$4+4))</f>
        <v>2026</v>
      </c>
      <c r="M4" s="14">
        <f>IF($H$4="","n+5",IF($H$4="n","n+5",$H$4+5))</f>
        <v>2027</v>
      </c>
      <c r="N4" s="14">
        <f>IF($H$4="","n+6",IF($H$4="n","n+6",$H$4+6))</f>
        <v>2028</v>
      </c>
      <c r="O4" s="14">
        <f>IF($H$4="","n+7",IF($H$4="n","n+7",$H$4+7))</f>
        <v>2029</v>
      </c>
      <c r="P4" s="14">
        <f>IF($H$4="","n+8",IF($H$4="n","n+8",$H$4+8))</f>
        <v>2030</v>
      </c>
      <c r="Q4" s="14">
        <f>IF($H$4="","n+9",IF($H$4="n","n+9",$H$4+9))</f>
        <v>2031</v>
      </c>
      <c r="R4" s="14">
        <f>IF($H$4="","n+10",IF($H$4="n","n+10",$H$4+10))</f>
        <v>2032</v>
      </c>
      <c r="S4" s="14">
        <f>IF($H$4="","n+11",IF($H$4="n","n+11",$H$4+11))</f>
        <v>2033</v>
      </c>
      <c r="T4" s="14">
        <f>IF($H$4="","n+12",IF($H$4="n","n+12",$H$4+12))</f>
        <v>2034</v>
      </c>
      <c r="U4" s="14">
        <f>IF($H$4="","n+13",IF($H$4="n","n+13",$H$4+13))</f>
        <v>2035</v>
      </c>
      <c r="V4" s="14">
        <f>IF($H$4="","n+14",IF($H$4="n","n+14",$H$4+14))</f>
        <v>2036</v>
      </c>
      <c r="W4" s="14">
        <f>IF($H$4="","n+15",IF($H$4="n","n+15",$H$4+15))</f>
        <v>2037</v>
      </c>
      <c r="X4" s="14">
        <f>IF($H$4="","n+16",IF($H$4="n","n+16",$H$4+16))</f>
        <v>2038</v>
      </c>
      <c r="Y4" s="14">
        <f>IF($H$4="","n+17",IF($H$4="n","n+17",$H$4+17))</f>
        <v>2039</v>
      </c>
      <c r="Z4" s="14" t="s">
        <v>60</v>
      </c>
    </row>
    <row r="5" spans="2:29" s="1" customFormat="1" ht="15" customHeight="1">
      <c r="B5" s="135">
        <v>1</v>
      </c>
      <c r="C5" s="136">
        <v>2</v>
      </c>
      <c r="D5" s="77">
        <v>3</v>
      </c>
      <c r="E5" s="77">
        <v>4</v>
      </c>
      <c r="F5" s="77">
        <v>5</v>
      </c>
      <c r="G5" s="77">
        <v>6</v>
      </c>
      <c r="H5" s="77">
        <v>7</v>
      </c>
      <c r="I5" s="77">
        <v>8</v>
      </c>
      <c r="J5" s="77">
        <v>9</v>
      </c>
      <c r="K5" s="77">
        <v>10</v>
      </c>
      <c r="L5" s="77">
        <v>11</v>
      </c>
      <c r="M5" s="77">
        <v>12</v>
      </c>
      <c r="N5" s="77">
        <v>13</v>
      </c>
      <c r="O5" s="77">
        <v>14</v>
      </c>
      <c r="P5" s="77">
        <v>15</v>
      </c>
      <c r="Q5" s="77">
        <v>16</v>
      </c>
      <c r="R5" s="77">
        <v>17</v>
      </c>
      <c r="S5" s="77">
        <v>18</v>
      </c>
      <c r="T5" s="77">
        <v>19</v>
      </c>
      <c r="U5" s="77">
        <v>20</v>
      </c>
      <c r="V5" s="77">
        <v>21</v>
      </c>
      <c r="W5" s="77">
        <v>22</v>
      </c>
      <c r="X5" s="77">
        <v>23</v>
      </c>
      <c r="Y5" s="77">
        <v>24</v>
      </c>
      <c r="Z5" s="78" t="s">
        <v>60</v>
      </c>
      <c r="AA5" s="12"/>
      <c r="AB5" s="12"/>
      <c r="AC5" s="12"/>
    </row>
    <row r="6" spans="2:26" s="31" customFormat="1" ht="15" customHeight="1">
      <c r="B6" s="137"/>
      <c r="C6" s="35" t="s">
        <v>91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8"/>
    </row>
    <row r="7" spans="2:26" s="23" customFormat="1" ht="15" customHeight="1">
      <c r="B7" s="138" t="s">
        <v>1</v>
      </c>
      <c r="C7" s="139" t="s">
        <v>29</v>
      </c>
      <c r="D7" s="39" t="s">
        <v>76</v>
      </c>
      <c r="E7" s="113">
        <f aca="true" t="shared" si="0" ref="E7:Z7">E8+E9+E11+E12+E13</f>
        <v>0</v>
      </c>
      <c r="F7" s="113">
        <f t="shared" si="0"/>
        <v>0</v>
      </c>
      <c r="G7" s="113">
        <f t="shared" si="0"/>
        <v>0</v>
      </c>
      <c r="H7" s="113">
        <f t="shared" si="0"/>
        <v>0</v>
      </c>
      <c r="I7" s="113">
        <f t="shared" si="0"/>
        <v>0</v>
      </c>
      <c r="J7" s="113">
        <f t="shared" si="0"/>
        <v>0</v>
      </c>
      <c r="K7" s="113">
        <f t="shared" si="0"/>
        <v>0</v>
      </c>
      <c r="L7" s="113">
        <f t="shared" si="0"/>
        <v>0</v>
      </c>
      <c r="M7" s="113">
        <f t="shared" si="0"/>
        <v>0</v>
      </c>
      <c r="N7" s="113">
        <f t="shared" si="0"/>
        <v>0</v>
      </c>
      <c r="O7" s="113">
        <f t="shared" si="0"/>
        <v>0</v>
      </c>
      <c r="P7" s="113">
        <f t="shared" si="0"/>
        <v>0</v>
      </c>
      <c r="Q7" s="113">
        <f t="shared" si="0"/>
        <v>0</v>
      </c>
      <c r="R7" s="113">
        <f t="shared" si="0"/>
        <v>0</v>
      </c>
      <c r="S7" s="113">
        <f t="shared" si="0"/>
        <v>0</v>
      </c>
      <c r="T7" s="113">
        <f t="shared" si="0"/>
        <v>0</v>
      </c>
      <c r="U7" s="113">
        <f t="shared" si="0"/>
        <v>0</v>
      </c>
      <c r="V7" s="113">
        <f t="shared" si="0"/>
        <v>0</v>
      </c>
      <c r="W7" s="113">
        <f t="shared" si="0"/>
        <v>0</v>
      </c>
      <c r="X7" s="113">
        <f t="shared" si="0"/>
        <v>0</v>
      </c>
      <c r="Y7" s="113">
        <f t="shared" si="0"/>
        <v>0</v>
      </c>
      <c r="Z7" s="114">
        <f t="shared" si="0"/>
        <v>0</v>
      </c>
    </row>
    <row r="8" spans="2:26" s="21" customFormat="1" ht="15" customHeight="1">
      <c r="B8" s="140" t="s">
        <v>6</v>
      </c>
      <c r="C8" s="141" t="s">
        <v>30</v>
      </c>
      <c r="D8" s="40" t="s">
        <v>76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1"/>
    </row>
    <row r="9" spans="2:26" s="21" customFormat="1" ht="15" customHeight="1">
      <c r="B9" s="142" t="s">
        <v>12</v>
      </c>
      <c r="C9" s="43" t="s">
        <v>31</v>
      </c>
      <c r="D9" s="41" t="s">
        <v>76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1"/>
    </row>
    <row r="10" spans="2:26" s="21" customFormat="1" ht="15" customHeight="1">
      <c r="B10" s="143"/>
      <c r="C10" s="144" t="s">
        <v>82</v>
      </c>
      <c r="D10" s="42" t="s">
        <v>76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3"/>
    </row>
    <row r="11" spans="2:26" s="21" customFormat="1" ht="15" customHeight="1">
      <c r="B11" s="142" t="s">
        <v>47</v>
      </c>
      <c r="C11" s="43" t="s">
        <v>32</v>
      </c>
      <c r="D11" s="41" t="s">
        <v>76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1"/>
    </row>
    <row r="12" spans="2:26" s="21" customFormat="1" ht="15" customHeight="1">
      <c r="B12" s="142" t="s">
        <v>66</v>
      </c>
      <c r="C12" s="43" t="s">
        <v>55</v>
      </c>
      <c r="D12" s="41" t="s">
        <v>76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1"/>
    </row>
    <row r="13" spans="2:26" s="21" customFormat="1" ht="15" customHeight="1">
      <c r="B13" s="143" t="s">
        <v>67</v>
      </c>
      <c r="C13" s="145" t="s">
        <v>62</v>
      </c>
      <c r="D13" s="42" t="s">
        <v>76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1"/>
    </row>
    <row r="14" spans="2:26" s="23" customFormat="1" ht="15" customHeight="1">
      <c r="B14" s="138" t="s">
        <v>2</v>
      </c>
      <c r="C14" s="139" t="s">
        <v>33</v>
      </c>
      <c r="D14" s="39" t="s">
        <v>76</v>
      </c>
      <c r="E14" s="113">
        <f>E15+E16+E17+E19</f>
        <v>0</v>
      </c>
      <c r="F14" s="113">
        <f aca="true" t="shared" si="1" ref="F14:Z14">F15+F16+F17+F19</f>
        <v>0</v>
      </c>
      <c r="G14" s="113">
        <f t="shared" si="1"/>
        <v>0</v>
      </c>
      <c r="H14" s="113">
        <f t="shared" si="1"/>
        <v>0</v>
      </c>
      <c r="I14" s="113">
        <f t="shared" si="1"/>
        <v>0</v>
      </c>
      <c r="J14" s="113">
        <f t="shared" si="1"/>
        <v>0</v>
      </c>
      <c r="K14" s="113">
        <f t="shared" si="1"/>
        <v>0</v>
      </c>
      <c r="L14" s="113">
        <f t="shared" si="1"/>
        <v>0</v>
      </c>
      <c r="M14" s="113">
        <f t="shared" si="1"/>
        <v>0</v>
      </c>
      <c r="N14" s="113">
        <f t="shared" si="1"/>
        <v>0</v>
      </c>
      <c r="O14" s="113">
        <f t="shared" si="1"/>
        <v>0</v>
      </c>
      <c r="P14" s="113">
        <f t="shared" si="1"/>
        <v>0</v>
      </c>
      <c r="Q14" s="113">
        <f t="shared" si="1"/>
        <v>0</v>
      </c>
      <c r="R14" s="113">
        <f t="shared" si="1"/>
        <v>0</v>
      </c>
      <c r="S14" s="113">
        <f t="shared" si="1"/>
        <v>0</v>
      </c>
      <c r="T14" s="113">
        <f t="shared" si="1"/>
        <v>0</v>
      </c>
      <c r="U14" s="113">
        <f t="shared" si="1"/>
        <v>0</v>
      </c>
      <c r="V14" s="113">
        <f t="shared" si="1"/>
        <v>0</v>
      </c>
      <c r="W14" s="113">
        <f t="shared" si="1"/>
        <v>0</v>
      </c>
      <c r="X14" s="113">
        <f t="shared" si="1"/>
        <v>0</v>
      </c>
      <c r="Y14" s="113">
        <f t="shared" si="1"/>
        <v>0</v>
      </c>
      <c r="Z14" s="114">
        <f t="shared" si="1"/>
        <v>0</v>
      </c>
    </row>
    <row r="15" spans="2:26" s="21" customFormat="1" ht="15" customHeight="1">
      <c r="B15" s="142" t="s">
        <v>6</v>
      </c>
      <c r="C15" s="43" t="s">
        <v>34</v>
      </c>
      <c r="D15" s="41" t="s">
        <v>76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1"/>
    </row>
    <row r="16" spans="2:26" s="21" customFormat="1" ht="15" customHeight="1">
      <c r="B16" s="142" t="s">
        <v>12</v>
      </c>
      <c r="C16" s="43" t="s">
        <v>35</v>
      </c>
      <c r="D16" s="41" t="s">
        <v>76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1"/>
    </row>
    <row r="17" spans="2:26" s="44" customFormat="1" ht="15" customHeight="1">
      <c r="B17" s="142" t="s">
        <v>47</v>
      </c>
      <c r="C17" s="43" t="s">
        <v>81</v>
      </c>
      <c r="D17" s="41" t="s">
        <v>76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1"/>
    </row>
    <row r="18" spans="2:26" s="44" customFormat="1" ht="15" customHeight="1">
      <c r="B18" s="143"/>
      <c r="C18" s="45" t="s">
        <v>83</v>
      </c>
      <c r="D18" s="42" t="s">
        <v>76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1"/>
    </row>
    <row r="19" spans="2:26" s="21" customFormat="1" ht="15" customHeight="1">
      <c r="B19" s="140" t="s">
        <v>66</v>
      </c>
      <c r="C19" s="141" t="s">
        <v>63</v>
      </c>
      <c r="D19" s="40" t="s">
        <v>76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1"/>
    </row>
    <row r="20" spans="2:26" s="23" customFormat="1" ht="15" customHeight="1">
      <c r="B20" s="138" t="s">
        <v>3</v>
      </c>
      <c r="C20" s="139" t="s">
        <v>103</v>
      </c>
      <c r="D20" s="39" t="s">
        <v>76</v>
      </c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20"/>
    </row>
    <row r="21" spans="2:26" s="23" customFormat="1" ht="15" customHeight="1">
      <c r="B21" s="138" t="s">
        <v>4</v>
      </c>
      <c r="C21" s="139" t="s">
        <v>104</v>
      </c>
      <c r="D21" s="39" t="s">
        <v>76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20"/>
    </row>
    <row r="22" spans="2:26" s="155" customFormat="1" ht="15" customHeight="1">
      <c r="B22" s="138"/>
      <c r="C22" s="139" t="s">
        <v>71</v>
      </c>
      <c r="D22" s="153" t="s">
        <v>76</v>
      </c>
      <c r="E22" s="154">
        <f>E14+E7+E20+E21</f>
        <v>0</v>
      </c>
      <c r="F22" s="154">
        <f aca="true" t="shared" si="2" ref="F22:Z22">F14+F7+F20+F21</f>
        <v>0</v>
      </c>
      <c r="G22" s="154">
        <f t="shared" si="2"/>
        <v>0</v>
      </c>
      <c r="H22" s="154">
        <f t="shared" si="2"/>
        <v>0</v>
      </c>
      <c r="I22" s="154">
        <f t="shared" si="2"/>
        <v>0</v>
      </c>
      <c r="J22" s="154">
        <f t="shared" si="2"/>
        <v>0</v>
      </c>
      <c r="K22" s="154">
        <f t="shared" si="2"/>
        <v>0</v>
      </c>
      <c r="L22" s="154">
        <f t="shared" si="2"/>
        <v>0</v>
      </c>
      <c r="M22" s="154">
        <f t="shared" si="2"/>
        <v>0</v>
      </c>
      <c r="N22" s="154">
        <f t="shared" si="2"/>
        <v>0</v>
      </c>
      <c r="O22" s="154">
        <f t="shared" si="2"/>
        <v>0</v>
      </c>
      <c r="P22" s="154">
        <f t="shared" si="2"/>
        <v>0</v>
      </c>
      <c r="Q22" s="154">
        <f t="shared" si="2"/>
        <v>0</v>
      </c>
      <c r="R22" s="154">
        <f t="shared" si="2"/>
        <v>0</v>
      </c>
      <c r="S22" s="154">
        <f t="shared" si="2"/>
        <v>0</v>
      </c>
      <c r="T22" s="154">
        <f t="shared" si="2"/>
        <v>0</v>
      </c>
      <c r="U22" s="154">
        <f t="shared" si="2"/>
        <v>0</v>
      </c>
      <c r="V22" s="154">
        <f t="shared" si="2"/>
        <v>0</v>
      </c>
      <c r="W22" s="154">
        <f t="shared" si="2"/>
        <v>0</v>
      </c>
      <c r="X22" s="154">
        <f t="shared" si="2"/>
        <v>0</v>
      </c>
      <c r="Y22" s="154">
        <f t="shared" si="2"/>
        <v>0</v>
      </c>
      <c r="Z22" s="154">
        <f t="shared" si="2"/>
        <v>0</v>
      </c>
    </row>
    <row r="23" spans="2:26" s="31" customFormat="1" ht="15" customHeight="1">
      <c r="B23" s="137"/>
      <c r="C23" s="35" t="s">
        <v>92</v>
      </c>
      <c r="D23" s="36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6"/>
    </row>
    <row r="24" spans="2:26" s="23" customFormat="1" ht="15" customHeight="1">
      <c r="B24" s="146" t="s">
        <v>1</v>
      </c>
      <c r="C24" s="147" t="s">
        <v>36</v>
      </c>
      <c r="D24" s="46" t="s">
        <v>76</v>
      </c>
      <c r="E24" s="111">
        <f aca="true" t="shared" si="3" ref="E24:Z24">SUM(E25:E31)</f>
        <v>0</v>
      </c>
      <c r="F24" s="111">
        <f t="shared" si="3"/>
        <v>0</v>
      </c>
      <c r="G24" s="111">
        <f t="shared" si="3"/>
        <v>0</v>
      </c>
      <c r="H24" s="111">
        <f t="shared" si="3"/>
        <v>0</v>
      </c>
      <c r="I24" s="111">
        <f t="shared" si="3"/>
        <v>0</v>
      </c>
      <c r="J24" s="111">
        <f t="shared" si="3"/>
        <v>0</v>
      </c>
      <c r="K24" s="111">
        <f t="shared" si="3"/>
        <v>0</v>
      </c>
      <c r="L24" s="111">
        <f t="shared" si="3"/>
        <v>0</v>
      </c>
      <c r="M24" s="111">
        <f t="shared" si="3"/>
        <v>0</v>
      </c>
      <c r="N24" s="111">
        <f t="shared" si="3"/>
        <v>0</v>
      </c>
      <c r="O24" s="111">
        <f t="shared" si="3"/>
        <v>0</v>
      </c>
      <c r="P24" s="111">
        <f t="shared" si="3"/>
        <v>0</v>
      </c>
      <c r="Q24" s="111">
        <f t="shared" si="3"/>
        <v>0</v>
      </c>
      <c r="R24" s="111">
        <f t="shared" si="3"/>
        <v>0</v>
      </c>
      <c r="S24" s="111">
        <f t="shared" si="3"/>
        <v>0</v>
      </c>
      <c r="T24" s="111">
        <f t="shared" si="3"/>
        <v>0</v>
      </c>
      <c r="U24" s="111">
        <f t="shared" si="3"/>
        <v>0</v>
      </c>
      <c r="V24" s="111">
        <f t="shared" si="3"/>
        <v>0</v>
      </c>
      <c r="W24" s="111">
        <f t="shared" si="3"/>
        <v>0</v>
      </c>
      <c r="X24" s="111">
        <f t="shared" si="3"/>
        <v>0</v>
      </c>
      <c r="Y24" s="111">
        <f t="shared" si="3"/>
        <v>0</v>
      </c>
      <c r="Z24" s="111">
        <f t="shared" si="3"/>
        <v>0</v>
      </c>
    </row>
    <row r="25" spans="2:26" s="21" customFormat="1" ht="15" customHeight="1">
      <c r="B25" s="48" t="s">
        <v>6</v>
      </c>
      <c r="C25" s="148" t="s">
        <v>64</v>
      </c>
      <c r="D25" s="47" t="s">
        <v>76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spans="2:26" s="21" customFormat="1" ht="15" customHeight="1">
      <c r="B26" s="48" t="s">
        <v>12</v>
      </c>
      <c r="C26" s="148" t="s">
        <v>37</v>
      </c>
      <c r="D26" s="47" t="s">
        <v>76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</row>
    <row r="27" spans="2:26" s="21" customFormat="1" ht="15" customHeight="1">
      <c r="B27" s="48" t="s">
        <v>47</v>
      </c>
      <c r="C27" s="148" t="s">
        <v>38</v>
      </c>
      <c r="D27" s="47" t="s">
        <v>76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spans="2:26" s="21" customFormat="1" ht="15" customHeight="1">
      <c r="B28" s="48" t="s">
        <v>66</v>
      </c>
      <c r="C28" s="148" t="s">
        <v>39</v>
      </c>
      <c r="D28" s="47" t="s">
        <v>76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29" spans="2:26" s="21" customFormat="1" ht="15" customHeight="1">
      <c r="B29" s="48" t="s">
        <v>67</v>
      </c>
      <c r="C29" s="148" t="s">
        <v>40</v>
      </c>
      <c r="D29" s="47" t="s">
        <v>76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2:26" s="21" customFormat="1" ht="15" customHeight="1">
      <c r="B30" s="48" t="s">
        <v>68</v>
      </c>
      <c r="C30" s="148" t="s">
        <v>41</v>
      </c>
      <c r="D30" s="47" t="s">
        <v>76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2:26" s="21" customFormat="1" ht="15" customHeight="1">
      <c r="B31" s="48" t="s">
        <v>69</v>
      </c>
      <c r="C31" s="149" t="s">
        <v>42</v>
      </c>
      <c r="D31" s="47" t="s">
        <v>76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2:26" s="23" customFormat="1" ht="15" customHeight="1">
      <c r="B32" s="146" t="s">
        <v>2</v>
      </c>
      <c r="C32" s="147" t="s">
        <v>43</v>
      </c>
      <c r="D32" s="46" t="s">
        <v>76</v>
      </c>
      <c r="E32" s="111">
        <f aca="true" t="shared" si="4" ref="E32:Z32">E33+E34+E36+E38</f>
        <v>0</v>
      </c>
      <c r="F32" s="111">
        <f t="shared" si="4"/>
        <v>0</v>
      </c>
      <c r="G32" s="111">
        <f t="shared" si="4"/>
        <v>0</v>
      </c>
      <c r="H32" s="111">
        <f t="shared" si="4"/>
        <v>0</v>
      </c>
      <c r="I32" s="111">
        <f t="shared" si="4"/>
        <v>0</v>
      </c>
      <c r="J32" s="111">
        <f t="shared" si="4"/>
        <v>0</v>
      </c>
      <c r="K32" s="111">
        <f t="shared" si="4"/>
        <v>0</v>
      </c>
      <c r="L32" s="111">
        <f t="shared" si="4"/>
        <v>0</v>
      </c>
      <c r="M32" s="111">
        <f t="shared" si="4"/>
        <v>0</v>
      </c>
      <c r="N32" s="111">
        <f t="shared" si="4"/>
        <v>0</v>
      </c>
      <c r="O32" s="111">
        <f t="shared" si="4"/>
        <v>0</v>
      </c>
      <c r="P32" s="111">
        <f t="shared" si="4"/>
        <v>0</v>
      </c>
      <c r="Q32" s="111">
        <f t="shared" si="4"/>
        <v>0</v>
      </c>
      <c r="R32" s="111">
        <f t="shared" si="4"/>
        <v>0</v>
      </c>
      <c r="S32" s="111">
        <f t="shared" si="4"/>
        <v>0</v>
      </c>
      <c r="T32" s="111">
        <f t="shared" si="4"/>
        <v>0</v>
      </c>
      <c r="U32" s="111">
        <f t="shared" si="4"/>
        <v>0</v>
      </c>
      <c r="V32" s="111">
        <f t="shared" si="4"/>
        <v>0</v>
      </c>
      <c r="W32" s="111">
        <f t="shared" si="4"/>
        <v>0</v>
      </c>
      <c r="X32" s="111">
        <f t="shared" si="4"/>
        <v>0</v>
      </c>
      <c r="Y32" s="111">
        <f t="shared" si="4"/>
        <v>0</v>
      </c>
      <c r="Z32" s="111">
        <f t="shared" si="4"/>
        <v>0</v>
      </c>
    </row>
    <row r="33" spans="2:26" s="21" customFormat="1" ht="15" customHeight="1">
      <c r="B33" s="48" t="s">
        <v>6</v>
      </c>
      <c r="C33" s="148" t="s">
        <v>90</v>
      </c>
      <c r="D33" s="47" t="s">
        <v>76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2:26" s="21" customFormat="1" ht="15" customHeight="1">
      <c r="B34" s="48" t="s">
        <v>12</v>
      </c>
      <c r="C34" s="148" t="s">
        <v>89</v>
      </c>
      <c r="D34" s="47" t="s">
        <v>76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2:26" s="21" customFormat="1" ht="15" customHeight="1">
      <c r="B35" s="48"/>
      <c r="C35" s="150" t="s">
        <v>126</v>
      </c>
      <c r="D35" s="47" t="s">
        <v>76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2:26" s="21" customFormat="1" ht="15" customHeight="1">
      <c r="B36" s="48" t="s">
        <v>47</v>
      </c>
      <c r="C36" s="148" t="s">
        <v>85</v>
      </c>
      <c r="D36" s="47" t="s">
        <v>76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2:26" s="21" customFormat="1" ht="15" customHeight="1">
      <c r="B37" s="48"/>
      <c r="C37" s="150" t="s">
        <v>126</v>
      </c>
      <c r="D37" s="47" t="s">
        <v>76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2:26" s="21" customFormat="1" ht="15" customHeight="1">
      <c r="B38" s="48" t="s">
        <v>66</v>
      </c>
      <c r="C38" s="148" t="s">
        <v>86</v>
      </c>
      <c r="D38" s="47" t="s">
        <v>76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2:26" s="21" customFormat="1" ht="15" customHeight="1">
      <c r="B39" s="48"/>
      <c r="C39" s="49" t="s">
        <v>124</v>
      </c>
      <c r="D39" s="47" t="s">
        <v>76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2:26" s="23" customFormat="1" ht="15" customHeight="1">
      <c r="B40" s="146"/>
      <c r="C40" s="147" t="s">
        <v>53</v>
      </c>
      <c r="D40" s="46" t="s">
        <v>76</v>
      </c>
      <c r="E40" s="111">
        <f aca="true" t="shared" si="5" ref="E40:Z40">E32+E24</f>
        <v>0</v>
      </c>
      <c r="F40" s="111">
        <f t="shared" si="5"/>
        <v>0</v>
      </c>
      <c r="G40" s="111">
        <f t="shared" si="5"/>
        <v>0</v>
      </c>
      <c r="H40" s="111">
        <f t="shared" si="5"/>
        <v>0</v>
      </c>
      <c r="I40" s="111">
        <f t="shared" si="5"/>
        <v>0</v>
      </c>
      <c r="J40" s="111">
        <f t="shared" si="5"/>
        <v>0</v>
      </c>
      <c r="K40" s="111">
        <f t="shared" si="5"/>
        <v>0</v>
      </c>
      <c r="L40" s="111">
        <f t="shared" si="5"/>
        <v>0</v>
      </c>
      <c r="M40" s="111">
        <f t="shared" si="5"/>
        <v>0</v>
      </c>
      <c r="N40" s="111">
        <f t="shared" si="5"/>
        <v>0</v>
      </c>
      <c r="O40" s="111">
        <f t="shared" si="5"/>
        <v>0</v>
      </c>
      <c r="P40" s="111">
        <f t="shared" si="5"/>
        <v>0</v>
      </c>
      <c r="Q40" s="111">
        <f t="shared" si="5"/>
        <v>0</v>
      </c>
      <c r="R40" s="111">
        <f t="shared" si="5"/>
        <v>0</v>
      </c>
      <c r="S40" s="111">
        <f t="shared" si="5"/>
        <v>0</v>
      </c>
      <c r="T40" s="111">
        <f t="shared" si="5"/>
        <v>0</v>
      </c>
      <c r="U40" s="111">
        <f t="shared" si="5"/>
        <v>0</v>
      </c>
      <c r="V40" s="111">
        <f t="shared" si="5"/>
        <v>0</v>
      </c>
      <c r="W40" s="111">
        <f t="shared" si="5"/>
        <v>0</v>
      </c>
      <c r="X40" s="111">
        <f t="shared" si="5"/>
        <v>0</v>
      </c>
      <c r="Y40" s="111">
        <f t="shared" si="5"/>
        <v>0</v>
      </c>
      <c r="Z40" s="111">
        <f t="shared" si="5"/>
        <v>0</v>
      </c>
    </row>
    <row r="41" spans="2:26" s="23" customFormat="1" ht="15" customHeight="1">
      <c r="B41" s="81"/>
      <c r="C41" s="79"/>
      <c r="D41" s="82"/>
      <c r="E41" s="91">
        <f>IF(ROUND(E22,2)=ROUND(E40,2),"","BŁĄD")</f>
      </c>
      <c r="F41" s="91">
        <f aca="true" t="shared" si="6" ref="F41:Z41">IF(F22=F40,"","BŁĄD")</f>
      </c>
      <c r="G41" s="91">
        <f t="shared" si="6"/>
      </c>
      <c r="H41" s="91">
        <f t="shared" si="6"/>
      </c>
      <c r="I41" s="91">
        <f t="shared" si="6"/>
      </c>
      <c r="J41" s="91">
        <f t="shared" si="6"/>
      </c>
      <c r="K41" s="91">
        <f t="shared" si="6"/>
      </c>
      <c r="L41" s="91">
        <f t="shared" si="6"/>
      </c>
      <c r="M41" s="91">
        <f t="shared" si="6"/>
      </c>
      <c r="N41" s="91">
        <f t="shared" si="6"/>
      </c>
      <c r="O41" s="91">
        <f t="shared" si="6"/>
      </c>
      <c r="P41" s="91">
        <f t="shared" si="6"/>
      </c>
      <c r="Q41" s="91">
        <f t="shared" si="6"/>
      </c>
      <c r="R41" s="91">
        <f t="shared" si="6"/>
      </c>
      <c r="S41" s="91">
        <f t="shared" si="6"/>
      </c>
      <c r="T41" s="91">
        <f t="shared" si="6"/>
      </c>
      <c r="U41" s="91">
        <f t="shared" si="6"/>
      </c>
      <c r="V41" s="91">
        <f t="shared" si="6"/>
      </c>
      <c r="W41" s="91">
        <f t="shared" si="6"/>
      </c>
      <c r="X41" s="91">
        <f t="shared" si="6"/>
      </c>
      <c r="Y41" s="91">
        <f t="shared" si="6"/>
      </c>
      <c r="Z41" s="91">
        <f t="shared" si="6"/>
      </c>
    </row>
    <row r="42" spans="2:4" s="23" customFormat="1" ht="15" customHeight="1">
      <c r="B42" s="81"/>
      <c r="C42" s="82"/>
      <c r="D42" s="82"/>
    </row>
    <row r="43" spans="2:26" s="23" customFormat="1" ht="15" customHeight="1">
      <c r="B43" s="85"/>
      <c r="C43" s="83"/>
      <c r="D43" s="83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2:26" ht="15" customHeight="1">
      <c r="B44" s="80"/>
      <c r="C44" s="75"/>
      <c r="D44" s="75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2:26" ht="15" customHeight="1">
      <c r="B45" s="80"/>
      <c r="C45" s="180" t="s">
        <v>100</v>
      </c>
      <c r="D45" s="18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2:26" ht="15" customHeight="1">
      <c r="B46" s="80"/>
      <c r="C46" s="181" t="s">
        <v>101</v>
      </c>
      <c r="D46" s="18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5:26" ht="15" customHeight="1"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3:26" ht="15" customHeight="1">
      <c r="C48" s="132" t="s">
        <v>102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5:26" ht="15" customHeight="1"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2:26" s="51" customFormat="1" ht="15" customHeight="1">
      <c r="B50" s="151"/>
      <c r="C50" s="152" t="s">
        <v>44</v>
      </c>
      <c r="D50" s="50"/>
      <c r="E50" s="52" t="b">
        <f aca="true" t="shared" si="7" ref="E50:Z50">E40=E22</f>
        <v>1</v>
      </c>
      <c r="F50" s="52" t="b">
        <f t="shared" si="7"/>
        <v>1</v>
      </c>
      <c r="G50" s="52" t="b">
        <f t="shared" si="7"/>
        <v>1</v>
      </c>
      <c r="H50" s="52" t="b">
        <f t="shared" si="7"/>
        <v>1</v>
      </c>
      <c r="I50" s="52" t="b">
        <f t="shared" si="7"/>
        <v>1</v>
      </c>
      <c r="J50" s="52" t="b">
        <f t="shared" si="7"/>
        <v>1</v>
      </c>
      <c r="K50" s="52" t="b">
        <f t="shared" si="7"/>
        <v>1</v>
      </c>
      <c r="L50" s="52" t="b">
        <f t="shared" si="7"/>
        <v>1</v>
      </c>
      <c r="M50" s="52" t="b">
        <f t="shared" si="7"/>
        <v>1</v>
      </c>
      <c r="N50" s="52" t="b">
        <f t="shared" si="7"/>
        <v>1</v>
      </c>
      <c r="O50" s="52" t="b">
        <f t="shared" si="7"/>
        <v>1</v>
      </c>
      <c r="P50" s="52" t="b">
        <f t="shared" si="7"/>
        <v>1</v>
      </c>
      <c r="Q50" s="52" t="b">
        <f t="shared" si="7"/>
        <v>1</v>
      </c>
      <c r="R50" s="52" t="b">
        <f t="shared" si="7"/>
        <v>1</v>
      </c>
      <c r="S50" s="52" t="b">
        <f t="shared" si="7"/>
        <v>1</v>
      </c>
      <c r="T50" s="52" t="b">
        <f t="shared" si="7"/>
        <v>1</v>
      </c>
      <c r="U50" s="52" t="b">
        <f t="shared" si="7"/>
        <v>1</v>
      </c>
      <c r="V50" s="52" t="b">
        <f t="shared" si="7"/>
        <v>1</v>
      </c>
      <c r="W50" s="52" t="b">
        <f t="shared" si="7"/>
        <v>1</v>
      </c>
      <c r="X50" s="52" t="b">
        <f t="shared" si="7"/>
        <v>1</v>
      </c>
      <c r="Y50" s="52" t="b">
        <f t="shared" si="7"/>
        <v>1</v>
      </c>
      <c r="Z50" s="52" t="b">
        <f t="shared" si="7"/>
        <v>1</v>
      </c>
    </row>
    <row r="51" spans="3:26" ht="15" customHeight="1">
      <c r="C51" s="15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5:26" ht="15" customHeight="1"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5:26" ht="15" customHeight="1"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5:26" ht="15" customHeight="1"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ht="15" customHeight="1"/>
    <row r="56" ht="15" customHeight="1"/>
    <row r="57" ht="15" customHeight="1"/>
    <row r="58" ht="15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sheetProtection/>
  <mergeCells count="3">
    <mergeCell ref="H2:H3"/>
    <mergeCell ref="C45:D45"/>
    <mergeCell ref="C46:D46"/>
  </mergeCells>
  <conditionalFormatting sqref="E50:Z50">
    <cfRule type="containsText" priority="1" dxfId="0" operator="containsText" stopIfTrue="1" text="Fałsz">
      <formula>NOT(ISERROR(SEARCH("Fałsz",E50)))</formula>
    </cfRule>
  </conditionalFormatting>
  <printOptions/>
  <pageMargins left="0.3937007874015748" right="0.3937007874015748" top="0.3937007874015748" bottom="0.3937007874015748" header="0.3937007874015748" footer="0.3937007874015748"/>
  <pageSetup fitToHeight="4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2:AN51"/>
  <sheetViews>
    <sheetView showGridLines="0" view="pageBreakPreview" zoomScaleSheetLayoutView="100" zoomScalePageLayoutView="0" workbookViewId="0" topLeftCell="A16">
      <selection activeCell="C33" sqref="C33"/>
    </sheetView>
  </sheetViews>
  <sheetFormatPr defaultColWidth="9.140625" defaultRowHeight="12.75" outlineLevelCol="1"/>
  <cols>
    <col min="1" max="1" width="5.7109375" style="3" customWidth="1"/>
    <col min="2" max="2" width="5.7109375" style="84" customWidth="1"/>
    <col min="3" max="3" width="60.7109375" style="75" customWidth="1"/>
    <col min="4" max="4" width="5.7109375" style="3" customWidth="1"/>
    <col min="5" max="18" width="10.7109375" style="9" customWidth="1"/>
    <col min="19" max="25" width="10.7109375" style="9" customWidth="1" outlineLevel="1"/>
    <col min="26" max="26" width="10.7109375" style="9" customWidth="1"/>
    <col min="27" max="28" width="10.7109375" style="1" customWidth="1"/>
    <col min="29" max="30" width="10.7109375" style="3" customWidth="1"/>
    <col min="31" max="16384" width="9.140625" style="3" customWidth="1"/>
  </cols>
  <sheetData>
    <row r="1" ht="15" customHeight="1"/>
    <row r="2" spans="2:8" ht="15" customHeight="1">
      <c r="B2" s="74" t="s">
        <v>122</v>
      </c>
      <c r="H2" s="178" t="s">
        <v>123</v>
      </c>
    </row>
    <row r="3" spans="5:26" ht="32.25" customHeight="1">
      <c r="E3" s="31"/>
      <c r="F3" s="31"/>
      <c r="G3" s="31"/>
      <c r="H3" s="179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2:26" s="34" customFormat="1" ht="19.5" customHeight="1">
      <c r="B4" s="133" t="s">
        <v>0</v>
      </c>
      <c r="C4" s="134" t="s">
        <v>78</v>
      </c>
      <c r="D4" s="13" t="s">
        <v>59</v>
      </c>
      <c r="E4" s="14">
        <f>IF($H$4="","n-3",IF($H$4="n","n-3",$H$4-3))</f>
        <v>2019</v>
      </c>
      <c r="F4" s="14">
        <f>IF($H$4="","n-2",IF($H$4="n","n-2",$H$4-2))</f>
        <v>2020</v>
      </c>
      <c r="G4" s="14">
        <f>IF($H$4="","n-1",IF($H$4="n","n-1",$H$4-1))</f>
        <v>2021</v>
      </c>
      <c r="H4" s="89">
        <v>2022</v>
      </c>
      <c r="I4" s="14">
        <f>IF($H$4="","n+1",IF($H$4="n","n+1",$H$4+1))</f>
        <v>2023</v>
      </c>
      <c r="J4" s="14">
        <f>IF($H$4="","n+2",IF($H$4="n","n+2",$H$4+2))</f>
        <v>2024</v>
      </c>
      <c r="K4" s="14">
        <f>IF($H$4="","n+3",IF($H$4="n","n+3",$H$4+3))</f>
        <v>2025</v>
      </c>
      <c r="L4" s="14">
        <f>IF($H$4="","n+4",IF($H$4="n","n+4",$H$4+4))</f>
        <v>2026</v>
      </c>
      <c r="M4" s="14">
        <f>IF($H$4="","n+5",IF($H$4="n","n+5",$H$4+5))</f>
        <v>2027</v>
      </c>
      <c r="N4" s="14">
        <f>IF($H$4="","n+6",IF($H$4="n","n+6",$H$4+6))</f>
        <v>2028</v>
      </c>
      <c r="O4" s="14">
        <f>IF($H$4="","n+7",IF($H$4="n","n+7",$H$4+7))</f>
        <v>2029</v>
      </c>
      <c r="P4" s="14">
        <f>IF($H$4="","n+8",IF($H$4="n","n+8",$H$4+8))</f>
        <v>2030</v>
      </c>
      <c r="Q4" s="14">
        <f>IF($H$4="","n+9",IF($H$4="n","n+9",$H$4+9))</f>
        <v>2031</v>
      </c>
      <c r="R4" s="14">
        <f>IF($H$4="","n+10",IF($H$4="n","n+10",$H$4+10))</f>
        <v>2032</v>
      </c>
      <c r="S4" s="14">
        <f>IF($H$4="","n+11",IF($H$4="n","n+11",$H$4+11))</f>
        <v>2033</v>
      </c>
      <c r="T4" s="14">
        <f>IF($H$4="","n+12",IF($H$4="n","n+12",$H$4+12))</f>
        <v>2034</v>
      </c>
      <c r="U4" s="14">
        <f>IF($H$4="","n+13",IF($H$4="n","n+13",$H$4+13))</f>
        <v>2035</v>
      </c>
      <c r="V4" s="14">
        <f>IF($H$4="","n+14",IF($H$4="n","n+14",$H$4+14))</f>
        <v>2036</v>
      </c>
      <c r="W4" s="14">
        <f>IF($H$4="","n+15",IF($H$4="n","n+15",$H$4+15))</f>
        <v>2037</v>
      </c>
      <c r="X4" s="14">
        <f>IF($H$4="","n+16",IF($H$4="n","n+16",$H$4+16))</f>
        <v>2038</v>
      </c>
      <c r="Y4" s="14">
        <f>IF($H$4="","n+17",IF($H$4="n","n+17",$H$4+17))</f>
        <v>2039</v>
      </c>
      <c r="Z4" s="14" t="s">
        <v>60</v>
      </c>
    </row>
    <row r="5" spans="2:29" s="1" customFormat="1" ht="15" customHeight="1">
      <c r="B5" s="135">
        <v>1</v>
      </c>
      <c r="C5" s="136">
        <v>2</v>
      </c>
      <c r="D5" s="77">
        <v>3</v>
      </c>
      <c r="E5" s="77">
        <v>4</v>
      </c>
      <c r="F5" s="77">
        <v>5</v>
      </c>
      <c r="G5" s="77">
        <v>6</v>
      </c>
      <c r="H5" s="77">
        <v>7</v>
      </c>
      <c r="I5" s="77">
        <v>8</v>
      </c>
      <c r="J5" s="77">
        <v>9</v>
      </c>
      <c r="K5" s="77">
        <v>10</v>
      </c>
      <c r="L5" s="77">
        <v>11</v>
      </c>
      <c r="M5" s="77">
        <v>12</v>
      </c>
      <c r="N5" s="77">
        <v>13</v>
      </c>
      <c r="O5" s="77">
        <v>14</v>
      </c>
      <c r="P5" s="77">
        <v>15</v>
      </c>
      <c r="Q5" s="77">
        <v>16</v>
      </c>
      <c r="R5" s="77">
        <v>17</v>
      </c>
      <c r="S5" s="77">
        <v>18</v>
      </c>
      <c r="T5" s="77">
        <v>19</v>
      </c>
      <c r="U5" s="77">
        <v>20</v>
      </c>
      <c r="V5" s="77">
        <v>21</v>
      </c>
      <c r="W5" s="77">
        <v>22</v>
      </c>
      <c r="X5" s="77">
        <v>23</v>
      </c>
      <c r="Y5" s="77">
        <v>24</v>
      </c>
      <c r="Z5" s="78" t="s">
        <v>60</v>
      </c>
      <c r="AA5" s="12"/>
      <c r="AB5" s="12"/>
      <c r="AC5" s="12"/>
    </row>
    <row r="6" spans="2:26" s="57" customFormat="1" ht="15" customHeight="1">
      <c r="B6" s="156" t="s">
        <v>1</v>
      </c>
      <c r="C6" s="157" t="s">
        <v>45</v>
      </c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6"/>
    </row>
    <row r="7" spans="2:26" s="59" customFormat="1" ht="15" customHeight="1">
      <c r="B7" s="158" t="s">
        <v>6</v>
      </c>
      <c r="C7" s="159" t="s">
        <v>46</v>
      </c>
      <c r="D7" s="58" t="s">
        <v>76</v>
      </c>
      <c r="E7" s="104">
        <f>RZiS!E27</f>
        <v>0</v>
      </c>
      <c r="F7" s="104">
        <f>RZiS!F27</f>
        <v>0</v>
      </c>
      <c r="G7" s="104">
        <f>RZiS!G27</f>
        <v>0</v>
      </c>
      <c r="H7" s="104">
        <f>RZiS!H27</f>
        <v>0</v>
      </c>
      <c r="I7" s="104">
        <f>RZiS!I27</f>
        <v>0</v>
      </c>
      <c r="J7" s="104">
        <f>RZiS!J27</f>
        <v>0</v>
      </c>
      <c r="K7" s="104">
        <f>RZiS!K27</f>
        <v>0</v>
      </c>
      <c r="L7" s="104">
        <f>RZiS!L27</f>
        <v>0</v>
      </c>
      <c r="M7" s="104">
        <f>RZiS!M27</f>
        <v>0</v>
      </c>
      <c r="N7" s="104">
        <f>RZiS!N27</f>
        <v>0</v>
      </c>
      <c r="O7" s="104">
        <f>RZiS!O27</f>
        <v>0</v>
      </c>
      <c r="P7" s="104">
        <f>RZiS!P27</f>
        <v>0</v>
      </c>
      <c r="Q7" s="104">
        <f>RZiS!Q27</f>
        <v>0</v>
      </c>
      <c r="R7" s="104">
        <f>RZiS!R27</f>
        <v>0</v>
      </c>
      <c r="S7" s="104">
        <f>RZiS!S27</f>
        <v>0</v>
      </c>
      <c r="T7" s="104">
        <f>RZiS!T27</f>
        <v>0</v>
      </c>
      <c r="U7" s="104">
        <f>RZiS!U27</f>
        <v>0</v>
      </c>
      <c r="V7" s="104">
        <f>RZiS!V27</f>
        <v>0</v>
      </c>
      <c r="W7" s="104">
        <f>RZiS!W27</f>
        <v>0</v>
      </c>
      <c r="X7" s="104">
        <f>RZiS!X27</f>
        <v>0</v>
      </c>
      <c r="Y7" s="104">
        <f>RZiS!Y27</f>
        <v>0</v>
      </c>
      <c r="Z7" s="104">
        <f>RZiS!Z27</f>
        <v>0</v>
      </c>
    </row>
    <row r="8" spans="2:40" s="177" customFormat="1" ht="15" customHeight="1">
      <c r="B8" s="160" t="s">
        <v>12</v>
      </c>
      <c r="C8" s="161" t="s">
        <v>108</v>
      </c>
      <c r="D8" s="175" t="s">
        <v>76</v>
      </c>
      <c r="E8" s="117">
        <f>SUM(E9:E18)</f>
        <v>0</v>
      </c>
      <c r="F8" s="117">
        <f aca="true" t="shared" si="0" ref="F8:Z8">SUM(F9:F18)</f>
        <v>0</v>
      </c>
      <c r="G8" s="117">
        <f t="shared" si="0"/>
        <v>0</v>
      </c>
      <c r="H8" s="117">
        <f t="shared" si="0"/>
        <v>0</v>
      </c>
      <c r="I8" s="117">
        <f t="shared" si="0"/>
        <v>0</v>
      </c>
      <c r="J8" s="117">
        <f t="shared" si="0"/>
        <v>0</v>
      </c>
      <c r="K8" s="117">
        <f t="shared" si="0"/>
        <v>0</v>
      </c>
      <c r="L8" s="117">
        <f t="shared" si="0"/>
        <v>0</v>
      </c>
      <c r="M8" s="117">
        <f t="shared" si="0"/>
        <v>0</v>
      </c>
      <c r="N8" s="117">
        <f t="shared" si="0"/>
        <v>0</v>
      </c>
      <c r="O8" s="117">
        <f t="shared" si="0"/>
        <v>0</v>
      </c>
      <c r="P8" s="117">
        <f t="shared" si="0"/>
        <v>0</v>
      </c>
      <c r="Q8" s="117">
        <f t="shared" si="0"/>
        <v>0</v>
      </c>
      <c r="R8" s="117">
        <f t="shared" si="0"/>
        <v>0</v>
      </c>
      <c r="S8" s="117">
        <f t="shared" si="0"/>
        <v>0</v>
      </c>
      <c r="T8" s="117">
        <f t="shared" si="0"/>
        <v>0</v>
      </c>
      <c r="U8" s="117">
        <f t="shared" si="0"/>
        <v>0</v>
      </c>
      <c r="V8" s="117">
        <f t="shared" si="0"/>
        <v>0</v>
      </c>
      <c r="W8" s="117">
        <f t="shared" si="0"/>
        <v>0</v>
      </c>
      <c r="X8" s="117">
        <f t="shared" si="0"/>
        <v>0</v>
      </c>
      <c r="Y8" s="117">
        <f t="shared" si="0"/>
        <v>0</v>
      </c>
      <c r="Z8" s="117">
        <f t="shared" si="0"/>
        <v>0</v>
      </c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</row>
    <row r="9" spans="2:40" s="57" customFormat="1" ht="15" customHeight="1">
      <c r="B9" s="162" t="s">
        <v>7</v>
      </c>
      <c r="C9" s="64" t="s">
        <v>75</v>
      </c>
      <c r="D9" s="61" t="s">
        <v>76</v>
      </c>
      <c r="E9" s="87">
        <f>RZiS!E8</f>
        <v>0</v>
      </c>
      <c r="F9" s="87">
        <f>RZiS!F8</f>
        <v>0</v>
      </c>
      <c r="G9" s="87">
        <f>RZiS!G8</f>
        <v>0</v>
      </c>
      <c r="H9" s="87">
        <f>RZiS!H8</f>
        <v>0</v>
      </c>
      <c r="I9" s="87">
        <f>RZiS!I8</f>
        <v>0</v>
      </c>
      <c r="J9" s="87">
        <f>RZiS!J8</f>
        <v>0</v>
      </c>
      <c r="K9" s="87">
        <f>RZiS!K8</f>
        <v>0</v>
      </c>
      <c r="L9" s="87">
        <f>RZiS!L8</f>
        <v>0</v>
      </c>
      <c r="M9" s="87">
        <f>RZiS!M8</f>
        <v>0</v>
      </c>
      <c r="N9" s="87">
        <f>RZiS!N8</f>
        <v>0</v>
      </c>
      <c r="O9" s="87">
        <f>RZiS!O8</f>
        <v>0</v>
      </c>
      <c r="P9" s="87">
        <f>RZiS!P8</f>
        <v>0</v>
      </c>
      <c r="Q9" s="87">
        <f>RZiS!Q8</f>
        <v>0</v>
      </c>
      <c r="R9" s="87">
        <f>RZiS!R8</f>
        <v>0</v>
      </c>
      <c r="S9" s="87">
        <f>RZiS!S8</f>
        <v>0</v>
      </c>
      <c r="T9" s="87">
        <f>RZiS!T8</f>
        <v>0</v>
      </c>
      <c r="U9" s="87">
        <f>RZiS!U8</f>
        <v>0</v>
      </c>
      <c r="V9" s="87">
        <f>RZiS!V8</f>
        <v>0</v>
      </c>
      <c r="W9" s="87">
        <f>RZiS!W8</f>
        <v>0</v>
      </c>
      <c r="X9" s="87">
        <f>RZiS!X8</f>
        <v>0</v>
      </c>
      <c r="Y9" s="87">
        <f>RZiS!Y8</f>
        <v>0</v>
      </c>
      <c r="Z9" s="88">
        <f>RZiS!Z8</f>
        <v>0</v>
      </c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</row>
    <row r="10" spans="2:26" s="57" customFormat="1" ht="15" customHeight="1">
      <c r="B10" s="162" t="s">
        <v>8</v>
      </c>
      <c r="C10" s="163" t="s">
        <v>72</v>
      </c>
      <c r="D10" s="61" t="s">
        <v>76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3"/>
    </row>
    <row r="11" spans="2:40" s="57" customFormat="1" ht="15" customHeight="1">
      <c r="B11" s="162" t="s">
        <v>9</v>
      </c>
      <c r="C11" s="64" t="s">
        <v>94</v>
      </c>
      <c r="D11" s="61" t="s">
        <v>76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</row>
    <row r="12" spans="2:26" s="57" customFormat="1" ht="15" customHeight="1">
      <c r="B12" s="162" t="s">
        <v>10</v>
      </c>
      <c r="C12" s="64" t="s">
        <v>56</v>
      </c>
      <c r="D12" s="61" t="s">
        <v>76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3"/>
    </row>
    <row r="13" spans="2:40" s="57" customFormat="1" ht="15" customHeight="1">
      <c r="B13" s="162" t="s">
        <v>11</v>
      </c>
      <c r="C13" s="64" t="s">
        <v>57</v>
      </c>
      <c r="D13" s="61" t="s">
        <v>76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3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</row>
    <row r="14" spans="2:26" s="57" customFormat="1" ht="15" customHeight="1">
      <c r="B14" s="162" t="s">
        <v>13</v>
      </c>
      <c r="C14" s="64" t="s">
        <v>54</v>
      </c>
      <c r="D14" s="61" t="s">
        <v>76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3"/>
    </row>
    <row r="15" spans="2:40" s="57" customFormat="1" ht="15" customHeight="1">
      <c r="B15" s="162" t="s">
        <v>14</v>
      </c>
      <c r="C15" s="64" t="s">
        <v>73</v>
      </c>
      <c r="D15" s="61" t="s">
        <v>76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3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</row>
    <row r="16" spans="2:26" s="57" customFormat="1" ht="15" customHeight="1">
      <c r="B16" s="162" t="s">
        <v>15</v>
      </c>
      <c r="C16" s="64" t="s">
        <v>109</v>
      </c>
      <c r="D16" s="61" t="s">
        <v>76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3"/>
    </row>
    <row r="17" spans="2:40" s="57" customFormat="1" ht="15" customHeight="1">
      <c r="B17" s="162" t="s">
        <v>16</v>
      </c>
      <c r="C17" s="64" t="s">
        <v>93</v>
      </c>
      <c r="D17" s="61" t="s">
        <v>76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3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</row>
    <row r="18" spans="2:26" s="57" customFormat="1" ht="15" customHeight="1">
      <c r="B18" s="164" t="s">
        <v>17</v>
      </c>
      <c r="C18" s="65" t="s">
        <v>74</v>
      </c>
      <c r="D18" s="66" t="s">
        <v>76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8"/>
    </row>
    <row r="19" spans="2:26" s="59" customFormat="1" ht="15" customHeight="1">
      <c r="B19" s="165" t="s">
        <v>47</v>
      </c>
      <c r="C19" s="166" t="s">
        <v>110</v>
      </c>
      <c r="D19" s="69" t="s">
        <v>76</v>
      </c>
      <c r="E19" s="105">
        <f aca="true" t="shared" si="1" ref="E19:Z19">E7+E8</f>
        <v>0</v>
      </c>
      <c r="F19" s="105">
        <f t="shared" si="1"/>
        <v>0</v>
      </c>
      <c r="G19" s="105">
        <f t="shared" si="1"/>
        <v>0</v>
      </c>
      <c r="H19" s="105">
        <f t="shared" si="1"/>
        <v>0</v>
      </c>
      <c r="I19" s="105">
        <f t="shared" si="1"/>
        <v>0</v>
      </c>
      <c r="J19" s="105">
        <f t="shared" si="1"/>
        <v>0</v>
      </c>
      <c r="K19" s="105">
        <f t="shared" si="1"/>
        <v>0</v>
      </c>
      <c r="L19" s="105">
        <f t="shared" si="1"/>
        <v>0</v>
      </c>
      <c r="M19" s="105">
        <f t="shared" si="1"/>
        <v>0</v>
      </c>
      <c r="N19" s="105">
        <f t="shared" si="1"/>
        <v>0</v>
      </c>
      <c r="O19" s="105">
        <f t="shared" si="1"/>
        <v>0</v>
      </c>
      <c r="P19" s="105">
        <f t="shared" si="1"/>
        <v>0</v>
      </c>
      <c r="Q19" s="105">
        <f t="shared" si="1"/>
        <v>0</v>
      </c>
      <c r="R19" s="105">
        <f t="shared" si="1"/>
        <v>0</v>
      </c>
      <c r="S19" s="105">
        <f t="shared" si="1"/>
        <v>0</v>
      </c>
      <c r="T19" s="105">
        <f t="shared" si="1"/>
        <v>0</v>
      </c>
      <c r="U19" s="105">
        <f t="shared" si="1"/>
        <v>0</v>
      </c>
      <c r="V19" s="105">
        <f t="shared" si="1"/>
        <v>0</v>
      </c>
      <c r="W19" s="105">
        <f t="shared" si="1"/>
        <v>0</v>
      </c>
      <c r="X19" s="105">
        <f t="shared" si="1"/>
        <v>0</v>
      </c>
      <c r="Y19" s="105">
        <f t="shared" si="1"/>
        <v>0</v>
      </c>
      <c r="Z19" s="105">
        <f t="shared" si="1"/>
        <v>0</v>
      </c>
    </row>
    <row r="20" spans="2:26" s="57" customFormat="1" ht="15" customHeight="1">
      <c r="B20" s="156" t="s">
        <v>2</v>
      </c>
      <c r="C20" s="157" t="s">
        <v>48</v>
      </c>
      <c r="D20" s="54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7"/>
    </row>
    <row r="21" spans="2:26" s="59" customFormat="1" ht="15" customHeight="1">
      <c r="B21" s="165" t="s">
        <v>6</v>
      </c>
      <c r="C21" s="166" t="s">
        <v>111</v>
      </c>
      <c r="D21" s="69" t="s">
        <v>76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2:40" s="59" customFormat="1" ht="15" customHeight="1">
      <c r="B22" s="160" t="s">
        <v>12</v>
      </c>
      <c r="C22" s="161" t="s">
        <v>112</v>
      </c>
      <c r="D22" s="60" t="s">
        <v>76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3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</row>
    <row r="23" spans="2:26" s="59" customFormat="1" ht="15" customHeight="1">
      <c r="B23" s="167"/>
      <c r="C23" s="168" t="s">
        <v>82</v>
      </c>
      <c r="D23" s="66" t="s">
        <v>76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8"/>
    </row>
    <row r="24" spans="2:40" s="59" customFormat="1" ht="15" customHeight="1">
      <c r="B24" s="158" t="s">
        <v>47</v>
      </c>
      <c r="C24" s="159" t="s">
        <v>65</v>
      </c>
      <c r="D24" s="58" t="s">
        <v>76</v>
      </c>
      <c r="E24" s="109">
        <f aca="true" t="shared" si="2" ref="E24:Z24">E21-E22</f>
        <v>0</v>
      </c>
      <c r="F24" s="109">
        <f t="shared" si="2"/>
        <v>0</v>
      </c>
      <c r="G24" s="109">
        <f t="shared" si="2"/>
        <v>0</v>
      </c>
      <c r="H24" s="109">
        <f t="shared" si="2"/>
        <v>0</v>
      </c>
      <c r="I24" s="109">
        <f t="shared" si="2"/>
        <v>0</v>
      </c>
      <c r="J24" s="109">
        <f t="shared" si="2"/>
        <v>0</v>
      </c>
      <c r="K24" s="109">
        <f t="shared" si="2"/>
        <v>0</v>
      </c>
      <c r="L24" s="109">
        <f t="shared" si="2"/>
        <v>0</v>
      </c>
      <c r="M24" s="109">
        <f t="shared" si="2"/>
        <v>0</v>
      </c>
      <c r="N24" s="109">
        <f t="shared" si="2"/>
        <v>0</v>
      </c>
      <c r="O24" s="109">
        <f t="shared" si="2"/>
        <v>0</v>
      </c>
      <c r="P24" s="109">
        <f t="shared" si="2"/>
        <v>0</v>
      </c>
      <c r="Q24" s="109">
        <f t="shared" si="2"/>
        <v>0</v>
      </c>
      <c r="R24" s="109">
        <f t="shared" si="2"/>
        <v>0</v>
      </c>
      <c r="S24" s="109">
        <f t="shared" si="2"/>
        <v>0</v>
      </c>
      <c r="T24" s="109">
        <f t="shared" si="2"/>
        <v>0</v>
      </c>
      <c r="U24" s="109">
        <f t="shared" si="2"/>
        <v>0</v>
      </c>
      <c r="V24" s="109">
        <f t="shared" si="2"/>
        <v>0</v>
      </c>
      <c r="W24" s="109">
        <f t="shared" si="2"/>
        <v>0</v>
      </c>
      <c r="X24" s="109">
        <f t="shared" si="2"/>
        <v>0</v>
      </c>
      <c r="Y24" s="109">
        <f t="shared" si="2"/>
        <v>0</v>
      </c>
      <c r="Z24" s="109">
        <f t="shared" si="2"/>
        <v>0</v>
      </c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</row>
    <row r="25" spans="2:26" s="57" customFormat="1" ht="15" customHeight="1">
      <c r="B25" s="156" t="s">
        <v>3</v>
      </c>
      <c r="C25" s="157" t="s">
        <v>49</v>
      </c>
      <c r="D25" s="54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7"/>
    </row>
    <row r="26" spans="2:26" s="59" customFormat="1" ht="15" customHeight="1">
      <c r="B26" s="160" t="s">
        <v>6</v>
      </c>
      <c r="C26" s="161" t="s">
        <v>113</v>
      </c>
      <c r="D26" s="60" t="s">
        <v>76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3"/>
    </row>
    <row r="27" spans="2:26" s="21" customFormat="1" ht="15" customHeight="1">
      <c r="B27" s="169"/>
      <c r="C27" s="168" t="s">
        <v>127</v>
      </c>
      <c r="D27" s="70" t="s">
        <v>76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8"/>
    </row>
    <row r="28" spans="2:26" s="59" customFormat="1" ht="15" customHeight="1">
      <c r="B28" s="160" t="s">
        <v>12</v>
      </c>
      <c r="C28" s="161" t="s">
        <v>112</v>
      </c>
      <c r="D28" s="60" t="s">
        <v>76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3"/>
    </row>
    <row r="29" spans="2:26" s="59" customFormat="1" ht="15" customHeight="1">
      <c r="B29" s="170"/>
      <c r="C29" s="163" t="s">
        <v>50</v>
      </c>
      <c r="D29" s="61" t="s">
        <v>76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3"/>
    </row>
    <row r="30" spans="2:26" s="21" customFormat="1" ht="15" customHeight="1">
      <c r="B30" s="143"/>
      <c r="C30" s="144" t="s">
        <v>126</v>
      </c>
      <c r="D30" s="61" t="s">
        <v>76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/>
    </row>
    <row r="31" spans="2:26" s="59" customFormat="1" ht="15" customHeight="1">
      <c r="B31" s="170"/>
      <c r="C31" s="163" t="s">
        <v>61</v>
      </c>
      <c r="D31" s="61" t="s">
        <v>76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3"/>
    </row>
    <row r="32" spans="2:26" s="59" customFormat="1" ht="15" customHeight="1">
      <c r="B32" s="170"/>
      <c r="C32" s="144" t="s">
        <v>128</v>
      </c>
      <c r="D32" s="61" t="s">
        <v>76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3"/>
    </row>
    <row r="33" spans="2:26" s="59" customFormat="1" ht="15" customHeight="1">
      <c r="B33" s="170"/>
      <c r="C33" s="163" t="s">
        <v>114</v>
      </c>
      <c r="D33" s="61" t="s">
        <v>76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3"/>
    </row>
    <row r="34" spans="2:26" s="59" customFormat="1" ht="15" customHeight="1">
      <c r="B34" s="171" t="s">
        <v>47</v>
      </c>
      <c r="C34" s="149" t="s">
        <v>51</v>
      </c>
      <c r="D34" s="71" t="s">
        <v>76</v>
      </c>
      <c r="E34" s="110">
        <f aca="true" t="shared" si="3" ref="E34:Z34">E26-E28</f>
        <v>0</v>
      </c>
      <c r="F34" s="110">
        <f t="shared" si="3"/>
        <v>0</v>
      </c>
      <c r="G34" s="110">
        <f t="shared" si="3"/>
        <v>0</v>
      </c>
      <c r="H34" s="110">
        <f t="shared" si="3"/>
        <v>0</v>
      </c>
      <c r="I34" s="110">
        <f t="shared" si="3"/>
        <v>0</v>
      </c>
      <c r="J34" s="110">
        <f t="shared" si="3"/>
        <v>0</v>
      </c>
      <c r="K34" s="110">
        <f t="shared" si="3"/>
        <v>0</v>
      </c>
      <c r="L34" s="110">
        <f t="shared" si="3"/>
        <v>0</v>
      </c>
      <c r="M34" s="110">
        <f t="shared" si="3"/>
        <v>0</v>
      </c>
      <c r="N34" s="110">
        <f t="shared" si="3"/>
        <v>0</v>
      </c>
      <c r="O34" s="110">
        <f t="shared" si="3"/>
        <v>0</v>
      </c>
      <c r="P34" s="110">
        <f t="shared" si="3"/>
        <v>0</v>
      </c>
      <c r="Q34" s="110">
        <f t="shared" si="3"/>
        <v>0</v>
      </c>
      <c r="R34" s="110">
        <f t="shared" si="3"/>
        <v>0</v>
      </c>
      <c r="S34" s="110">
        <f t="shared" si="3"/>
        <v>0</v>
      </c>
      <c r="T34" s="110">
        <f t="shared" si="3"/>
        <v>0</v>
      </c>
      <c r="U34" s="110">
        <f t="shared" si="3"/>
        <v>0</v>
      </c>
      <c r="V34" s="110">
        <f t="shared" si="3"/>
        <v>0</v>
      </c>
      <c r="W34" s="110">
        <f t="shared" si="3"/>
        <v>0</v>
      </c>
      <c r="X34" s="110">
        <f t="shared" si="3"/>
        <v>0</v>
      </c>
      <c r="Y34" s="110">
        <f t="shared" si="3"/>
        <v>0</v>
      </c>
      <c r="Z34" s="110">
        <f t="shared" si="3"/>
        <v>0</v>
      </c>
    </row>
    <row r="35" spans="2:26" s="57" customFormat="1" ht="15" customHeight="1">
      <c r="B35" s="172" t="s">
        <v>4</v>
      </c>
      <c r="C35" s="173" t="s">
        <v>115</v>
      </c>
      <c r="D35" s="72" t="s">
        <v>76</v>
      </c>
      <c r="E35" s="111">
        <f aca="true" t="shared" si="4" ref="E35:Z35">E19+E24+E34</f>
        <v>0</v>
      </c>
      <c r="F35" s="111">
        <f t="shared" si="4"/>
        <v>0</v>
      </c>
      <c r="G35" s="111">
        <f t="shared" si="4"/>
        <v>0</v>
      </c>
      <c r="H35" s="111">
        <f t="shared" si="4"/>
        <v>0</v>
      </c>
      <c r="I35" s="111">
        <f t="shared" si="4"/>
        <v>0</v>
      </c>
      <c r="J35" s="111">
        <f t="shared" si="4"/>
        <v>0</v>
      </c>
      <c r="K35" s="111">
        <f t="shared" si="4"/>
        <v>0</v>
      </c>
      <c r="L35" s="111">
        <f t="shared" si="4"/>
        <v>0</v>
      </c>
      <c r="M35" s="111">
        <f t="shared" si="4"/>
        <v>0</v>
      </c>
      <c r="N35" s="111">
        <f t="shared" si="4"/>
        <v>0</v>
      </c>
      <c r="O35" s="111">
        <f t="shared" si="4"/>
        <v>0</v>
      </c>
      <c r="P35" s="111">
        <f t="shared" si="4"/>
        <v>0</v>
      </c>
      <c r="Q35" s="111">
        <f t="shared" si="4"/>
        <v>0</v>
      </c>
      <c r="R35" s="111">
        <f t="shared" si="4"/>
        <v>0</v>
      </c>
      <c r="S35" s="111">
        <f t="shared" si="4"/>
        <v>0</v>
      </c>
      <c r="T35" s="111">
        <f t="shared" si="4"/>
        <v>0</v>
      </c>
      <c r="U35" s="111">
        <f t="shared" si="4"/>
        <v>0</v>
      </c>
      <c r="V35" s="111">
        <f t="shared" si="4"/>
        <v>0</v>
      </c>
      <c r="W35" s="111">
        <f t="shared" si="4"/>
        <v>0</v>
      </c>
      <c r="X35" s="111">
        <f t="shared" si="4"/>
        <v>0</v>
      </c>
      <c r="Y35" s="111">
        <f t="shared" si="4"/>
        <v>0</v>
      </c>
      <c r="Z35" s="111">
        <f t="shared" si="4"/>
        <v>0</v>
      </c>
    </row>
    <row r="36" spans="2:26" s="57" customFormat="1" ht="15" customHeight="1">
      <c r="B36" s="172" t="s">
        <v>96</v>
      </c>
      <c r="C36" s="173" t="s">
        <v>52</v>
      </c>
      <c r="D36" s="72" t="s">
        <v>76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2:26" s="57" customFormat="1" ht="15" customHeight="1">
      <c r="B37" s="172" t="s">
        <v>95</v>
      </c>
      <c r="C37" s="173" t="s">
        <v>5</v>
      </c>
      <c r="D37" s="72" t="s">
        <v>76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2:26" s="57" customFormat="1" ht="15" customHeight="1">
      <c r="B38" s="172" t="s">
        <v>97</v>
      </c>
      <c r="C38" s="173" t="s">
        <v>116</v>
      </c>
      <c r="D38" s="72" t="s">
        <v>76</v>
      </c>
      <c r="E38" s="111">
        <f aca="true" t="shared" si="5" ref="E38:Z38">E37+E35</f>
        <v>0</v>
      </c>
      <c r="F38" s="111">
        <f t="shared" si="5"/>
        <v>0</v>
      </c>
      <c r="G38" s="111">
        <f t="shared" si="5"/>
        <v>0</v>
      </c>
      <c r="H38" s="111">
        <f t="shared" si="5"/>
        <v>0</v>
      </c>
      <c r="I38" s="111">
        <f t="shared" si="5"/>
        <v>0</v>
      </c>
      <c r="J38" s="111">
        <f t="shared" si="5"/>
        <v>0</v>
      </c>
      <c r="K38" s="111">
        <f t="shared" si="5"/>
        <v>0</v>
      </c>
      <c r="L38" s="111">
        <f t="shared" si="5"/>
        <v>0</v>
      </c>
      <c r="M38" s="111">
        <f t="shared" si="5"/>
        <v>0</v>
      </c>
      <c r="N38" s="111">
        <f t="shared" si="5"/>
        <v>0</v>
      </c>
      <c r="O38" s="111">
        <f t="shared" si="5"/>
        <v>0</v>
      </c>
      <c r="P38" s="111">
        <f t="shared" si="5"/>
        <v>0</v>
      </c>
      <c r="Q38" s="111">
        <f t="shared" si="5"/>
        <v>0</v>
      </c>
      <c r="R38" s="111">
        <f t="shared" si="5"/>
        <v>0</v>
      </c>
      <c r="S38" s="111">
        <f t="shared" si="5"/>
        <v>0</v>
      </c>
      <c r="T38" s="111">
        <f t="shared" si="5"/>
        <v>0</v>
      </c>
      <c r="U38" s="111">
        <f t="shared" si="5"/>
        <v>0</v>
      </c>
      <c r="V38" s="111">
        <f t="shared" si="5"/>
        <v>0</v>
      </c>
      <c r="W38" s="111">
        <f t="shared" si="5"/>
        <v>0</v>
      </c>
      <c r="X38" s="111">
        <f t="shared" si="5"/>
        <v>0</v>
      </c>
      <c r="Y38" s="111">
        <f t="shared" si="5"/>
        <v>0</v>
      </c>
      <c r="Z38" s="111">
        <f t="shared" si="5"/>
        <v>0</v>
      </c>
    </row>
    <row r="39" spans="2:26" s="9" customFormat="1" ht="15" customHeight="1">
      <c r="B39" s="81"/>
      <c r="C39" s="79"/>
      <c r="D39" s="8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8" ht="15" customHeight="1">
      <c r="A40" s="4"/>
      <c r="B40" s="81"/>
      <c r="C40" s="82"/>
      <c r="D40" s="8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 customHeight="1">
      <c r="A41" s="4"/>
      <c r="B41" s="85"/>
      <c r="C41" s="83"/>
      <c r="D41" s="8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 customHeight="1">
      <c r="A42" s="4"/>
      <c r="B42" s="80"/>
      <c r="D42" s="75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4" s="1" customFormat="1" ht="15" customHeight="1">
      <c r="A43" s="73"/>
      <c r="B43" s="80"/>
      <c r="C43" s="180" t="s">
        <v>100</v>
      </c>
      <c r="D43" s="180"/>
    </row>
    <row r="44" spans="1:26" ht="15" customHeight="1">
      <c r="A44" s="4"/>
      <c r="B44" s="80"/>
      <c r="C44" s="181" t="s">
        <v>101</v>
      </c>
      <c r="D44" s="18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" customHeight="1">
      <c r="A45" s="4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" customHeight="1">
      <c r="A46" s="4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" customHeight="1">
      <c r="B47" s="151"/>
      <c r="C47" s="74" t="s">
        <v>102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2:26" ht="12" customHeight="1">
      <c r="B48" s="15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5:26" ht="12" customHeight="1"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3:26" ht="15" customHeight="1">
      <c r="C50" s="174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5:26" ht="15" customHeight="1"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mergeCells count="3">
    <mergeCell ref="H2:H3"/>
    <mergeCell ref="C43:D43"/>
    <mergeCell ref="C44:D44"/>
  </mergeCells>
  <printOptions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Mierzwińska-Nowak Ewa</cp:lastModifiedBy>
  <cp:lastPrinted>2013-04-26T12:54:30Z</cp:lastPrinted>
  <dcterms:created xsi:type="dcterms:W3CDTF">2009-03-11T18:57:32Z</dcterms:created>
  <dcterms:modified xsi:type="dcterms:W3CDTF">2022-08-23T07:13:37Z</dcterms:modified>
  <cp:category/>
  <cp:version/>
  <cp:contentType/>
  <cp:contentStatus/>
</cp:coreProperties>
</file>