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3\"/>
    </mc:Choice>
  </mc:AlternateContent>
  <bookViews>
    <workbookView xWindow="0" yWindow="0" windowWidth="30720" windowHeight="13125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<sst xmlns="http://schemas.openxmlformats.org/spreadsheetml/2006/main" count="75" uniqueCount="44">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</sst>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1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9" fontId="5" fillId="4" borderId="33" xfId="3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6" activePane="bottomRight" state="frozen"/>
      <selection pane="topRight" activeCell="C1" sqref="C1"/>
      <selection pane="bottomLeft" activeCell="A4" sqref="A4"/>
      <selection pane="bottomRight" activeCell="G151" sqref="G151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60">
        <f>SUM(B103:B114)</f>
        <v>57111.709699999999</v>
      </c>
      <c r="C115" s="160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f t="shared" ref="A120:A128" si="6">EDATE(A119,1)</f>
        <v>44652</v>
      </c>
      <c r="B120" s="84"/>
      <c r="C120" s="84"/>
      <c r="D120" s="33"/>
      <c r="E120" s="85"/>
      <c r="F120" s="41"/>
      <c r="G120" s="37"/>
      <c r="H120" s="40"/>
      <c r="I120" s="40"/>
      <c r="J120" s="40"/>
      <c r="K120" s="40"/>
      <c r="L120" s="40"/>
      <c r="M120" s="40"/>
      <c r="N120" s="113"/>
      <c r="O120" s="41"/>
      <c r="P120" s="38"/>
      <c r="Q120" s="38"/>
      <c r="R120" s="41"/>
      <c r="S120" s="38"/>
      <c r="T120" s="38"/>
      <c r="U120" s="38"/>
      <c r="V120" s="41"/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/>
      <c r="C121" s="84"/>
      <c r="D121" s="33"/>
      <c r="E121" s="85"/>
      <c r="F121" s="41"/>
      <c r="G121" s="37"/>
      <c r="H121" s="40"/>
      <c r="I121" s="40"/>
      <c r="J121" s="40"/>
      <c r="K121" s="40"/>
      <c r="L121" s="40"/>
      <c r="M121" s="40"/>
      <c r="N121" s="113"/>
      <c r="O121" s="41"/>
      <c r="P121" s="38"/>
      <c r="Q121" s="38"/>
      <c r="R121" s="41"/>
      <c r="S121" s="38"/>
      <c r="T121" s="38"/>
      <c r="U121" s="38"/>
      <c r="V121" s="41"/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f t="shared" si="6"/>
        <v>44713</v>
      </c>
      <c r="B122" s="84"/>
      <c r="C122" s="84"/>
      <c r="D122" s="33"/>
      <c r="E122" s="85"/>
      <c r="F122" s="41"/>
      <c r="G122" s="37"/>
      <c r="H122" s="40"/>
      <c r="I122" s="40"/>
      <c r="J122" s="40"/>
      <c r="K122" s="40"/>
      <c r="L122" s="40"/>
      <c r="M122" s="40"/>
      <c r="N122" s="113"/>
      <c r="O122" s="41"/>
      <c r="P122" s="38"/>
      <c r="Q122" s="38"/>
      <c r="R122" s="41"/>
      <c r="S122" s="38"/>
      <c r="T122" s="38"/>
      <c r="U122" s="38"/>
      <c r="V122" s="41"/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157">
        <f>SUM(B117:B128)</f>
        <v>7282.9837000000007</v>
      </c>
      <c r="C129" s="157">
        <f>SUM(C117:C128)</f>
        <v>823.721</v>
      </c>
      <c r="D129" s="100">
        <f>C129/B129</f>
        <v>0.11310213422556471</v>
      </c>
      <c r="E129" s="101">
        <f>SUM(E117:E128)</f>
        <v>385.11270000000002</v>
      </c>
      <c r="F129" s="102">
        <f>E129/B129</f>
        <v>5.2878423989882059E-2</v>
      </c>
      <c r="G129" s="103"/>
      <c r="H129" s="155">
        <v>3.635154366746695E-2</v>
      </c>
      <c r="I129" s="156">
        <v>0.12905485426254629</v>
      </c>
      <c r="J129" s="156">
        <v>2.5483731344888221E-2</v>
      </c>
      <c r="K129" s="156">
        <v>5.8351620366801048E-2</v>
      </c>
      <c r="L129" s="156">
        <v>0.55526598253954629</v>
      </c>
      <c r="M129" s="156">
        <v>0.17958432338658123</v>
      </c>
      <c r="N129" s="155">
        <v>7.8531412887825076E-3</v>
      </c>
      <c r="O129" s="155">
        <v>8.0548031433875095E-3</v>
      </c>
      <c r="P129" s="61">
        <v>0.44405231883190949</v>
      </c>
      <c r="Q129" s="63">
        <v>0.55518953035690577</v>
      </c>
      <c r="R129" s="66">
        <v>7.5815081118470716E-4</v>
      </c>
      <c r="S129" s="61">
        <v>1.0416371169787596E-2</v>
      </c>
      <c r="T129" s="63">
        <v>6.3090422394773291E-2</v>
      </c>
      <c r="U129" s="63">
        <v>0.27526323248646778</v>
      </c>
      <c r="V129" s="66">
        <v>0.65122997394897131</v>
      </c>
      <c r="X129" s="115"/>
      <c r="Z129" s="120"/>
      <c r="AB129" s="27"/>
      <c r="AC129" s="27"/>
      <c r="AD129" s="27"/>
      <c r="AE129" s="27"/>
      <c r="AF129" s="27"/>
    </row>
    <row r="130" spans="1:32" ht="15.75" thickTop="1" x14ac:dyDescent="0.25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5.75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5" x14ac:dyDescent="0.25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5" x14ac:dyDescent="0.25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5" x14ac:dyDescent="0.25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5" x14ac:dyDescent="0.25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5" x14ac:dyDescent="0.25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5" x14ac:dyDescent="0.25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5" x14ac:dyDescent="0.25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5" x14ac:dyDescent="0.25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5" x14ac:dyDescent="0.25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5" x14ac:dyDescent="0.25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5" x14ac:dyDescent="0.25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5" x14ac:dyDescent="0.25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5" x14ac:dyDescent="0.25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5" x14ac:dyDescent="0.25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5" x14ac:dyDescent="0.25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8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25">
      <c r="A150" s="142">
        <v>2023</v>
      </c>
      <c r="B150" s="143">
        <f>B129</f>
        <v>7282.9837000000007</v>
      </c>
      <c r="C150" s="144">
        <f t="shared" ref="C150:V150" si="8">C129</f>
        <v>823.721</v>
      </c>
      <c r="D150" s="145">
        <f t="shared" si="8"/>
        <v>0.11310213422556471</v>
      </c>
      <c r="E150" s="146">
        <f t="shared" si="8"/>
        <v>385.11270000000002</v>
      </c>
      <c r="F150" s="147">
        <f t="shared" si="8"/>
        <v>5.2878423989882059E-2</v>
      </c>
      <c r="G150" s="159"/>
      <c r="H150" s="148">
        <f t="shared" si="8"/>
        <v>3.635154366746695E-2</v>
      </c>
      <c r="I150" s="148">
        <f t="shared" si="8"/>
        <v>0.12905485426254629</v>
      </c>
      <c r="J150" s="148">
        <f t="shared" si="8"/>
        <v>2.5483731344888221E-2</v>
      </c>
      <c r="K150" s="148">
        <f t="shared" si="8"/>
        <v>5.8351620366801048E-2</v>
      </c>
      <c r="L150" s="148">
        <f t="shared" si="8"/>
        <v>0.55526598253954629</v>
      </c>
      <c r="M150" s="148">
        <f t="shared" si="8"/>
        <v>0.17958432338658123</v>
      </c>
      <c r="N150" s="149">
        <f t="shared" si="8"/>
        <v>7.8531412887825076E-3</v>
      </c>
      <c r="O150" s="150">
        <f t="shared" si="8"/>
        <v>8.0548031433875095E-3</v>
      </c>
      <c r="P150" s="151">
        <f t="shared" si="8"/>
        <v>0.44405231883190949</v>
      </c>
      <c r="Q150" s="148">
        <f t="shared" si="8"/>
        <v>0.55518953035690577</v>
      </c>
      <c r="R150" s="152">
        <f t="shared" si="8"/>
        <v>7.5815081118470716E-4</v>
      </c>
      <c r="S150" s="151">
        <f t="shared" si="8"/>
        <v>1.0416371169787596E-2</v>
      </c>
      <c r="T150" s="148">
        <f t="shared" si="8"/>
        <v>6.3090422394773291E-2</v>
      </c>
      <c r="U150" s="148">
        <f t="shared" si="8"/>
        <v>0.27526323248646778</v>
      </c>
      <c r="V150" s="152">
        <f t="shared" si="8"/>
        <v>0.65122997394897131</v>
      </c>
    </row>
    <row r="151" spans="1:29" s="5" customFormat="1" ht="13.5" thickTop="1" x14ac:dyDescent="0.2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40</v>
      </c>
      <c r="W152" s="27"/>
      <c r="X152" s="27"/>
      <c r="Y152" s="27"/>
    </row>
    <row r="153" spans="1:29" s="5" customFormat="1" x14ac:dyDescent="0.2">
      <c r="A153" s="5" t="s">
        <v>42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2023-04-11T13:06:02Z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