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HGZM\Pulpit\SPRAWOZDANIA\Sprawozdanie operatywne\09.2021\kolejność tablic\"/>
    </mc:Choice>
  </mc:AlternateContent>
  <bookViews>
    <workbookView xWindow="0" yWindow="0" windowWidth="28800" windowHeight="10335" tabRatio="911"/>
  </bookViews>
  <sheets>
    <sheet name="TYTUŁ" sheetId="13" r:id="rId1"/>
    <sheet name="SPIS TREŚCI" sheetId="14" r:id="rId2"/>
    <sheet name="UWAGA" sheetId="18" r:id="rId3"/>
    <sheet name="TABLICA 1" sheetId="59" r:id="rId4"/>
    <sheet name="WYKRES1" sheetId="78" r:id="rId5"/>
    <sheet name="WYKRES2" sheetId="79" r:id="rId6"/>
    <sheet name="WYKRES3" sheetId="80" r:id="rId7"/>
    <sheet name="TABLICA 2" sheetId="60" r:id="rId8"/>
    <sheet name="WYKRES6" sheetId="85" r:id="rId9"/>
    <sheet name="TABLICA 3" sheetId="67" r:id="rId10"/>
    <sheet name="WYKRES5" sheetId="82" r:id="rId11"/>
    <sheet name="TABLICA 4 " sheetId="21" r:id="rId12"/>
    <sheet name="TABLICA 5" sheetId="3" r:id="rId13"/>
    <sheet name="WYKRES7" sheetId="84" r:id="rId14"/>
    <sheet name="TABLICA 6" sheetId="33" r:id="rId15"/>
    <sheet name="TABLICA 7" sheetId="68" r:id="rId16"/>
    <sheet name="TABLICA 8 " sheetId="69" r:id="rId17"/>
    <sheet name="TABLICA 9 " sheetId="70" r:id="rId18"/>
    <sheet name="TABLICA 10 " sheetId="71" r:id="rId19"/>
    <sheet name="TABLICA 11" sheetId="45" r:id="rId20"/>
    <sheet name="TABLICA 12" sheetId="46" r:id="rId21"/>
    <sheet name="TABLICA 13" sheetId="47" r:id="rId22"/>
    <sheet name="TABLICA 14" sheetId="48" r:id="rId23"/>
    <sheet name="TABLICA 15 " sheetId="19" r:id="rId24"/>
    <sheet name="WYKRES4" sheetId="81" r:id="rId25"/>
    <sheet name="TABLICA 16" sheetId="49" r:id="rId26"/>
    <sheet name="TYTUŁ-środ.europejskie" sheetId="17" r:id="rId27"/>
    <sheet name="TABLICA 17" sheetId="74" r:id="rId28"/>
    <sheet name="TABLICA 18" sheetId="75" r:id="rId29"/>
    <sheet name="TABLICA 19" sheetId="76" r:id="rId30"/>
    <sheet name="TABLICA 20" sheetId="77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8">#REF!</definedName>
    <definedName name="_______________Ver2" localSheetId="23">#REF!</definedName>
    <definedName name="_______________Ver2" localSheetId="7">#REF!</definedName>
    <definedName name="_______________Ver2" localSheetId="9">#REF!</definedName>
    <definedName name="_______________Ver2" localSheetId="11">#REF!</definedName>
    <definedName name="_______________Ver2" localSheetId="14">#REF!</definedName>
    <definedName name="_______________Ver2" localSheetId="15">#REF!</definedName>
    <definedName name="_______________Ver2" localSheetId="16">#REF!</definedName>
    <definedName name="_______________Ver2" localSheetId="17">#REF!</definedName>
    <definedName name="_______________Ver2">#REF!</definedName>
    <definedName name="______________Ver2" localSheetId="3">#REF!</definedName>
    <definedName name="______________Ver2" localSheetId="18">#REF!</definedName>
    <definedName name="______________Ver2" localSheetId="23">#REF!</definedName>
    <definedName name="______________Ver2" localSheetId="7">#REF!</definedName>
    <definedName name="______________Ver2" localSheetId="9">#REF!</definedName>
    <definedName name="______________Ver2" localSheetId="11">#REF!</definedName>
    <definedName name="______________Ver2" localSheetId="14">#REF!</definedName>
    <definedName name="______________Ver2" localSheetId="15">#REF!</definedName>
    <definedName name="______________Ver2" localSheetId="16">#REF!</definedName>
    <definedName name="______________Ver2" localSheetId="17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8">#REF!</definedName>
    <definedName name="____________Ver2" localSheetId="23">#REF!</definedName>
    <definedName name="____________Ver2" localSheetId="7">#REF!</definedName>
    <definedName name="____________Ver2" localSheetId="9">#REF!</definedName>
    <definedName name="____________Ver2" localSheetId="11">#REF!</definedName>
    <definedName name="____________Ver2" localSheetId="14">#REF!</definedName>
    <definedName name="____________Ver2" localSheetId="15">#REF!</definedName>
    <definedName name="____________Ver2" localSheetId="16">#REF!</definedName>
    <definedName name="____________Ver2" localSheetId="17">#REF!</definedName>
    <definedName name="____________Ver2">#REF!</definedName>
    <definedName name="___________Ver2" localSheetId="3">#REF!</definedName>
    <definedName name="___________Ver2" localSheetId="18">#REF!</definedName>
    <definedName name="___________Ver2" localSheetId="23">#REF!</definedName>
    <definedName name="___________Ver2" localSheetId="7">#REF!</definedName>
    <definedName name="___________Ver2" localSheetId="9">#REF!</definedName>
    <definedName name="___________Ver2" localSheetId="11">#REF!</definedName>
    <definedName name="___________Ver2" localSheetId="15">#REF!</definedName>
    <definedName name="___________Ver2" localSheetId="16">#REF!</definedName>
    <definedName name="___________Ver2" localSheetId="17">#REF!</definedName>
    <definedName name="___________Ver2">#REF!</definedName>
    <definedName name="__________Ver2" localSheetId="3">#REF!</definedName>
    <definedName name="__________Ver2" localSheetId="18">#REF!</definedName>
    <definedName name="__________Ver2" localSheetId="23">#REF!</definedName>
    <definedName name="__________Ver2" localSheetId="7">#REF!</definedName>
    <definedName name="__________Ver2" localSheetId="9">#REF!</definedName>
    <definedName name="__________Ver2" localSheetId="11">#REF!</definedName>
    <definedName name="__________Ver2" localSheetId="15">#REF!</definedName>
    <definedName name="__________Ver2" localSheetId="16">#REF!</definedName>
    <definedName name="__________Ver2" localSheetId="17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8">#REF!</definedName>
    <definedName name="________Ver2" localSheetId="23">#REF!</definedName>
    <definedName name="________Ver2" localSheetId="7">#REF!</definedName>
    <definedName name="________Ver2" localSheetId="9">#REF!</definedName>
    <definedName name="________Ver2" localSheetId="11">#REF!</definedName>
    <definedName name="________Ver2" localSheetId="15">#REF!</definedName>
    <definedName name="________Ver2" localSheetId="16">#REF!</definedName>
    <definedName name="________Ver2" localSheetId="17">#REF!</definedName>
    <definedName name="________Ver2">#REF!</definedName>
    <definedName name="_______Ver2" localSheetId="3">#REF!</definedName>
    <definedName name="_______Ver2" localSheetId="18">#REF!</definedName>
    <definedName name="_______Ver2" localSheetId="23">#REF!</definedName>
    <definedName name="_______Ver2" localSheetId="7">#REF!</definedName>
    <definedName name="_______Ver2" localSheetId="9">#REF!</definedName>
    <definedName name="_______Ver2" localSheetId="11">#REF!</definedName>
    <definedName name="_______Ver2" localSheetId="15">#REF!</definedName>
    <definedName name="_______Ver2" localSheetId="16">#REF!</definedName>
    <definedName name="_______Ver2" localSheetId="17">#REF!</definedName>
    <definedName name="_______Ver2">#REF!</definedName>
    <definedName name="______Ver2" localSheetId="1">#REF!</definedName>
    <definedName name="______Ver2" localSheetId="3">#REF!</definedName>
    <definedName name="______Ver2" localSheetId="18">#REF!</definedName>
    <definedName name="______Ver2" localSheetId="23">#REF!</definedName>
    <definedName name="______Ver2" localSheetId="7">#REF!</definedName>
    <definedName name="______Ver2" localSheetId="9">#REF!</definedName>
    <definedName name="______Ver2" localSheetId="11">#REF!</definedName>
    <definedName name="______Ver2" localSheetId="15">#REF!</definedName>
    <definedName name="______Ver2" localSheetId="16">#REF!</definedName>
    <definedName name="______Ver2" localSheetId="17">#REF!</definedName>
    <definedName name="______Ver2" localSheetId="0">#REF!</definedName>
    <definedName name="______Ver2" localSheetId="26">#REF!</definedName>
    <definedName name="______Ver2" localSheetId="2">#REF!</definedName>
    <definedName name="______Ver2">#REF!</definedName>
    <definedName name="_____tab6" localSheetId="3">#REF!</definedName>
    <definedName name="_____tab6" localSheetId="18">#REF!</definedName>
    <definedName name="_____tab6" localSheetId="23">#REF!</definedName>
    <definedName name="_____tab6" localSheetId="7">#REF!</definedName>
    <definedName name="_____tab6" localSheetId="9">#REF!</definedName>
    <definedName name="_____tab6" localSheetId="11">#REF!</definedName>
    <definedName name="_____tab6" localSheetId="15">#REF!</definedName>
    <definedName name="_____tab6" localSheetId="16">#REF!</definedName>
    <definedName name="_____tab6" localSheetId="17">#REF!</definedName>
    <definedName name="_____tab6">#REF!</definedName>
    <definedName name="_____Ver2" localSheetId="1">#REF!</definedName>
    <definedName name="_____Ver2" localSheetId="3">#REF!</definedName>
    <definedName name="_____Ver2" localSheetId="18">#REF!</definedName>
    <definedName name="_____Ver2" localSheetId="23">#REF!</definedName>
    <definedName name="_____Ver2" localSheetId="7">#REF!</definedName>
    <definedName name="_____Ver2" localSheetId="9">#REF!</definedName>
    <definedName name="_____Ver2" localSheetId="11">#REF!</definedName>
    <definedName name="_____Ver2" localSheetId="15">#REF!</definedName>
    <definedName name="_____Ver2" localSheetId="16">#REF!</definedName>
    <definedName name="_____Ver2" localSheetId="17">#REF!</definedName>
    <definedName name="_____Ver2" localSheetId="0">#REF!</definedName>
    <definedName name="_____Ver2" localSheetId="26">#REF!</definedName>
    <definedName name="_____Ver2" localSheetId="2">#REF!</definedName>
    <definedName name="_____Ver2">#REF!</definedName>
    <definedName name="____tab6" localSheetId="3">#REF!</definedName>
    <definedName name="____tab6" localSheetId="18">#REF!</definedName>
    <definedName name="____tab6" localSheetId="23">#REF!</definedName>
    <definedName name="____tab6" localSheetId="7">#REF!</definedName>
    <definedName name="____tab6" localSheetId="9">#REF!</definedName>
    <definedName name="____tab6" localSheetId="11">#REF!</definedName>
    <definedName name="____tab6" localSheetId="15">#REF!</definedName>
    <definedName name="____tab6" localSheetId="16">#REF!</definedName>
    <definedName name="____tab6" localSheetId="17">#REF!</definedName>
    <definedName name="____tab6">#REF!</definedName>
    <definedName name="____Ver2" localSheetId="1">#REF!</definedName>
    <definedName name="____Ver2" localSheetId="3">#REF!</definedName>
    <definedName name="____Ver2" localSheetId="18">#REF!</definedName>
    <definedName name="____Ver2" localSheetId="23">#REF!</definedName>
    <definedName name="____Ver2" localSheetId="7">#REF!</definedName>
    <definedName name="____Ver2" localSheetId="9">#REF!</definedName>
    <definedName name="____Ver2" localSheetId="11">#REF!</definedName>
    <definedName name="____Ver2" localSheetId="15">#REF!</definedName>
    <definedName name="____Ver2" localSheetId="16">#REF!</definedName>
    <definedName name="____Ver2" localSheetId="17">#REF!</definedName>
    <definedName name="____Ver2" localSheetId="0">#REF!</definedName>
    <definedName name="____Ver2" localSheetId="26">#REF!</definedName>
    <definedName name="____Ver2" localSheetId="2">#REF!</definedName>
    <definedName name="____Ver2">#REF!</definedName>
    <definedName name="___tab6" localSheetId="3">#REF!</definedName>
    <definedName name="___tab6" localSheetId="18">#REF!</definedName>
    <definedName name="___tab6" localSheetId="23">#REF!</definedName>
    <definedName name="___tab6" localSheetId="7">#REF!</definedName>
    <definedName name="___tab6" localSheetId="9">#REF!</definedName>
    <definedName name="___tab6" localSheetId="11">#REF!</definedName>
    <definedName name="___tab6" localSheetId="15">#REF!</definedName>
    <definedName name="___tab6" localSheetId="16">#REF!</definedName>
    <definedName name="___tab6" localSheetId="17">#REF!</definedName>
    <definedName name="___tab6">#REF!</definedName>
    <definedName name="___Ver2" localSheetId="1">#REF!</definedName>
    <definedName name="___Ver2" localSheetId="3">#REF!</definedName>
    <definedName name="___Ver2" localSheetId="18">#REF!</definedName>
    <definedName name="___Ver2" localSheetId="23">#REF!</definedName>
    <definedName name="___Ver2" localSheetId="25">#REF!</definedName>
    <definedName name="___Ver2" localSheetId="7">#REF!</definedName>
    <definedName name="___Ver2" localSheetId="9">#REF!</definedName>
    <definedName name="___Ver2" localSheetId="11">'[1]TABLICA2 (2)'!$A$1:$L$20</definedName>
    <definedName name="___Ver2" localSheetId="15">#REF!</definedName>
    <definedName name="___Ver2" localSheetId="16">#REF!</definedName>
    <definedName name="___Ver2" localSheetId="17">#REF!</definedName>
    <definedName name="___Ver2" localSheetId="0">#REF!</definedName>
    <definedName name="___Ver2" localSheetId="26">#REF!</definedName>
    <definedName name="___Ver2" localSheetId="2">#REF!</definedName>
    <definedName name="___Ver2">#REF!</definedName>
    <definedName name="__tab6" localSheetId="3">#REF!</definedName>
    <definedName name="__tab6" localSheetId="18">#REF!</definedName>
    <definedName name="__tab6" localSheetId="23">#REF!</definedName>
    <definedName name="__tab6" localSheetId="7">#REF!</definedName>
    <definedName name="__tab6" localSheetId="9">#REF!</definedName>
    <definedName name="__tab6" localSheetId="11">#REF!</definedName>
    <definedName name="__tab6" localSheetId="15">#REF!</definedName>
    <definedName name="__tab6" localSheetId="16">#REF!</definedName>
    <definedName name="__tab6" localSheetId="17">#REF!</definedName>
    <definedName name="__tab6">#REF!</definedName>
    <definedName name="__Ver2" localSheetId="1">#REF!</definedName>
    <definedName name="__Ver2" localSheetId="3">#REF!</definedName>
    <definedName name="__Ver2" localSheetId="18">#REF!</definedName>
    <definedName name="__Ver2" localSheetId="19">#REF!</definedName>
    <definedName name="__Ver2" localSheetId="20">#REF!</definedName>
    <definedName name="__Ver2" localSheetId="21">#REF!</definedName>
    <definedName name="__Ver2" localSheetId="22">#REF!</definedName>
    <definedName name="__Ver2" localSheetId="23">#REF!</definedName>
    <definedName name="__Ver2" localSheetId="25">#REF!</definedName>
    <definedName name="__Ver2" localSheetId="7">#REF!</definedName>
    <definedName name="__Ver2" localSheetId="9">#REF!</definedName>
    <definedName name="__Ver2" localSheetId="11">#REF!</definedName>
    <definedName name="__Ver2" localSheetId="15">#REF!</definedName>
    <definedName name="__Ver2" localSheetId="16">#REF!</definedName>
    <definedName name="__Ver2" localSheetId="17">#REF!</definedName>
    <definedName name="__Ver2" localSheetId="0">#REF!</definedName>
    <definedName name="__Ver2" localSheetId="26">#REF!</definedName>
    <definedName name="__Ver2" localSheetId="2">#REF!</definedName>
    <definedName name="__Ver2">#REF!</definedName>
    <definedName name="_xlnm._FilterDatabase" localSheetId="28" hidden="1">'TABLICA 18'!$A$6:$HV$61</definedName>
    <definedName name="_xlnm._FilterDatabase" localSheetId="29" hidden="1">'TABLICA 19'!$A$6:$BC$255</definedName>
    <definedName name="_xlnm._FilterDatabase" localSheetId="30" hidden="1">'TABLICA 20'!$A$11:$O$105</definedName>
    <definedName name="_xlnm._FilterDatabase" localSheetId="14" hidden="1">'TABLICA 6'!$A$10:$M$10</definedName>
    <definedName name="_Regression_Int" localSheetId="1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7" hidden="1">1</definedName>
    <definedName name="_Regression_Int" localSheetId="11" hidden="1">1</definedName>
    <definedName name="_Regression_Int" localSheetId="12" hidden="1">1</definedName>
    <definedName name="_tab6" localSheetId="3">#REF!</definedName>
    <definedName name="_tab6" localSheetId="18">#REF!</definedName>
    <definedName name="_tab6" localSheetId="23">#REF!</definedName>
    <definedName name="_tab6" localSheetId="7">#REF!</definedName>
    <definedName name="_tab6" localSheetId="9">#REF!</definedName>
    <definedName name="_tab6" localSheetId="11">#REF!</definedName>
    <definedName name="_tab6" localSheetId="14">#REF!</definedName>
    <definedName name="_tab6" localSheetId="15">#REF!</definedName>
    <definedName name="_tab6" localSheetId="16">#REF!</definedName>
    <definedName name="_tab6" localSheetId="17">#REF!</definedName>
    <definedName name="_tab6">#REF!</definedName>
    <definedName name="_Ver2" localSheetId="1">#REF!</definedName>
    <definedName name="_Ver2" localSheetId="3">#REF!</definedName>
    <definedName name="_Ver2" localSheetId="18">#REF!</definedName>
    <definedName name="_Ver2" localSheetId="19">#REF!</definedName>
    <definedName name="_Ver2" localSheetId="20">#REF!</definedName>
    <definedName name="_Ver2" localSheetId="21">#REF!</definedName>
    <definedName name="_Ver2" localSheetId="22">#REF!</definedName>
    <definedName name="_Ver2" localSheetId="23">'[2]TABLICA2 '!$A$1:$L$20</definedName>
    <definedName name="_Ver2" localSheetId="25">#REF!</definedName>
    <definedName name="_Ver2" localSheetId="7">'TABLICA 2'!$A$1:$G$24</definedName>
    <definedName name="_Ver2" localSheetId="9">#REF!</definedName>
    <definedName name="_Ver2" localSheetId="11">#REF!</definedName>
    <definedName name="_Ver2" localSheetId="12">'[1]TABLICA2 (2)'!$A$1:$L$20</definedName>
    <definedName name="_Ver2" localSheetId="14">#REF!</definedName>
    <definedName name="_Ver2" localSheetId="15">#REF!</definedName>
    <definedName name="_Ver2" localSheetId="16">#REF!</definedName>
    <definedName name="_Ver2" localSheetId="17">#REF!</definedName>
    <definedName name="_Ver2" localSheetId="0">#REF!</definedName>
    <definedName name="_Ver2" localSheetId="26">#REF!</definedName>
    <definedName name="_Ver2" localSheetId="2">#REF!</definedName>
    <definedName name="_Ver2">#REF!</definedName>
    <definedName name="DOVH" localSheetId="3">#REF!</definedName>
    <definedName name="DOVH" localSheetId="18">#REF!</definedName>
    <definedName name="DOVH" localSheetId="23">#REF!</definedName>
    <definedName name="DOVH" localSheetId="7">#REF!</definedName>
    <definedName name="DOVH" localSheetId="9">#REF!</definedName>
    <definedName name="DOVH" localSheetId="11">#REF!</definedName>
    <definedName name="DOVH" localSheetId="15">#REF!</definedName>
    <definedName name="DOVH" localSheetId="16">#REF!</definedName>
    <definedName name="DOVH" localSheetId="17">#REF!</definedName>
    <definedName name="DOVH" localSheetId="26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8">#REF!</definedName>
    <definedName name="ds" localSheetId="23">#REF!</definedName>
    <definedName name="ds" localSheetId="25">#REF!</definedName>
    <definedName name="ds" localSheetId="7">#REF!</definedName>
    <definedName name="ds" localSheetId="9">#REF!</definedName>
    <definedName name="ds" localSheetId="11">#REF!</definedName>
    <definedName name="ds" localSheetId="15">#REF!</definedName>
    <definedName name="ds" localSheetId="16">#REF!</definedName>
    <definedName name="ds" localSheetId="17">#REF!</definedName>
    <definedName name="ds" localSheetId="0">#REF!</definedName>
    <definedName name="ds" localSheetId="26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8">#REF!</definedName>
    <definedName name="dsgg" localSheetId="23">#REF!</definedName>
    <definedName name="dsgg" localSheetId="7">#REF!</definedName>
    <definedName name="dsgg" localSheetId="9">#REF!</definedName>
    <definedName name="dsgg" localSheetId="11">#REF!</definedName>
    <definedName name="dsgg" localSheetId="15">#REF!</definedName>
    <definedName name="dsgg" localSheetId="16">#REF!</definedName>
    <definedName name="dsgg" localSheetId="17">#REF!</definedName>
    <definedName name="dsgg" localSheetId="0">#REF!</definedName>
    <definedName name="dsgg" localSheetId="26">#REF!</definedName>
    <definedName name="dsgg" localSheetId="2">#REF!</definedName>
    <definedName name="dsgg">#REF!</definedName>
    <definedName name="marekt6" localSheetId="3">#REF!</definedName>
    <definedName name="marekt6" localSheetId="18">#REF!</definedName>
    <definedName name="marekt6" localSheetId="23">#REF!</definedName>
    <definedName name="marekt6" localSheetId="7">#REF!</definedName>
    <definedName name="marekt6" localSheetId="9">#REF!</definedName>
    <definedName name="marekt6" localSheetId="11">#REF!</definedName>
    <definedName name="marekt6" localSheetId="15">#REF!</definedName>
    <definedName name="marekt6" localSheetId="16">#REF!</definedName>
    <definedName name="marekt6" localSheetId="17">#REF!</definedName>
    <definedName name="marekt6" localSheetId="26">#REF!</definedName>
    <definedName name="marekt6" localSheetId="2">#REF!</definedName>
    <definedName name="marekt6">#REF!</definedName>
    <definedName name="_xlnm.Print_Area" localSheetId="1">'SPIS TREŚCI'!$A$1:$E$43</definedName>
    <definedName name="_xlnm.Print_Area" localSheetId="3">'TABLICA 1'!$A$1:$K$91</definedName>
    <definedName name="_xlnm.Print_Area" localSheetId="18">'TABLICA 10 '!$A$1:$L$96</definedName>
    <definedName name="_xlnm.Print_Area" localSheetId="19">'TABLICA 11'!$A$1:$I$55</definedName>
    <definedName name="_xlnm.Print_Area" localSheetId="20">'TABLICA 12'!$A$1:$G$98</definedName>
    <definedName name="_xlnm.Print_Area" localSheetId="21">'TABLICA 13'!$A$1:$H$38</definedName>
    <definedName name="_xlnm.Print_Area" localSheetId="22">'TABLICA 14'!$A$1:$H$31</definedName>
    <definedName name="_xlnm.Print_Area" localSheetId="23">'TABLICA 15 '!$A$1:$G$25</definedName>
    <definedName name="_xlnm.Print_Area" localSheetId="25">'TABLICA 16'!$A$1:$F$35</definedName>
    <definedName name="_xlnm.Print_Area" localSheetId="27">'TABLICA 17'!$A$1:$I$41</definedName>
    <definedName name="_xlnm.Print_Area" localSheetId="28">'TABLICA 18'!$A$1:$D$38</definedName>
    <definedName name="_xlnm.Print_Area" localSheetId="29">'TABLICA 19'!$A$1:$L$255</definedName>
    <definedName name="_xlnm.Print_Area" localSheetId="7">'TABLICA 2'!$A$1:$H$23</definedName>
    <definedName name="_xlnm.Print_Area" localSheetId="30">'TABLICA 20'!$A$1:$O$105</definedName>
    <definedName name="_xlnm.Print_Area" localSheetId="9">'TABLICA 3'!$A$1:$L$133</definedName>
    <definedName name="_xlnm.Print_Area" localSheetId="11">'TABLICA 4 '!$A$9:$E$92</definedName>
    <definedName name="_xlnm.Print_Area" localSheetId="12">'TABLICA 5'!$A$1:$D$26</definedName>
    <definedName name="_xlnm.Print_Area" localSheetId="14">'TABLICA 6'!$B$1:$L$101</definedName>
    <definedName name="_xlnm.Print_Area" localSheetId="15">'TABLICA 7'!$A$12:$L$183</definedName>
    <definedName name="_xlnm.Print_Area" localSheetId="16">'TABLICA 8 '!$A$12:$N$433</definedName>
    <definedName name="_xlnm.Print_Area" localSheetId="17">'TABLICA 9 '!$A$12:$L$182</definedName>
    <definedName name="_xlnm.Print_Area" localSheetId="26">'TYTUŁ-środ.europejskie'!$A$1:$N$34</definedName>
    <definedName name="_xlnm.Print_Area" localSheetId="4">WYKRES1!$A$1:$T$47</definedName>
    <definedName name="_xlnm.Print_Area" localSheetId="5">WYKRES2!$A$1:$K$28</definedName>
    <definedName name="_xlnm.Print_Area" localSheetId="6">WYKRES3!$B$2:$T$30</definedName>
    <definedName name="_xlnm.Print_Area" localSheetId="24">WYKRES4!$A$1:$U$33</definedName>
    <definedName name="_xlnm.Print_Area" localSheetId="10">WYKRES5!$A$1:$T$54</definedName>
    <definedName name="_xlnm.Print_Area" localSheetId="8">WYKRES6!$B$1:$K$28</definedName>
    <definedName name="_xlnm.Print_Area" localSheetId="13">WYKRES7!$A$2:$K$27</definedName>
    <definedName name="Print_Area_MI" localSheetId="1">'SPIS TREŚCI'!$A$1:$E$24</definedName>
    <definedName name="Print_Area_MI" localSheetId="3">#REF!</definedName>
    <definedName name="Print_Area_MI" localSheetId="18">#REF!</definedName>
    <definedName name="Print_Area_MI" localSheetId="19">'TABLICA 11'!$C$2:$H$44</definedName>
    <definedName name="Print_Area_MI" localSheetId="20">'TABLICA 12'!$A$2:$F$43</definedName>
    <definedName name="Print_Area_MI" localSheetId="21">'TABLICA 13'!$C$2:$G$38</definedName>
    <definedName name="Print_Area_MI" localSheetId="22">'TABLICA 14'!$C$2:$G$30</definedName>
    <definedName name="Print_Area_MI" localSheetId="23">'TABLICA 15 '!$B$1:$G$21</definedName>
    <definedName name="Print_Area_MI" localSheetId="25">#REF!</definedName>
    <definedName name="Print_Area_MI" localSheetId="7">'TABLICA 2'!#REF!</definedName>
    <definedName name="Print_Area_MI" localSheetId="9">#REF!</definedName>
    <definedName name="Print_Area_MI" localSheetId="11">'TABLICA 4 '!$B$1:$E$72</definedName>
    <definedName name="Print_Area_MI" localSheetId="12">'TABLICA 5'!$B$1:$D$25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0">#REF!</definedName>
    <definedName name="Print_Area_MI" localSheetId="26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8">'TABLICA 10 '!$1:$10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'[3]TABLICA6a '!$A$1:$IV$11</definedName>
    <definedName name="Print_Titles_MI" localSheetId="25">#REF!</definedName>
    <definedName name="Print_Titles_MI" localSheetId="7">#REF!</definedName>
    <definedName name="Print_Titles_MI" localSheetId="9">#REF!</definedName>
    <definedName name="Print_Titles_MI" localSheetId="11">#REF!</definedName>
    <definedName name="Print_Titles_MI" localSheetId="12">#REF!</definedName>
    <definedName name="Print_Titles_MI" localSheetId="14">#REF!</definedName>
    <definedName name="Print_Titles_MI" localSheetId="15">'TABLICA 7'!$1:$11</definedName>
    <definedName name="Print_Titles_MI" localSheetId="16">#REF!</definedName>
    <definedName name="Print_Titles_MI" localSheetId="17">'TABLICA 9 '!$1:$11</definedName>
    <definedName name="Print_Titles_MI" localSheetId="0">#REF!</definedName>
    <definedName name="Print_Titles_MI" localSheetId="26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8">#REF!</definedName>
    <definedName name="Programy" localSheetId="23">#REF!</definedName>
    <definedName name="Programy" localSheetId="25">#REF!</definedName>
    <definedName name="Programy" localSheetId="27">#REF!</definedName>
    <definedName name="Programy" localSheetId="28">#REF!</definedName>
    <definedName name="Programy" localSheetId="7">#REF!</definedName>
    <definedName name="Programy" localSheetId="9">#REF!</definedName>
    <definedName name="Programy" localSheetId="11">#REF!</definedName>
    <definedName name="Programy" localSheetId="15">#REF!</definedName>
    <definedName name="Programy" localSheetId="16">#REF!</definedName>
    <definedName name="Programy" localSheetId="17">#REF!</definedName>
    <definedName name="Programy" localSheetId="0">#REF!</definedName>
    <definedName name="Programy" localSheetId="26">#REF!</definedName>
    <definedName name="Programy" localSheetId="2">#REF!</definedName>
    <definedName name="Programy">#REF!</definedName>
    <definedName name="t11e" localSheetId="3">#REF!</definedName>
    <definedName name="t11e" localSheetId="18">#REF!</definedName>
    <definedName name="t11e" localSheetId="23">#REF!</definedName>
    <definedName name="t11e" localSheetId="7">#REF!</definedName>
    <definedName name="t11e" localSheetId="9">#REF!</definedName>
    <definedName name="t11e" localSheetId="11">#REF!</definedName>
    <definedName name="t11e" localSheetId="15">#REF!</definedName>
    <definedName name="t11e" localSheetId="16">#REF!</definedName>
    <definedName name="t11e" localSheetId="17">#REF!</definedName>
    <definedName name="t11e" localSheetId="26">#REF!</definedName>
    <definedName name="t11e" localSheetId="2">#REF!</definedName>
    <definedName name="t11e">#REF!</definedName>
    <definedName name="TAB" localSheetId="3">#REF!</definedName>
    <definedName name="TAB" localSheetId="18">#REF!</definedName>
    <definedName name="TAB" localSheetId="23">#REF!</definedName>
    <definedName name="TAB" localSheetId="7">#REF!</definedName>
    <definedName name="TAB" localSheetId="9">#REF!</definedName>
    <definedName name="TAB" localSheetId="11">#REF!</definedName>
    <definedName name="TAB" localSheetId="15">#REF!</definedName>
    <definedName name="TAB" localSheetId="16">#REF!</definedName>
    <definedName name="TAB" localSheetId="17">#REF!</definedName>
    <definedName name="TAB" localSheetId="26">#REF!</definedName>
    <definedName name="TAB" localSheetId="2">#REF!</definedName>
    <definedName name="TAB">#REF!</definedName>
    <definedName name="TAB16ELA" localSheetId="3">#REF!</definedName>
    <definedName name="TAB16ELA" localSheetId="18">#REF!</definedName>
    <definedName name="TAB16ELA" localSheetId="23">#REF!</definedName>
    <definedName name="TAB16ELA" localSheetId="7">#REF!</definedName>
    <definedName name="TAB16ELA" localSheetId="9">#REF!</definedName>
    <definedName name="TAB16ELA" localSheetId="11">#REF!</definedName>
    <definedName name="TAB16ELA" localSheetId="15">#REF!</definedName>
    <definedName name="TAB16ELA" localSheetId="16">#REF!</definedName>
    <definedName name="TAB16ELA" localSheetId="17">#REF!</definedName>
    <definedName name="TAB16ELA" localSheetId="26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8">'TABLICA 10 '!$1:$11</definedName>
    <definedName name="_xlnm.Print_Titles" localSheetId="19">'TABLICA 11'!$1:$11</definedName>
    <definedName name="_xlnm.Print_Titles" localSheetId="20">'TABLICA 12'!$1:$10</definedName>
    <definedName name="_xlnm.Print_Titles" localSheetId="21">'TABLICA 13'!$1:$11</definedName>
    <definedName name="_xlnm.Print_Titles" localSheetId="22">'TABLICA 14'!$1:$11</definedName>
    <definedName name="_xlnm.Print_Titles" localSheetId="28">'TABLICA 18'!$1:$6</definedName>
    <definedName name="_xlnm.Print_Titles" localSheetId="29">'TABLICA 19'!$1:$6</definedName>
    <definedName name="_xlnm.Print_Titles" localSheetId="30">'TABLICA 20'!$1:$11</definedName>
    <definedName name="_xlnm.Print_Titles" localSheetId="9">'TABLICA 3'!$1:$3</definedName>
    <definedName name="_xlnm.Print_Titles" localSheetId="11">'TABLICA 4 '!$1:$8</definedName>
    <definedName name="_xlnm.Print_Titles" localSheetId="12">'TABLICA 5'!$1:$8</definedName>
    <definedName name="_xlnm.Print_Titles" localSheetId="14">'TABLICA 6'!$1:$2</definedName>
    <definedName name="_xlnm.Print_Titles" localSheetId="15">'TABLICA 7'!$1:$11</definedName>
    <definedName name="_xlnm.Print_Titles" localSheetId="16">'TABLICA 8 '!$1:$11</definedName>
    <definedName name="_xlnm.Print_Titles" localSheetId="17">'TABLICA 9 '!$1:$11</definedName>
    <definedName name="xghfd" localSheetId="1">#REF!</definedName>
    <definedName name="xghfd" localSheetId="3">#REF!</definedName>
    <definedName name="xghfd" localSheetId="18">#REF!</definedName>
    <definedName name="xghfd" localSheetId="23">#REF!</definedName>
    <definedName name="xghfd" localSheetId="7">#REF!</definedName>
    <definedName name="xghfd" localSheetId="9">#REF!</definedName>
    <definedName name="xghfd" localSheetId="11">#REF!</definedName>
    <definedName name="xghfd" localSheetId="15">#REF!</definedName>
    <definedName name="xghfd" localSheetId="16">#REF!</definedName>
    <definedName name="xghfd" localSheetId="17">#REF!</definedName>
    <definedName name="xghfd" localSheetId="0">#REF!</definedName>
    <definedName name="xghfd" localSheetId="26">#REF!</definedName>
    <definedName name="xghfd" localSheetId="2">#REF!</definedName>
    <definedName name="xghfd">#REF!</definedName>
    <definedName name="Zobowiazania.accdb" localSheetId="21" hidden="1">'TABLICA 13'!#REF!</definedName>
    <definedName name="Zobowiazania.accdb" localSheetId="22" hidden="1">'TABLICA 14'!#REF!</definedName>
    <definedName name="Zobowiazania.accdb_1" localSheetId="22" hidden="1">'TABLICA 14'!#REF!</definedName>
  </definedNames>
  <calcPr calcId="152511"/>
</workbook>
</file>

<file path=xl/calcChain.xml><?xml version="1.0" encoding="utf-8"?>
<calcChain xmlns="http://schemas.openxmlformats.org/spreadsheetml/2006/main">
  <c r="O105" i="77" l="1"/>
  <c r="N105" i="77"/>
  <c r="M105" i="77"/>
  <c r="L105" i="77"/>
  <c r="K105" i="77"/>
  <c r="J105" i="77"/>
  <c r="I105" i="77"/>
  <c r="H105" i="77"/>
  <c r="G105" i="77"/>
  <c r="F105" i="77"/>
  <c r="E105" i="77"/>
  <c r="D105" i="77"/>
  <c r="I255" i="76"/>
  <c r="L255" i="76" s="1"/>
  <c r="G255" i="76"/>
  <c r="E255" i="76"/>
  <c r="L254" i="76"/>
  <c r="J254" i="76"/>
  <c r="H254" i="76"/>
  <c r="L253" i="76"/>
  <c r="J253" i="76"/>
  <c r="H253" i="76"/>
  <c r="L251" i="76"/>
  <c r="J251" i="76"/>
  <c r="H251" i="76"/>
  <c r="F251" i="76"/>
  <c r="L250" i="76"/>
  <c r="J250" i="76"/>
  <c r="H250" i="76"/>
  <c r="L249" i="76"/>
  <c r="L248" i="76"/>
  <c r="J248" i="76"/>
  <c r="H248" i="76"/>
  <c r="L247" i="76"/>
  <c r="J247" i="76"/>
  <c r="H247" i="76"/>
  <c r="L246" i="76"/>
  <c r="L245" i="76"/>
  <c r="K245" i="76"/>
  <c r="J245" i="76"/>
  <c r="H245" i="76"/>
  <c r="F245" i="76"/>
  <c r="L244" i="76"/>
  <c r="K244" i="76"/>
  <c r="F244" i="76"/>
  <c r="L243" i="76"/>
  <c r="J243" i="76"/>
  <c r="H243" i="76"/>
  <c r="L242" i="76"/>
  <c r="K242" i="76"/>
  <c r="L241" i="76"/>
  <c r="J241" i="76"/>
  <c r="H241" i="76"/>
  <c r="F241" i="76"/>
  <c r="L240" i="76"/>
  <c r="K240" i="76"/>
  <c r="J240" i="76"/>
  <c r="H240" i="76"/>
  <c r="F240" i="76"/>
  <c r="L239" i="76"/>
  <c r="L238" i="76"/>
  <c r="L237" i="76"/>
  <c r="J237" i="76"/>
  <c r="H237" i="76"/>
  <c r="L235" i="76"/>
  <c r="J235" i="76"/>
  <c r="H235" i="76"/>
  <c r="L234" i="76"/>
  <c r="J234" i="76"/>
  <c r="H234" i="76"/>
  <c r="L233" i="76"/>
  <c r="J232" i="76"/>
  <c r="H232" i="76"/>
  <c r="F232" i="76"/>
  <c r="L231" i="76"/>
  <c r="J231" i="76"/>
  <c r="H231" i="76"/>
  <c r="L230" i="76"/>
  <c r="J230" i="76"/>
  <c r="H230" i="76"/>
  <c r="L229" i="76"/>
  <c r="K229" i="76"/>
  <c r="L228" i="76"/>
  <c r="K228" i="76"/>
  <c r="J228" i="76"/>
  <c r="H228" i="76"/>
  <c r="F228" i="76"/>
  <c r="J226" i="76"/>
  <c r="H226" i="76"/>
  <c r="F226" i="76"/>
  <c r="L225" i="76"/>
  <c r="K225" i="76"/>
  <c r="J225" i="76"/>
  <c r="H225" i="76"/>
  <c r="F225" i="76"/>
  <c r="L224" i="76"/>
  <c r="K224" i="76"/>
  <c r="J224" i="76"/>
  <c r="H224" i="76"/>
  <c r="F224" i="76"/>
  <c r="L223" i="76"/>
  <c r="K223" i="76"/>
  <c r="L222" i="76"/>
  <c r="K222" i="76"/>
  <c r="J222" i="76"/>
  <c r="H222" i="76"/>
  <c r="F222" i="76"/>
  <c r="L221" i="76"/>
  <c r="K221" i="76"/>
  <c r="J221" i="76"/>
  <c r="H221" i="76"/>
  <c r="F221" i="76"/>
  <c r="L220" i="76"/>
  <c r="K220" i="76"/>
  <c r="J220" i="76"/>
  <c r="H220" i="76"/>
  <c r="F220" i="76"/>
  <c r="L219" i="76"/>
  <c r="J219" i="76"/>
  <c r="H219" i="76"/>
  <c r="L218" i="76"/>
  <c r="K218" i="76"/>
  <c r="L217" i="76"/>
  <c r="K217" i="76"/>
  <c r="J217" i="76"/>
  <c r="H217" i="76"/>
  <c r="F217" i="76"/>
  <c r="L216" i="76"/>
  <c r="K216" i="76"/>
  <c r="J216" i="76"/>
  <c r="H216" i="76"/>
  <c r="F216" i="76"/>
  <c r="L215" i="76"/>
  <c r="K215" i="76"/>
  <c r="L214" i="76"/>
  <c r="K214" i="76"/>
  <c r="J214" i="76"/>
  <c r="H214" i="76"/>
  <c r="F214" i="76"/>
  <c r="L213" i="76"/>
  <c r="K213" i="76"/>
  <c r="J213" i="76"/>
  <c r="H213" i="76"/>
  <c r="F213" i="76"/>
  <c r="L212" i="76"/>
  <c r="K212" i="76"/>
  <c r="L211" i="76"/>
  <c r="K211" i="76"/>
  <c r="L210" i="76"/>
  <c r="L209" i="76"/>
  <c r="K209" i="76"/>
  <c r="L208" i="76"/>
  <c r="K208" i="76"/>
  <c r="J208" i="76"/>
  <c r="H208" i="76"/>
  <c r="F208" i="76"/>
  <c r="L207" i="76"/>
  <c r="K207" i="76"/>
  <c r="L206" i="76"/>
  <c r="K206" i="76"/>
  <c r="L205" i="76"/>
  <c r="K205" i="76"/>
  <c r="J205" i="76"/>
  <c r="H205" i="76"/>
  <c r="F205" i="76"/>
  <c r="L204" i="76"/>
  <c r="J204" i="76"/>
  <c r="H204" i="76"/>
  <c r="L203" i="76"/>
  <c r="K203" i="76"/>
  <c r="L201" i="76"/>
  <c r="K201" i="76"/>
  <c r="L198" i="76"/>
  <c r="K198" i="76"/>
  <c r="J198" i="76"/>
  <c r="H198" i="76"/>
  <c r="F198" i="76"/>
  <c r="L197" i="76"/>
  <c r="K197" i="76"/>
  <c r="L196" i="76"/>
  <c r="K196" i="76"/>
  <c r="J196" i="76"/>
  <c r="H196" i="76"/>
  <c r="F196" i="76"/>
  <c r="L195" i="76"/>
  <c r="K195" i="76"/>
  <c r="L194" i="76"/>
  <c r="K194" i="76"/>
  <c r="L193" i="76"/>
  <c r="K193" i="76"/>
  <c r="L192" i="76"/>
  <c r="K192" i="76"/>
  <c r="J192" i="76"/>
  <c r="H192" i="76"/>
  <c r="F192" i="76"/>
  <c r="L191" i="76"/>
  <c r="K191" i="76"/>
  <c r="L190" i="76"/>
  <c r="K190" i="76"/>
  <c r="L189" i="76"/>
  <c r="K189" i="76"/>
  <c r="L188" i="76"/>
  <c r="K188" i="76"/>
  <c r="L186" i="76"/>
  <c r="K186" i="76"/>
  <c r="L185" i="76"/>
  <c r="K185" i="76"/>
  <c r="L184" i="76"/>
  <c r="K184" i="76"/>
  <c r="L183" i="76"/>
  <c r="K183" i="76"/>
  <c r="L182" i="76"/>
  <c r="K182" i="76"/>
  <c r="J182" i="76"/>
  <c r="H182" i="76"/>
  <c r="F182" i="76"/>
  <c r="L181" i="76"/>
  <c r="K181" i="76"/>
  <c r="L180" i="76"/>
  <c r="K180" i="76"/>
  <c r="L179" i="76"/>
  <c r="K179" i="76"/>
  <c r="L177" i="76"/>
  <c r="K177" i="76"/>
  <c r="J177" i="76"/>
  <c r="H177" i="76"/>
  <c r="F177" i="76"/>
  <c r="L176" i="76"/>
  <c r="K176" i="76"/>
  <c r="L175" i="76"/>
  <c r="K175" i="76"/>
  <c r="L174" i="76"/>
  <c r="L173" i="76"/>
  <c r="K173" i="76"/>
  <c r="L172" i="76"/>
  <c r="K172" i="76"/>
  <c r="L171" i="76"/>
  <c r="K171" i="76"/>
  <c r="L169" i="76"/>
  <c r="K169" i="76"/>
  <c r="J169" i="76"/>
  <c r="H169" i="76"/>
  <c r="F169" i="76"/>
  <c r="L168" i="76"/>
  <c r="L167" i="76"/>
  <c r="K167" i="76"/>
  <c r="L166" i="76"/>
  <c r="L165" i="76"/>
  <c r="K165" i="76"/>
  <c r="L164" i="76"/>
  <c r="K164" i="76"/>
  <c r="L162" i="76"/>
  <c r="K162" i="76"/>
  <c r="L161" i="76"/>
  <c r="K161" i="76"/>
  <c r="L160" i="76"/>
  <c r="K160" i="76"/>
  <c r="L159" i="76"/>
  <c r="K159" i="76"/>
  <c r="L158" i="76"/>
  <c r="K158" i="76"/>
  <c r="L157" i="76"/>
  <c r="K157" i="76"/>
  <c r="L155" i="76"/>
  <c r="K155" i="76"/>
  <c r="J155" i="76"/>
  <c r="H155" i="76"/>
  <c r="F155" i="76"/>
  <c r="L154" i="76"/>
  <c r="K154" i="76"/>
  <c r="L153" i="76"/>
  <c r="J153" i="76"/>
  <c r="H153" i="76"/>
  <c r="F153" i="76"/>
  <c r="L152" i="76"/>
  <c r="K152" i="76"/>
  <c r="L151" i="76"/>
  <c r="K151" i="76"/>
  <c r="L150" i="76"/>
  <c r="K150" i="76"/>
  <c r="L149" i="76"/>
  <c r="K149" i="76"/>
  <c r="L148" i="76"/>
  <c r="K148" i="76"/>
  <c r="L147" i="76"/>
  <c r="K147" i="76"/>
  <c r="J147" i="76"/>
  <c r="H147" i="76"/>
  <c r="F147" i="76"/>
  <c r="L146" i="76"/>
  <c r="K146" i="76"/>
  <c r="L144" i="76"/>
  <c r="K144" i="76"/>
  <c r="L143" i="76"/>
  <c r="K143" i="76"/>
  <c r="L141" i="76"/>
  <c r="K141" i="76"/>
  <c r="L140" i="76"/>
  <c r="K140" i="76"/>
  <c r="J139" i="76"/>
  <c r="H139" i="76"/>
  <c r="F139" i="76"/>
  <c r="L138" i="76"/>
  <c r="K138" i="76"/>
  <c r="L137" i="76"/>
  <c r="K137" i="76"/>
  <c r="L136" i="76"/>
  <c r="K136" i="76"/>
  <c r="L135" i="76"/>
  <c r="K135" i="76"/>
  <c r="L134" i="76"/>
  <c r="K134" i="76"/>
  <c r="L132" i="76"/>
  <c r="K132" i="76"/>
  <c r="L131" i="76"/>
  <c r="K131" i="76"/>
  <c r="L130" i="76"/>
  <c r="K130" i="76"/>
  <c r="L129" i="76"/>
  <c r="K129" i="76"/>
  <c r="L128" i="76"/>
  <c r="K128" i="76"/>
  <c r="L127" i="76"/>
  <c r="K127" i="76"/>
  <c r="L126" i="76"/>
  <c r="K126" i="76"/>
  <c r="L125" i="76"/>
  <c r="K125" i="76"/>
  <c r="L124" i="76"/>
  <c r="K124" i="76"/>
  <c r="L123" i="76"/>
  <c r="K123" i="76"/>
  <c r="L122" i="76"/>
  <c r="K122" i="76"/>
  <c r="L121" i="76"/>
  <c r="K121" i="76"/>
  <c r="L120" i="76"/>
  <c r="K120" i="76"/>
  <c r="L119" i="76"/>
  <c r="K119" i="76"/>
  <c r="L118" i="76"/>
  <c r="K118" i="76"/>
  <c r="L117" i="76"/>
  <c r="K117" i="76"/>
  <c r="L116" i="76"/>
  <c r="K116" i="76"/>
  <c r="L115" i="76"/>
  <c r="K115" i="76"/>
  <c r="L114" i="76"/>
  <c r="K114" i="76"/>
  <c r="L113" i="76"/>
  <c r="K113" i="76"/>
  <c r="L112" i="76"/>
  <c r="K112" i="76"/>
  <c r="L111" i="76"/>
  <c r="L110" i="76"/>
  <c r="K110" i="76"/>
  <c r="L109" i="76"/>
  <c r="K109" i="76"/>
  <c r="L108" i="76"/>
  <c r="K108" i="76"/>
  <c r="L107" i="76"/>
  <c r="K107" i="76"/>
  <c r="J107" i="76"/>
  <c r="H107" i="76"/>
  <c r="F107" i="76"/>
  <c r="L106" i="76"/>
  <c r="K106" i="76"/>
  <c r="J106" i="76"/>
  <c r="H106" i="76"/>
  <c r="F106" i="76"/>
  <c r="L104" i="76"/>
  <c r="K104" i="76"/>
  <c r="L103" i="76"/>
  <c r="K103" i="76"/>
  <c r="L102" i="76"/>
  <c r="K102" i="76"/>
  <c r="L101" i="76"/>
  <c r="K101" i="76"/>
  <c r="L99" i="76"/>
  <c r="K99" i="76"/>
  <c r="L98" i="76"/>
  <c r="K98" i="76"/>
  <c r="L97" i="76"/>
  <c r="K97" i="76"/>
  <c r="L96" i="76"/>
  <c r="K96" i="76"/>
  <c r="L95" i="76"/>
  <c r="K95" i="76"/>
  <c r="L94" i="76"/>
  <c r="K94" i="76"/>
  <c r="L93" i="76"/>
  <c r="K93" i="76"/>
  <c r="L92" i="76"/>
  <c r="K92" i="76"/>
  <c r="J92" i="76"/>
  <c r="H92" i="76"/>
  <c r="F92" i="76"/>
  <c r="L91" i="76"/>
  <c r="K91" i="76"/>
  <c r="L90" i="76"/>
  <c r="K90" i="76"/>
  <c r="L89" i="76"/>
  <c r="K89" i="76"/>
  <c r="L88" i="76"/>
  <c r="K88" i="76"/>
  <c r="L87" i="76"/>
  <c r="K87" i="76"/>
  <c r="L86" i="76"/>
  <c r="K86" i="76"/>
  <c r="L85" i="76"/>
  <c r="K85" i="76"/>
  <c r="L84" i="76"/>
  <c r="K84" i="76"/>
  <c r="L83" i="76"/>
  <c r="K83" i="76"/>
  <c r="L82" i="76"/>
  <c r="K82" i="76"/>
  <c r="L81" i="76"/>
  <c r="K81" i="76"/>
  <c r="L80" i="76"/>
  <c r="K80" i="76"/>
  <c r="L79" i="76"/>
  <c r="K79" i="76"/>
  <c r="L78" i="76"/>
  <c r="K78" i="76"/>
  <c r="L77" i="76"/>
  <c r="K77" i="76"/>
  <c r="L76" i="76"/>
  <c r="K76" i="76"/>
  <c r="L75" i="76"/>
  <c r="K75" i="76"/>
  <c r="L74" i="76"/>
  <c r="K74" i="76"/>
  <c r="L73" i="76"/>
  <c r="K73" i="76"/>
  <c r="J73" i="76"/>
  <c r="H73" i="76"/>
  <c r="F73" i="76"/>
  <c r="L72" i="76"/>
  <c r="K72" i="76"/>
  <c r="L71" i="76"/>
  <c r="K71" i="76"/>
  <c r="L70" i="76"/>
  <c r="K70" i="76"/>
  <c r="J70" i="76"/>
  <c r="H70" i="76"/>
  <c r="F70" i="76"/>
  <c r="L69" i="76"/>
  <c r="K69" i="76"/>
  <c r="L67" i="76"/>
  <c r="K67" i="76"/>
  <c r="J67" i="76"/>
  <c r="H67" i="76"/>
  <c r="F67" i="76"/>
  <c r="L66" i="76"/>
  <c r="K66" i="76"/>
  <c r="L65" i="76"/>
  <c r="K65" i="76"/>
  <c r="L64" i="76"/>
  <c r="K64" i="76"/>
  <c r="L63" i="76"/>
  <c r="K63" i="76"/>
  <c r="L61" i="76"/>
  <c r="K61" i="76"/>
  <c r="J61" i="76"/>
  <c r="H61" i="76"/>
  <c r="F61" i="76"/>
  <c r="L60" i="76"/>
  <c r="K60" i="76"/>
  <c r="L59" i="76"/>
  <c r="K59" i="76"/>
  <c r="J59" i="76"/>
  <c r="H59" i="76"/>
  <c r="F59" i="76"/>
  <c r="L58" i="76"/>
  <c r="K58" i="76"/>
  <c r="L57" i="76"/>
  <c r="K57" i="76"/>
  <c r="L56" i="76"/>
  <c r="K56" i="76"/>
  <c r="L55" i="76"/>
  <c r="L54" i="76"/>
  <c r="K54" i="76"/>
  <c r="L53" i="76"/>
  <c r="K53" i="76"/>
  <c r="L49" i="76"/>
  <c r="L48" i="76"/>
  <c r="K48" i="76"/>
  <c r="L47" i="76"/>
  <c r="K47" i="76"/>
  <c r="L46" i="76"/>
  <c r="K46" i="76"/>
  <c r="J44" i="76"/>
  <c r="H44" i="76"/>
  <c r="F44" i="76"/>
  <c r="L43" i="76"/>
  <c r="J43" i="76"/>
  <c r="H43" i="76"/>
  <c r="L41" i="76"/>
  <c r="K41" i="76"/>
  <c r="L40" i="76"/>
  <c r="L38" i="76"/>
  <c r="K38" i="76"/>
  <c r="L37" i="76"/>
  <c r="L36" i="76"/>
  <c r="K36" i="76"/>
  <c r="J36" i="76"/>
  <c r="H36" i="76"/>
  <c r="F36" i="76"/>
  <c r="L35" i="76"/>
  <c r="K35" i="76"/>
  <c r="L34" i="76"/>
  <c r="K34" i="76"/>
  <c r="L33" i="76"/>
  <c r="K33" i="76"/>
  <c r="L32" i="76"/>
  <c r="K32" i="76"/>
  <c r="L31" i="76"/>
  <c r="K31" i="76"/>
  <c r="L30" i="76"/>
  <c r="K30" i="76"/>
  <c r="J30" i="76"/>
  <c r="H30" i="76"/>
  <c r="F30" i="76"/>
  <c r="L29" i="76"/>
  <c r="K29" i="76"/>
  <c r="L28" i="76"/>
  <c r="K28" i="76"/>
  <c r="L27" i="76"/>
  <c r="K27" i="76"/>
  <c r="J27" i="76"/>
  <c r="H27" i="76"/>
  <c r="F27" i="76"/>
  <c r="L26" i="76"/>
  <c r="K26" i="76"/>
  <c r="L25" i="76"/>
  <c r="K25" i="76"/>
  <c r="L24" i="76"/>
  <c r="K24" i="76"/>
  <c r="J24" i="76"/>
  <c r="H24" i="76"/>
  <c r="F24" i="76"/>
  <c r="L23" i="76"/>
  <c r="K23" i="76"/>
  <c r="J23" i="76"/>
  <c r="H23" i="76"/>
  <c r="F23" i="76"/>
  <c r="L22" i="76"/>
  <c r="K22" i="76"/>
  <c r="L21" i="76"/>
  <c r="K21" i="76"/>
  <c r="J21" i="76"/>
  <c r="H21" i="76"/>
  <c r="F21" i="76"/>
  <c r="L20" i="76"/>
  <c r="K20" i="76"/>
  <c r="J20" i="76"/>
  <c r="H20" i="76"/>
  <c r="F20" i="76"/>
  <c r="L19" i="76"/>
  <c r="K19" i="76"/>
  <c r="J19" i="76"/>
  <c r="H19" i="76"/>
  <c r="F19" i="76"/>
  <c r="L18" i="76"/>
  <c r="K18" i="76"/>
  <c r="J18" i="76"/>
  <c r="H18" i="76"/>
  <c r="F18" i="76"/>
  <c r="L17" i="76"/>
  <c r="K17" i="76"/>
  <c r="J16" i="76"/>
  <c r="H16" i="76"/>
  <c r="F16" i="76"/>
  <c r="L15" i="76"/>
  <c r="K15" i="76"/>
  <c r="L14" i="76"/>
  <c r="K14" i="76"/>
  <c r="J14" i="76"/>
  <c r="H14" i="76"/>
  <c r="F14" i="76"/>
  <c r="L13" i="76"/>
  <c r="K13" i="76"/>
  <c r="J13" i="76"/>
  <c r="H13" i="76"/>
  <c r="F13" i="76"/>
  <c r="L12" i="76"/>
  <c r="K12" i="76"/>
  <c r="J12" i="76"/>
  <c r="H12" i="76"/>
  <c r="F12" i="76"/>
  <c r="L11" i="76"/>
  <c r="K11" i="76"/>
  <c r="J11" i="76"/>
  <c r="J255" i="76" s="1"/>
  <c r="H11" i="76"/>
  <c r="F11" i="76"/>
  <c r="L10" i="76"/>
  <c r="K10" i="76"/>
  <c r="F10" i="76"/>
  <c r="J9" i="76"/>
  <c r="H9" i="76"/>
  <c r="L8" i="76"/>
  <c r="K8" i="76"/>
  <c r="J8" i="76"/>
  <c r="H8" i="76"/>
  <c r="F8" i="76"/>
  <c r="L7" i="76"/>
  <c r="K7" i="76"/>
  <c r="J7" i="76"/>
  <c r="H7" i="76"/>
  <c r="H255" i="76" s="1"/>
  <c r="F7" i="76"/>
  <c r="F255" i="76" s="1"/>
  <c r="D37" i="75"/>
  <c r="D36" i="75"/>
  <c r="D35" i="75"/>
  <c r="D34" i="75"/>
  <c r="C34" i="75"/>
  <c r="B34" i="75"/>
  <c r="C32" i="75"/>
  <c r="C38" i="75" s="1"/>
  <c r="B32" i="75"/>
  <c r="B38" i="75" s="1"/>
  <c r="D31" i="75"/>
  <c r="D30" i="75"/>
  <c r="D29" i="75"/>
  <c r="D28" i="75"/>
  <c r="C28" i="75"/>
  <c r="B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7" i="75"/>
  <c r="C38" i="74"/>
  <c r="B38" i="74"/>
  <c r="H37" i="74"/>
  <c r="G37" i="74"/>
  <c r="F37" i="74"/>
  <c r="H36" i="74"/>
  <c r="G36" i="74"/>
  <c r="F36" i="74"/>
  <c r="D26" i="74"/>
  <c r="C26" i="74"/>
  <c r="B26" i="74"/>
  <c r="H25" i="74"/>
  <c r="G25" i="74"/>
  <c r="F25" i="74"/>
  <c r="H24" i="74"/>
  <c r="G24" i="74"/>
  <c r="F24" i="74"/>
  <c r="E14" i="74"/>
  <c r="D14" i="74"/>
  <c r="B14" i="74"/>
  <c r="H13" i="74"/>
  <c r="G13" i="74"/>
  <c r="F13" i="74"/>
  <c r="H12" i="74"/>
  <c r="G12" i="74"/>
  <c r="F12" i="74"/>
  <c r="H14" i="74" l="1"/>
  <c r="D38" i="75"/>
  <c r="D32" i="75"/>
  <c r="K255" i="76"/>
  <c r="H37" i="47" l="1"/>
  <c r="F37" i="47"/>
  <c r="E37" i="47"/>
  <c r="D37" i="47"/>
  <c r="G37" i="47" l="1"/>
  <c r="J31" i="59" l="1"/>
</calcChain>
</file>

<file path=xl/sharedStrings.xml><?xml version="1.0" encoding="utf-8"?>
<sst xmlns="http://schemas.openxmlformats.org/spreadsheetml/2006/main" count="4576" uniqueCount="919">
  <si>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</si>
  <si>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</si>
  <si>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</si>
  <si>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</si>
  <si>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</si>
  <si>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</si>
  <si>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</si>
  <si>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</si>
  <si>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</si>
  <si>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</si>
  <si>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</si>
  <si>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</si>
  <si>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</si>
  <si>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</si>
  <si>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</si>
  <si>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</si>
  <si>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</si>
  <si>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</si>
  <si>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</si>
  <si>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</si>
  <si>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</si>
  <si>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</si>
  <si>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</si>
  <si>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</si>
  <si>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</si>
  <si>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</si>
  <si>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</si>
  <si>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</si>
  <si>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</si>
  <si>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</si>
  <si>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</si>
  <si>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</si>
  <si>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</si>
  <si>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</si>
  <si>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</si>
  <si>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</si>
  <si>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</si>
  <si>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</si>
  <si>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</si>
  <si>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</si>
  <si>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</si>
  <si>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</si>
  <si>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</si>
  <si>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</si>
  <si>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</si>
  <si>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</si>
  <si>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</si>
  <si>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</si>
  <si>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</si>
  <si>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</si>
  <si>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</si>
  <si>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</si>
  <si>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</si>
  <si>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</si>
  <si>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</si>
  <si>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</si>
  <si>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</si>
  <si>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</si>
  <si>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</si>
  <si>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</si>
  <si>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</si>
  <si>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</si>
  <si>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</si>
  <si>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</si>
  <si>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</si>
  <si>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</si>
  <si>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</si>
  <si>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</si>
  <si>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</si>
  <si>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</si>
  <si>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</si>
  <si>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</si>
  <si>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</si>
  <si>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</si>
  <si>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</si>
  <si>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</si>
  <si>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</si>
  <si>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</si>
  <si>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</si>
  <si>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</si>
  <si>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</si>
  <si>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</si>
  <si>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</si>
  <si>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</si>
  <si>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</si>
  <si>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</si>
  <si>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</si>
  <si>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</si>
  <si>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</si>
  <si>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</si>
  <si>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</si>
  <si>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</si>
  <si>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</si>
  <si>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</si>
  <si>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</si>
  <si>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</si>
  <si>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</si>
  <si>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</si>
  <si>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</si>
  <si>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</si>
  <si>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</si>
  <si>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</si>
  <si>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</si>
  <si>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</si>
  <si>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</si>
  <si>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</si>
  <si>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</si>
  <si>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</si>
  <si>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</si>
  <si>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</si>
  <si>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</si>
  <si>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</si>
  <si>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</si>
  <si>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</si>
  <si>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</si>
  <si>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</si>
  <si>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</si>
  <si>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</si>
  <si>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</si>
  <si>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</si>
  <si>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</si>
  <si>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</si>
  <si>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</si>
  <si>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</si>
  <si>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</si>
  <si>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</si>
  <si>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</si>
  <si>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</si>
  <si>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</si>
  <si>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</si>
  <si>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</si>
  <si>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</si>
  <si>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</si>
  <si>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</si>
  <si>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</si>
  <si>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</si>
  <si>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</si>
  <si>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</si>
  <si>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</si>
  <si>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</si>
  <si>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</si>
  <si>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</si>
  <si>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</si>
  <si>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</si>
  <si>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</si>
  <si>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</si>
  <si>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</si>
  <si>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</si>
  <si>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</si>
  <si>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</si>
  <si>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</si>
  <si>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</si>
  <si>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</si>
  <si>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</si>
  <si>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</si>
  <si>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</si>
  <si>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</si>
  <si>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</si>
  <si>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</si>
  <si>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</si>
  <si>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</si>
  <si>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</si>
  <si>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</si>
  <si>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</si>
  <si>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</si>
  <si>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</si>
  <si>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</si>
  <si>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</si>
  <si>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</si>
  <si>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</si>
  <si>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</si>
  <si>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</si>
  <si>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</si>
  <si>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</si>
  <si>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</si>
  <si>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</si>
  <si>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</si>
  <si>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</si>
  <si>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</si>
  <si>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</si>
  <si>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</si>
  <si>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</si>
  <si>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</si>
  <si>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</si>
  <si>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</si>
  <si>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</si>
  <si>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</si>
  <si>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</si>
  <si>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</si>
  <si>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</si>
  <si>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</si>
  <si>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</si>
  <si>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</si>
  <si>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</si>
  <si>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</si>
  <si>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</si>
  <si>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</si>
  <si>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</si>
  <si>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</si>
  <si>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</si>
  <si>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</si>
  <si>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</si>
  <si>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</si>
  <si>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</si>
  <si>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</si>
  <si>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</si>
  <si>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</si>
  <si>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</si>
  <si>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</si>
  <si>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</si>
  <si>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</si>
  <si>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</si>
  <si>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</si>
  <si>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</si>
  <si>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</si>
  <si>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</si>
  <si>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</si>
  <si>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</si>
  <si>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</si>
  <si>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</si>
  <si>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</si>
  <si>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</si>
  <si>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</si>
  <si>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</si>
  <si>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</si>
  <si>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</si>
  <si>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</si>
  <si>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</si>
  <si>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</si>
  <si>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</si>
  <si>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</si>
  <si>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</si>
  <si>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</si>
  <si>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</si>
  <si>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</si>
  <si>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</si>
  <si>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</si>
  <si>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</si>
  <si>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</si>
  <si>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</si>
  <si>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</si>
  <si>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</si>
  <si>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</si>
  <si>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</si>
  <si>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</si>
  <si>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</si>
  <si>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</si>
  <si>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</si>
  <si>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</si>
  <si>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</si>
  <si>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</si>
  <si>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</si>
  <si>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</si>
  <si>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</si>
  <si>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</si>
  <si>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</si>
  <si>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</si>
  <si>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</si>
  <si>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</si>
  <si>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</si>
  <si>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</si>
  <si>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</si>
  <si>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</si>
  <si>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</si>
  <si>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</si>
  <si>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</si>
  <si>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</si>
  <si>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</si>
  <si>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</si>
  <si>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</si>
  <si>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</si>
  <si>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</si>
  <si>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</si>
  <si>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</si>
  <si>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</si>
  <si>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</si>
  <si>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</si>
  <si>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</si>
  <si>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</si>
  <si>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</si>
  <si>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</si>
  <si>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</si>
  <si>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</si>
  <si>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</si>
  <si>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</si>
  <si>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</si>
  <si>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</si>
  <si>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</si>
  <si>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</si>
  <si>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</si>
  <si>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</si>
  <si>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</si>
  <si>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</si>
  <si>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</si>
  <si>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</si>
  <si>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</si>
  <si>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</si>
  <si>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</si>
  <si>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</si>
  <si>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</si>
  <si>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</si>
  <si>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</si>
  <si>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</si>
  <si>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</si>
  <si>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</si>
  <si>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</si>
  <si>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</si>
  <si>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</si>
  <si>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</si>
  <si>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</si>
  <si>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</si>
  <si>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</si>
  <si>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</si>
  <si>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</si>
  <si>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</si>
  <si>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</si>
  <si>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</si>
  <si>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</si>
  <si>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</si>
  <si>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</si>
  <si>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</si>
  <si>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</si>
  <si>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</si>
  <si>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</si>
  <si>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</si>
  <si>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</si>
  <si>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</si>
  <si>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</si>
  <si>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</si>
  <si>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</si>
  <si>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</si>
  <si>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</si>
  <si>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</si>
  <si>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</si>
  <si>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</si>
  <si>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</si>
  <si>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</si>
  <si>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</si>
  <si>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</si>
  <si>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</si>
  <si>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</si>
  <si>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</si>
  <si>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</si>
  <si>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</si>
  <si>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</si>
  <si>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</si>
  <si>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</si>
  <si>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</si>
  <si>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</si>
  <si>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</si>
  <si>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</si>
  <si>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</si>
  <si>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</si>
  <si>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</si>
  <si>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</si>
  <si>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</si>
  <si>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</si>
  <si>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</si>
  <si>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</si>
  <si>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</si>
  <si>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</si>
  <si>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</si>
  <si>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</si>
  <si>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</si>
  <si>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</si>
  <si>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</si>
  <si>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</si>
  <si>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</si>
  <si>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</si>
  <si>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</si>
  <si>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</si>
  <si>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</si>
  <si>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</si>
  <si>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</si>
  <si>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</si>
  <si>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</si>
  <si>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</si>
  <si>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</si>
  <si>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</si>
  <si>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</si>
  <si>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</si>
  <si>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</si>
  <si>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</si>
  <si>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</si>
  <si>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</si>
  <si>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</si>
  <si>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</si>
  <si>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</si>
  <si>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</si>
  <si>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</si>
  <si>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</si>
  <si>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</si>
  <si>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</si>
  <si>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</si>
  <si>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</si>
  <si>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</si>
  <si>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</si>
  <si>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</si>
  <si>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</si>
  <si>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</si>
  <si>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</si>
  <si>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</si>
  <si>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</si>
  <si>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</si>
  <si>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</si>
  <si>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</si>
  <si>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</si>
  <si>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</si>
  <si>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</si>
  <si>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</si>
  <si>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</si>
  <si>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</si>
  <si>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</si>
  <si>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</si>
  <si>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</si>
  <si>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</si>
  <si>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</si>
  <si>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</si>
  <si>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</si>
  <si>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</si>
  <si>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</si>
  <si>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</si>
  <si>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</si>
  <si>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</si>
  <si>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</si>
  <si>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</si>
  <si>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</si>
  <si>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</si>
  <si>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</si>
  <si>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</si>
  <si>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</si>
  <si>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</si>
  <si>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</si>
  <si>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</si>
  <si>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</si>
  <si>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</si>
  <si>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</si>
  <si>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</si>
  <si>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</si>
  <si>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</si>
  <si>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</si>
  <si>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</si>
  <si>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</si>
  <si>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</si>
  <si>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</si>
  <si>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</si>
  <si>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</si>
  <si>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</si>
  <si>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</si>
  <si>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</si>
  <si>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</si>
  <si>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</si>
  <si>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</si>
  <si>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</si>
  <si>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</si>
  <si>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</si>
  <si>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</si>
  <si>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</si>
  <si>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</si>
  <si>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</si>
  <si>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</si>
  <si>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</si>
  <si>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</si>
  <si>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</si>
  <si>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</si>
  <si>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</si>
  <si>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</si>
  <si>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</si>
  <si>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</si>
  <si>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</si>
  <si>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</si>
  <si>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</si>
  <si>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</si>
  <si>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</si>
  <si>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</si>
  <si>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</si>
  <si>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</si>
  <si>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</si>
  <si>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</si>
  <si>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</si>
  <si>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</si>
  <si>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</si>
  <si>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</si>
  <si>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</si>
  <si>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</si>
  <si>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</si>
  <si>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</si>
  <si>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</si>
  <si>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</si>
  <si>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</si>
  <si>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</si>
  <si>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</si>
  <si>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</si>
  <si>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</si>
  <si>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</si>
  <si>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</si>
  <si>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</si>
  <si>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</si>
  <si>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</si>
  <si>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</si>
  <si>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</si>
  <si>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</si>
  <si>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</si>
  <si>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</si>
  <si>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</si>
  <si>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</si>
  <si>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</si>
  <si>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</si>
  <si>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</si>
  <si>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</si>
  <si>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</si>
  <si>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</si>
  <si>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</si>
  <si>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</si>
  <si>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</si>
  <si>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</si>
  <si>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</si>
  <si>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</si>
  <si>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</si>
  <si>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</si>
  <si>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</si>
  <si>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</si>
  <si>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</si>
  <si>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</si>
  <si>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</si>
  <si>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</si>
  <si>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</si>
  <si>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</si>
  <si>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</si>
  <si>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</si>
  <si>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</si>
  <si>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</si>
  <si>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</si>
  <si>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</si>
  <si>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</si>
  <si>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</si>
  <si>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</si>
  <si>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</si>
  <si>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</si>
  <si>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</si>
  <si>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</si>
  <si>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</si>
  <si>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</si>
  <si>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</si>
  <si>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</si>
  <si>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</si>
  <si>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</si>
  <si>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</si>
  <si>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</si>
  <si>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</si>
  <si>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</si>
  <si>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</si>
  <si>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</si>
  <si>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</si>
  <si>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</si>
  <si>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</si>
  <si>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</si>
  <si>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</si>
  <si>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</si>
  <si>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</si>
  <si>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</si>
  <si>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</si>
  <si>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</si>
  <si>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</si>
  <si>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</si>
  <si>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</si>
  <si>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</si>
  <si>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</si>
  <si>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</si>
  <si>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</si>
  <si>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</si>
  <si>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</si>
  <si>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</si>
  <si>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</si>
  <si>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</si>
  <si>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</si>
  <si>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</si>
  <si>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</si>
  <si>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</si>
  <si>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</si>
  <si>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</si>
  <si>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</si>
  <si>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</si>
  <si>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</si>
  <si>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</si>
  <si>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</si>
  <si>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</si>
  <si>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</si>
  <si>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</si>
  <si>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</si>
  <si>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</si>
  <si>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</si>
  <si>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</si>
  <si>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</si>
  <si>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</si>
  <si>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</si>
  <si>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</si>
  <si>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</si>
  <si>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</si>
  <si>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</si>
  <si>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</si>
  <si>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</si>
  <si>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</si>
  <si>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</si>
  <si>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</si>
  <si>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</si>
  <si>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</si>
  <si>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</si>
  <si>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</si>
  <si>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</si>
  <si>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</si>
  <si>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</si>
  <si>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</si>
  <si>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</si>
  <si>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</si>
  <si>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</si>
  <si>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</si>
  <si>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</si>
  <si>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</si>
  <si>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</si>
  <si>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</si>
  <si>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</si>
  <si>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</si>
  <si>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</si>
  <si>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</si>
  <si>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</si>
  <si>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</si>
  <si>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</si>
  <si>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</si>
  <si>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</si>
  <si>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</si>
  <si>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</si>
  <si>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</si>
  <si>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</si>
  <si>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</si>
  <si>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</si>
  <si>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</si>
  <si>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</si>
  <si>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</si>
  <si>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</si>
  <si>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</si>
  <si>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</si>
  <si>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</si>
  <si>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</si>
  <si>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</si>
  <si>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</si>
  <si>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</si>
  <si>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</si>
  <si>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</si>
  <si>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</si>
  <si>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</si>
  <si>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</si>
  <si>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</si>
  <si>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</si>
  <si>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</si>
  <si>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</si>
  <si>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</si>
  <si>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</si>
  <si>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</si>
  <si>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</si>
  <si>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</si>
  <si>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</si>
  <si>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</si>
  <si>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</si>
  <si>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</si>
  <si>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</si>
  <si>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</si>
  <si>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</si>
  <si>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</si>
  <si>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</si>
  <si>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</si>
  <si>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</si>
  <si>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</si>
  <si>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</si>
  <si>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</si>
  <si>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</si>
  <si>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</si>
  <si>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</si>
  <si>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</si>
  <si>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</si>
  <si>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</si>
  <si>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</si>
  <si>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</si>
  <si>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</si>
  <si>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</si>
  <si>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</si>
  <si>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</si>
  <si>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</si>
  <si>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</si>
  <si>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</si>
  <si>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</si>
  <si>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</si>
  <si>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</si>
  <si>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</si>
  <si>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</si>
  <si>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</si>
  <si>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</si>
  <si>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</si>
  <si>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</si>
  <si>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</si>
  <si>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</si>
  <si>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</si>
  <si>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</si>
  <si>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</si>
  <si>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</si>
  <si>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</si>
  <si>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</si>
  <si>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</si>
  <si>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</si>
  <si>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</si>
  <si>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</si>
  <si>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</si>
  <si>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</si>
  <si>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</si>
  <si>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</si>
  <si>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</si>
  <si>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</si>
  <si>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</si>
  <si>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</si>
  <si>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</si>
  <si>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</si>
  <si>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</si>
  <si>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</si>
  <si>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Wytwarzanie i zaopatrywanie w energię elektryczną,  gaz i wodę</t>
  </si>
  <si>
    <t>R o k     2 0 2 0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</si>
  <si>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</si>
  <si>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</si>
  <si>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</si>
  <si>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</si>
  <si>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</si>
  <si>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>Dotacje podmiotowe oraz subwencje z budżetu dla jednostek (podmiotów) szkolnictwa wyższego i nauki</t>
  </si>
  <si>
    <t xml:space="preserve">                                 a - Ustawa budżetowa</t>
  </si>
  <si>
    <t>51</t>
  </si>
  <si>
    <t>51 - Klimat</t>
  </si>
  <si>
    <t>Klimat</t>
  </si>
  <si>
    <t>55</t>
  </si>
  <si>
    <t>Aktywa Państwowe</t>
  </si>
  <si>
    <t>55 - Aktywa Państwowe</t>
  </si>
  <si>
    <r>
      <rPr>
        <vertAlign val="superscript"/>
        <sz val="11"/>
        <color indexed="8"/>
        <rFont val="Arial"/>
        <family val="2"/>
        <charset val="238"/>
      </rPr>
      <t xml:space="preserve">*) </t>
    </r>
    <r>
      <rPr>
        <sz val="11"/>
        <color indexed="8"/>
        <rFont val="Arial"/>
        <family val="2"/>
        <charset val="238"/>
      </rPr>
      <t xml:space="preserve"> wskaźnik powyżej 1000</t>
    </r>
  </si>
  <si>
    <t xml:space="preserve">Państwowa Komisja do spraw </t>
  </si>
  <si>
    <t xml:space="preserve">wyjaśniania przypadków czynności </t>
  </si>
  <si>
    <t xml:space="preserve">skierowanych przeciwko wolności </t>
  </si>
  <si>
    <t xml:space="preserve">seksualnej i obyczajności wobec </t>
  </si>
  <si>
    <t>małoletniego poniżej lat 15</t>
  </si>
  <si>
    <t>89</t>
  </si>
  <si>
    <t>89 - Państwowa Komisja do spraw wyjaśniania przypadków 
        czynności skierowanych przeciwko wolności seksualnej i 
        obyczajności wobec małoletniego poniżej lat 15</t>
  </si>
  <si>
    <t>na 2021 rok</t>
  </si>
  <si>
    <t xml:space="preserve">   na 2021 rok</t>
  </si>
  <si>
    <t>W  LATACH  2020 - 2021</t>
  </si>
  <si>
    <t>R o k     2 0 2 1</t>
  </si>
  <si>
    <t xml:space="preserve">  Zestawienie  ogólne - porównanie  wykonania  budżetu  państwa  w  latach  2020 - 2021</t>
  </si>
  <si>
    <t>1. 9. Podatek tonażowy</t>
  </si>
  <si>
    <t>1.10. Podatki zniesione</t>
  </si>
  <si>
    <t>1.11. Pozostałe dochody podatkowe</t>
  </si>
  <si>
    <t>1. 8. Podatek od sprzedaży detalicznej</t>
  </si>
  <si>
    <t>Ustawa budżetowa na 2021 r.</t>
  </si>
  <si>
    <t>2)</t>
  </si>
  <si>
    <t xml:space="preserve">     w sprawie wydatków budżetu państwa, które w roku 2020 nie wygasają z upływem roku budżetowego (Dz. U. poz. 2422)</t>
  </si>
  <si>
    <r>
      <rPr>
        <vertAlign val="superscript"/>
        <sz val="12"/>
        <rFont val="Arial"/>
        <family val="2"/>
        <charset val="238"/>
      </rPr>
      <t>2)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zwroty nadpłat przewyższyły wpłaty</t>
    </r>
  </si>
  <si>
    <r>
      <rPr>
        <b/>
        <vertAlign val="superscript"/>
        <sz val="12"/>
        <rFont val="Arial"/>
        <family val="2"/>
        <charset val="238"/>
      </rPr>
      <t>x)</t>
    </r>
    <r>
      <rPr>
        <sz val="12"/>
        <rFont val="Arial"/>
        <family val="2"/>
        <charset val="238"/>
      </rPr>
      <t xml:space="preserve">  w tym środki na rachunku wydatków, o których mowa w rozporządzeniu Rady Ministrów z dnia 28 grudnia 2020 r.</t>
    </r>
  </si>
  <si>
    <t>6:3</t>
  </si>
  <si>
    <t>I - V</t>
  </si>
  <si>
    <t>I - VI</t>
  </si>
  <si>
    <t xml:space="preserve">I - IV </t>
  </si>
  <si>
    <t>IVa. ZWROT ŚRODKÓW PRZEKAZANYCH NA FINANSOWANIE 
        DEFICYTU BUDŻETU ŚRODKÓW EUROPEJSKICH W LATACH 
        UBIEGŁYCH</t>
  </si>
  <si>
    <r>
      <rPr>
        <vertAlign val="superscript"/>
        <sz val="12"/>
        <rFont val="Arial"/>
        <family val="2"/>
        <charset val="238"/>
      </rPr>
      <t xml:space="preserve">*)   </t>
    </r>
    <r>
      <rPr>
        <sz val="12"/>
        <rFont val="Arial"/>
        <family val="2"/>
        <charset val="238"/>
      </rPr>
      <t>wskaźnik powyżej 1000</t>
    </r>
  </si>
  <si>
    <t xml:space="preserve"> I - V</t>
  </si>
  <si>
    <t>*)</t>
  </si>
  <si>
    <t xml:space="preserve">x) </t>
  </si>
  <si>
    <t xml:space="preserve">                 Skarbu Państwa i transakcji swap  oraz innych tytułów płatne do końca 2021 r.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</si>
  <si>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</si>
  <si>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89 - Państwowa Komisja do spraw wyjaśniania przypadków czynności skierowanych przeciwko wolności seksualnej i obyczajności wobec małoletniego poniżej lat 15</t>
  </si>
  <si>
    <t xml:space="preserve">Sprawozdanie operatywne z wykonania budżetu państwa uwzględnia przepisy: </t>
  </si>
  <si>
    <t>- rozporządzenia Prezesa Rady Ministrów z dnia 30 kwietnia 2021 r. w sprawie przeniesienia planowanych wydatków budżetu państwa,</t>
  </si>
  <si>
    <t>I - VII</t>
  </si>
  <si>
    <t xml:space="preserve"> I - VIII</t>
  </si>
  <si>
    <t>I - IX</t>
  </si>
  <si>
    <t>I - VIII</t>
  </si>
  <si>
    <t xml:space="preserve">                 Pozostałe zobowiązania płatne w latach następnych.</t>
  </si>
  <si>
    <t xml:space="preserve">   w tym wynagrodzeń, określonych w ustawie budżetowej na rok 2021 (Dz. U. poz. 835),</t>
  </si>
  <si>
    <t xml:space="preserve">  określonych w ustawie budżetowej na rok 2021 (Dz. U. poz. 1217),  </t>
  </si>
  <si>
    <t xml:space="preserve">  w tym wynagrodzeń, określonych w ustawie budżetowej na rok 2021 (Dz. U. poz. 1664).</t>
  </si>
  <si>
    <t xml:space="preserve">- rozporządzenia Prezesa Rady Ministrów z dnia 2 lipca 2021 r. w sprawie przeniesienia planowanych wydatków budżetowych </t>
  </si>
  <si>
    <t xml:space="preserve">- rozporządzenia Prezesa Rady Ministrów z dnia 9 września 2021 r. w sprawie przeniesienia planowanych wydatków budżetowych, </t>
  </si>
  <si>
    <t xml:space="preserve">1) Zmiana rezerwy o kwotę 150 000 tys. zł na podstawie polecenia Prezesa Rady Ministrów z dnia 22 czerwca 2021 r. (znak pisma: BPRM.5030.1.1.2021(2))  </t>
  </si>
  <si>
    <t xml:space="preserve">  wydanego na podstawie art. 75 ust. 1 ustawy z dnia 19 listopada 2020 r. o szczególnych rozwiązaniach służących realizacji ustawy budżetowej na rok 2021</t>
  </si>
  <si>
    <t xml:space="preserve">  w związku z utworzeniem nowej pozycji rezerwy celowej.</t>
  </si>
  <si>
    <t>ZA STYCZEŃ - WRZESIEŃ 2021 ROKU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</si>
  <si>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listopad </t>
    </r>
    <r>
      <rPr>
        <b/>
        <sz val="14"/>
        <color indexed="22"/>
        <rFont val="Arial"/>
        <family val="2"/>
        <charset val="238"/>
      </rPr>
      <t>2021 rok</t>
    </r>
  </si>
  <si>
    <t>na dzień 30-09-2021 r.</t>
  </si>
  <si>
    <r>
      <rPr>
        <vertAlign val="superscript"/>
        <sz val="11"/>
        <rFont val="Arial"/>
        <family val="2"/>
        <charset val="238"/>
      </rPr>
      <t>1)</t>
    </r>
    <r>
      <rPr>
        <sz val="11"/>
        <rFont val="Arial"/>
        <family val="2"/>
        <charset val="238"/>
      </rPr>
      <t xml:space="preserve"> w tym część oświatowa subwencji ogólnej za październik 3.985.951 tys. zł</t>
    </r>
  </si>
  <si>
    <t xml:space="preserve">                 4 436 170 tys. zł - zobowiązania części 79 z tytułu odsetek, dyskonta i opłat od kredytów otrzymanych, wyemitowanych obligacji </t>
  </si>
  <si>
    <t xml:space="preserve">         oraz innych tytułów płatne do końca 2021 r. w kwocie 4 436 170 tys. zł. Pozostałe zobowiazania płatne w latach następnych.</t>
  </si>
  <si>
    <t>ZESTAWIENIE  OGÓLNE  Z  WYKONANIA  BUDŻETU  ŚRODKÓW  EUROPEJSKICH</t>
  </si>
  <si>
    <t xml:space="preserve">Ustawa </t>
  </si>
  <si>
    <r>
      <t>na 2021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</si>
  <si>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</si>
  <si>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Tablica 18</t>
  </si>
  <si>
    <t xml:space="preserve"> Dochody budżetu środków europejskich w 2021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</si>
  <si>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</si>
  <si>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</si>
  <si>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</si>
  <si>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</si>
  <si>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</si>
  <si>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</si>
  <si>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</si>
  <si>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</si>
  <si>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</si>
  <si>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</si>
  <si>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</si>
  <si>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</si>
  <si>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</si>
  <si>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</si>
  <si>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</si>
  <si>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</si>
  <si>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</si>
  <si>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</si>
  <si>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</si>
  <si>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</si>
  <si>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</si>
  <si>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</si>
  <si>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</si>
  <si>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</si>
  <si>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Instrument "Łącząc Europę"</t>
  </si>
  <si>
    <t>Program Operacyjny Rybactwo i Morze 2014 - 2020</t>
  </si>
  <si>
    <t>Program Operacyjny Pomoc Żywnościowa 2014 - 2020</t>
  </si>
  <si>
    <t>Ogółem perspektywa finansowa UE 2014 - 2020</t>
  </si>
  <si>
    <t>Program Operacyjny Rozwój Polski Wschodniej 2007-2013</t>
  </si>
  <si>
    <t>Ogółem perspektywa finansowa UE 2007 - 2013</t>
  </si>
  <si>
    <t>Mechanizm Finansowy EOG 2014 - 2021</t>
  </si>
  <si>
    <t>Norweski Mechanizm Finansowy 2014 - 2021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</si>
  <si>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</si>
  <si>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</si>
  <si>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</si>
  <si>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</si>
  <si>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</si>
  <si>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</si>
  <si>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</si>
  <si>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Budżet po zmianach</t>
  </si>
  <si>
    <t>Wydatki 
z budżetu środków europejskich</t>
  </si>
  <si>
    <t>Razem część</t>
  </si>
  <si>
    <t>9:5</t>
  </si>
  <si>
    <t>9:7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</si>
  <si>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</si>
  <si>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</si>
  <si>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</si>
  <si>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</si>
  <si>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</si>
  <si>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</si>
  <si>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</si>
  <si>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</si>
  <si>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</si>
  <si>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</si>
  <si>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</si>
  <si>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Regionalny Program Operacyjny Województwa Pomorskiego 2014 - 2020</t>
  </si>
  <si>
    <t>Regionalny Program Operacyjny - Lubuskie 2020</t>
  </si>
  <si>
    <t>Program Operacyjny Rozwój Polski Wschodniej 2007 - 2013</t>
  </si>
  <si>
    <t>Regionalny Program Operacyjny Województwa Zachodniopomorskiego 2007 - 2013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</si>
  <si>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</si>
  <si>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</si>
  <si>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</si>
  <si>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</si>
  <si>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</si>
  <si>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</si>
  <si>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</si>
  <si>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</si>
  <si>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</si>
  <si>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</si>
  <si>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</si>
  <si>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</si>
  <si>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</si>
  <si>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</si>
  <si>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</si>
  <si>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</si>
  <si>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</si>
  <si>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</si>
  <si>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</si>
  <si>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</si>
  <si>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</si>
  <si>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</si>
  <si>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</si>
  <si>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I-IX 2021 r.</t>
  </si>
  <si>
    <t>Nadpłacone zwroty wydatków zwrócone przez Ministra Finansów w bieżącym roku 
i dotyczące zwrotów z lat ubiegłych</t>
  </si>
  <si>
    <t xml:space="preserve">część </t>
  </si>
  <si>
    <t>dział</t>
  </si>
  <si>
    <t>Szwajcarsko-Polski Program Współpracy</t>
  </si>
  <si>
    <t>Mechanizm Finansowy EOG 2009 - 2014</t>
  </si>
  <si>
    <t>Program Operacyjny Innowacyjna Gospodarka 2007 - 2013</t>
  </si>
  <si>
    <t>Program Operacyjny Infrastruktura i Środowisko 2007 - 2013</t>
  </si>
  <si>
    <t>Program Operacyjny Kapitał Ludzki 2007 - 2013</t>
  </si>
  <si>
    <t>Regionalny Program Operacyjny dla Województwa Dolnośląskiego na lata 2007 - 2013</t>
  </si>
  <si>
    <t>Regionalny Program Operacyjny Województwa Dolnośląskiego na lata 2014 - 2020</t>
  </si>
  <si>
    <t>Regionalny Program Operacyjny  Województwa Kujawsko - Pomorskiego na lata 2007 - 2013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</si>
  <si>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</si>
  <si>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</si>
  <si>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</si>
  <si>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</si>
  <si>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</si>
  <si>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</si>
  <si>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</si>
  <si>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 Województwa Mazowieckiego na lata 2014-2020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</si>
  <si>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</si>
  <si>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</si>
  <si>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</si>
  <si>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</si>
  <si>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</si>
  <si>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</si>
  <si>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</si>
  <si>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</si>
  <si>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Warmia i Mazury na lata 2007 - 2013</t>
  </si>
  <si>
    <t>Regionalny Program Operacyjny Województwa Warmińsko - Mazurskiego na lata 2014 - 2020</t>
  </si>
  <si>
    <t>Regionalny Program Operacyjny Województwa Zachodniopomorskiego na lata 2007-2013</t>
  </si>
  <si>
    <t>Regionalny Program Operacyjny Województwa Zachodniopomorskiego na lata 2014 - 2020</t>
  </si>
  <si>
    <t>Program Operacyjny Pomoc Żywnościowa 2014-2020</t>
  </si>
  <si>
    <t>Program Operacyjny Zrównoważony Rozwój Sektora Rybołówstwa i Nadbrzeżnych Obszarów Rybackich 2007 - 2013</t>
  </si>
  <si>
    <t>I - IV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</si>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</sst>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%;;&quot;--&quot;"/>
    <numFmt numFmtId="171" formatCode="#,##0;&quot;-&quot;#,###;&quot;-&quot;"/>
    <numFmt numFmtId="172" formatCode="#,##0.00;[Red]&quot;-&quot;#,##0.00"/>
    <numFmt numFmtId="173" formatCode="#,###&quot; &quot;;&quot;-&quot;#,###&quot; &quot;;&quot;- &quot;"/>
    <numFmt numFmtId="174" formatCode="0&quot; &quot;;;&quot;- &quot;"/>
    <numFmt numFmtId="175" formatCode="#,##0.0"/>
    <numFmt numFmtId="176" formatCode="#,###,"/>
    <numFmt numFmtId="177" formatCode="#,##0,&quot; &quot;;;&quot; -&quot;"/>
    <numFmt numFmtId="178" formatCode="#,##0,;\ \-#,###,;&quot;-&quot;"/>
    <numFmt numFmtId="179" formatCode="#,##0,&quot; &quot;"/>
    <numFmt numFmtId="180" formatCode="#,###.0,,"/>
    <numFmt numFmtId="181" formatCode="0.0%;;&quot;&quot;"/>
    <numFmt numFmtId="182" formatCode="#,##0.0_);\(#,##0.0\)"/>
    <numFmt numFmtId="183" formatCode="#,##0,;\ \-#,##0,;&quot;-&quot;"/>
    <numFmt numFmtId="184" formatCode="#,##0.0,,"/>
    <numFmt numFmtId="185" formatCode="#,##0.00_ ;\-#,##0.00\ "/>
    <numFmt numFmtId="186" formatCode="\ #,###,"/>
    <numFmt numFmtId="187" formatCode="_-* #,##0.0\ _z_ł_-;\-* #,##0.0\ _z_ł_-;_-* &quot;-&quot;?\ _z_ł_-;_-@_-"/>
    <numFmt numFmtId="188" formatCode="#,0##,"/>
    <numFmt numFmtId="189" formatCode="_-* #,##0.0000\ _z_ł_-;\-* #,##0.0000\ _z_ł_-;_-* &quot;-&quot;??\ _z_ł_-;_-@_-"/>
    <numFmt numFmtId="190" formatCode="000"/>
  </numFmts>
  <fonts count="1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3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8"/>
      <name val="Arial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9"/>
      <color rgb="FFFF0000"/>
      <name val="Arial CE"/>
      <family val="2"/>
      <charset val="238"/>
    </font>
    <font>
      <b/>
      <sz val="12"/>
      <color rgb="FFFF0000"/>
      <name val="TIMES NEW ROMAN PL"/>
      <charset val="238"/>
    </font>
    <font>
      <vertAlign val="superscript"/>
      <sz val="11"/>
      <name val="Arial CE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 CE"/>
      <charset val="238"/>
    </font>
    <font>
      <sz val="15"/>
      <color theme="1"/>
      <name val="Arial"/>
      <family val="2"/>
      <charset val="238"/>
    </font>
    <font>
      <b/>
      <sz val="12"/>
      <color rgb="FFFF0000"/>
      <name val="Arial CE"/>
      <charset val="238"/>
    </font>
    <font>
      <b/>
      <sz val="12"/>
      <color theme="4" tint="-0.249977111117893"/>
      <name val="Arial CE"/>
      <charset val="238"/>
    </font>
    <font>
      <b/>
      <sz val="13"/>
      <name val="Arial CE"/>
      <charset val="238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48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7" fillId="7" borderId="1" applyNumberFormat="0" applyAlignment="0" applyProtection="0"/>
    <xf numFmtId="0" fontId="36" fillId="7" borderId="1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9" fillId="20" borderId="3" applyNumberFormat="0" applyAlignment="0" applyProtection="0"/>
    <xf numFmtId="0" fontId="38" fillId="20" borderId="3" applyNumberFormat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172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7" borderId="1" applyNumberFormat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7" fillId="0" borderId="7" applyNumberFormat="0" applyFill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35" fillId="21" borderId="2" applyNumberFormat="0" applyAlignment="0" applyProtection="0"/>
    <xf numFmtId="0" fontId="49" fillId="21" borderId="2" applyNumberFormat="0" applyAlignment="0" applyProtection="0"/>
    <xf numFmtId="0" fontId="48" fillId="0" borderId="7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45" fillId="0" borderId="5" applyNumberFormat="0" applyFill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52" fillId="0" borderId="6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4" fillId="22" borderId="0" applyNumberFormat="0" applyBorder="0" applyAlignment="0" applyProtection="0"/>
    <xf numFmtId="0" fontId="54" fillId="22" borderId="0" applyNumberFormat="0" applyBorder="0" applyAlignment="0" applyProtection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165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0" fontId="56" fillId="0" borderId="0"/>
    <xf numFmtId="167" fontId="55" fillId="0" borderId="0"/>
    <xf numFmtId="0" fontId="56" fillId="0" borderId="0"/>
    <xf numFmtId="167" fontId="55" fillId="0" borderId="0"/>
    <xf numFmtId="0" fontId="42" fillId="0" borderId="0"/>
    <xf numFmtId="0" fontId="30" fillId="0" borderId="0"/>
    <xf numFmtId="167" fontId="55" fillId="0" borderId="0"/>
    <xf numFmtId="0" fontId="30" fillId="0" borderId="0"/>
    <xf numFmtId="0" fontId="5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7" fillId="0" borderId="0"/>
    <xf numFmtId="0" fontId="42" fillId="0" borderId="0"/>
    <xf numFmtId="0" fontId="28" fillId="0" borderId="0"/>
    <xf numFmtId="0" fontId="57" fillId="0" borderId="0"/>
    <xf numFmtId="0" fontId="28" fillId="0" borderId="0"/>
    <xf numFmtId="0" fontId="29" fillId="0" borderId="0"/>
    <xf numFmtId="165" fontId="55" fillId="0" borderId="0"/>
    <xf numFmtId="0" fontId="30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165" fontId="55" fillId="0" borderId="0"/>
    <xf numFmtId="165" fontId="55" fillId="0" borderId="0"/>
    <xf numFmtId="165" fontId="55" fillId="0" borderId="0"/>
    <xf numFmtId="165" fontId="55" fillId="0" borderId="0" applyFill="0"/>
    <xf numFmtId="0" fontId="28" fillId="0" borderId="0"/>
    <xf numFmtId="165" fontId="55" fillId="0" borderId="0" applyFill="0"/>
    <xf numFmtId="165" fontId="55" fillId="0" borderId="0" applyFill="0"/>
    <xf numFmtId="165" fontId="55" fillId="0" borderId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58" fillId="20" borderId="1" applyNumberFormat="0" applyAlignment="0" applyProtection="0"/>
    <xf numFmtId="0" fontId="39" fillId="20" borderId="3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1" fillId="0" borderId="9" applyNumberFormat="0" applyFill="0" applyAlignment="0" applyProtection="0"/>
    <xf numFmtId="0" fontId="60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30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8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0" fontId="29" fillId="23" borderId="8" applyNumberFormat="0" applyFont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59" fillId="0" borderId="0"/>
    <xf numFmtId="164" fontId="59" fillId="0" borderId="0" applyFont="0" applyFill="0" applyBorder="0" applyAlignment="0" applyProtection="0"/>
    <xf numFmtId="165" fontId="55" fillId="0" borderId="0"/>
    <xf numFmtId="0" fontId="100" fillId="0" borderId="0"/>
    <xf numFmtId="9" fontId="30" fillId="0" borderId="0" applyFont="0" applyFill="0" applyBorder="0" applyAlignment="0" applyProtection="0"/>
    <xf numFmtId="0" fontId="27" fillId="0" borderId="0"/>
    <xf numFmtId="0" fontId="100" fillId="0" borderId="0"/>
    <xf numFmtId="0" fontId="28" fillId="0" borderId="0"/>
    <xf numFmtId="0" fontId="101" fillId="0" borderId="0"/>
    <xf numFmtId="0" fontId="56" fillId="0" borderId="0"/>
    <xf numFmtId="0" fontId="26" fillId="0" borderId="0"/>
    <xf numFmtId="9" fontId="26" fillId="0" borderId="0" applyFont="0" applyFill="0" applyBorder="0" applyAlignment="0" applyProtection="0"/>
    <xf numFmtId="0" fontId="103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104" fillId="0" borderId="0"/>
    <xf numFmtId="165" fontId="55" fillId="0" borderId="0"/>
    <xf numFmtId="165" fontId="55" fillId="0" borderId="0"/>
    <xf numFmtId="0" fontId="106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173" fontId="55" fillId="0" borderId="0"/>
    <xf numFmtId="0" fontId="57" fillId="0" borderId="0"/>
    <xf numFmtId="173" fontId="55" fillId="0" borderId="0"/>
    <xf numFmtId="173" fontId="55" fillId="0" borderId="0"/>
    <xf numFmtId="0" fontId="42" fillId="0" borderId="0"/>
    <xf numFmtId="0" fontId="2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12" fillId="0" borderId="0"/>
    <xf numFmtId="0" fontId="56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82" fontId="55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6" fontId="59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72">
    <xf numFmtId="0" fontId="0" fillId="0" borderId="0" xfId="0"/>
    <xf numFmtId="0" fontId="67" fillId="0" borderId="0" xfId="343" applyFont="1" applyFill="1" applyAlignment="1">
      <alignment vertical="center"/>
    </xf>
    <xf numFmtId="0" fontId="68" fillId="0" borderId="0" xfId="343" applyFont="1" applyFill="1" applyAlignment="1">
      <alignment vertical="center"/>
    </xf>
    <xf numFmtId="0" fontId="67" fillId="0" borderId="0" xfId="343" applyFont="1" applyFill="1" applyAlignment="1" applyProtection="1">
      <alignment horizontal="centerContinuous" vertical="center"/>
      <protection locked="0"/>
    </xf>
    <xf numFmtId="0" fontId="68" fillId="0" borderId="0" xfId="343" applyFont="1" applyFill="1" applyAlignment="1">
      <alignment horizontal="centerContinuous" vertical="center"/>
    </xf>
    <xf numFmtId="168" fontId="68" fillId="0" borderId="0" xfId="343" applyNumberFormat="1" applyFont="1" applyFill="1" applyAlignment="1">
      <alignment horizontal="centerContinuous" vertical="center"/>
    </xf>
    <xf numFmtId="168" fontId="67" fillId="0" borderId="0" xfId="343" applyNumberFormat="1" applyFont="1" applyFill="1" applyAlignment="1">
      <alignment vertical="center"/>
    </xf>
    <xf numFmtId="168" fontId="67" fillId="0" borderId="0" xfId="343" applyNumberFormat="1" applyFont="1" applyFill="1" applyAlignment="1">
      <alignment horizontal="left" vertical="center"/>
    </xf>
    <xf numFmtId="0" fontId="67" fillId="0" borderId="0" xfId="343" applyFont="1" applyFill="1" applyAlignment="1">
      <alignment horizontal="left" vertical="center"/>
    </xf>
    <xf numFmtId="0" fontId="70" fillId="0" borderId="0" xfId="343" applyFont="1" applyFill="1" applyAlignment="1">
      <alignment horizontal="right" vertical="center"/>
    </xf>
    <xf numFmtId="0" fontId="73" fillId="0" borderId="10" xfId="343" applyFont="1" applyFill="1" applyBorder="1" applyAlignment="1">
      <alignment vertical="center"/>
    </xf>
    <xf numFmtId="0" fontId="73" fillId="0" borderId="11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74" fillId="0" borderId="12" xfId="343" applyFont="1" applyFill="1" applyBorder="1" applyAlignment="1">
      <alignment vertical="center"/>
    </xf>
    <xf numFmtId="0" fontId="74" fillId="0" borderId="13" xfId="343" applyFont="1" applyFill="1" applyBorder="1" applyAlignment="1">
      <alignment horizontal="left" vertical="center"/>
    </xf>
    <xf numFmtId="165" fontId="67" fillId="0" borderId="17" xfId="342" applyFont="1" applyFill="1" applyBorder="1" applyAlignment="1">
      <alignment horizontal="left" vertical="center"/>
    </xf>
    <xf numFmtId="0" fontId="68" fillId="0" borderId="18" xfId="343" applyFont="1" applyFill="1" applyBorder="1" applyAlignment="1">
      <alignment vertical="center"/>
    </xf>
    <xf numFmtId="0" fontId="68" fillId="0" borderId="0" xfId="343" applyFont="1" applyFill="1" applyBorder="1" applyAlignment="1">
      <alignment vertical="center"/>
    </xf>
    <xf numFmtId="0" fontId="74" fillId="0" borderId="0" xfId="343" applyFont="1" applyFill="1" applyBorder="1" applyAlignment="1">
      <alignment vertical="center"/>
    </xf>
    <xf numFmtId="0" fontId="74" fillId="0" borderId="19" xfId="343" applyFont="1" applyFill="1" applyBorder="1" applyAlignment="1">
      <alignment horizontal="left" vertical="center"/>
    </xf>
    <xf numFmtId="0" fontId="70" fillId="0" borderId="19" xfId="343" applyFont="1" applyFill="1" applyBorder="1" applyAlignment="1">
      <alignment horizontal="center" vertical="center"/>
    </xf>
    <xf numFmtId="0" fontId="75" fillId="0" borderId="0" xfId="343" applyFont="1" applyFill="1" applyBorder="1" applyAlignment="1" applyProtection="1">
      <alignment horizontal="left" vertical="center"/>
      <protection locked="0"/>
    </xf>
    <xf numFmtId="0" fontId="74" fillId="0" borderId="0" xfId="343" applyFont="1" applyFill="1" applyAlignment="1">
      <alignment vertical="center"/>
    </xf>
    <xf numFmtId="0" fontId="70" fillId="0" borderId="19" xfId="343" applyFont="1" applyFill="1" applyBorder="1" applyAlignment="1">
      <alignment horizontal="center" vertical="top"/>
    </xf>
    <xf numFmtId="0" fontId="70" fillId="0" borderId="21" xfId="343" applyFont="1" applyFill="1" applyBorder="1" applyAlignment="1">
      <alignment horizontal="left" vertical="center"/>
    </xf>
    <xf numFmtId="0" fontId="74" fillId="0" borderId="22" xfId="343" applyFont="1" applyFill="1" applyBorder="1" applyAlignment="1">
      <alignment vertical="center"/>
    </xf>
    <xf numFmtId="0" fontId="74" fillId="0" borderId="23" xfId="343" applyFont="1" applyFill="1" applyBorder="1" applyAlignment="1">
      <alignment vertical="center"/>
    </xf>
    <xf numFmtId="165" fontId="70" fillId="0" borderId="24" xfId="342" applyFont="1" applyFill="1" applyBorder="1" applyAlignment="1">
      <alignment vertical="center"/>
    </xf>
    <xf numFmtId="165" fontId="70" fillId="0" borderId="25" xfId="342" applyFont="1" applyFill="1" applyBorder="1" applyAlignment="1">
      <alignment vertical="center"/>
    </xf>
    <xf numFmtId="165" fontId="70" fillId="0" borderId="22" xfId="342" applyFont="1" applyFill="1" applyBorder="1" applyAlignment="1">
      <alignment vertical="center"/>
    </xf>
    <xf numFmtId="165" fontId="70" fillId="0" borderId="26" xfId="342" applyFont="1" applyFill="1" applyBorder="1" applyAlignment="1">
      <alignment vertical="center"/>
    </xf>
    <xf numFmtId="0" fontId="68" fillId="0" borderId="27" xfId="343" applyFont="1" applyFill="1" applyBorder="1" applyAlignment="1">
      <alignment vertical="center"/>
    </xf>
    <xf numFmtId="0" fontId="68" fillId="0" borderId="28" xfId="343" applyFont="1" applyFill="1" applyBorder="1" applyAlignment="1">
      <alignment vertical="center"/>
    </xf>
    <xf numFmtId="0" fontId="76" fillId="0" borderId="28" xfId="343" applyFont="1" applyFill="1" applyBorder="1" applyAlignment="1">
      <alignment horizontal="centerContinuous" vertical="center"/>
    </xf>
    <xf numFmtId="0" fontId="76" fillId="0" borderId="29" xfId="343" applyFont="1" applyFill="1" applyBorder="1" applyAlignment="1">
      <alignment horizontal="centerContinuous" vertical="center"/>
    </xf>
    <xf numFmtId="0" fontId="76" fillId="0" borderId="27" xfId="343" applyFont="1" applyFill="1" applyBorder="1" applyAlignment="1">
      <alignment horizontal="center" vertical="center"/>
    </xf>
    <xf numFmtId="165" fontId="72" fillId="0" borderId="30" xfId="342" applyFont="1" applyFill="1" applyBorder="1" applyAlignment="1">
      <alignment horizontal="center" vertical="center"/>
    </xf>
    <xf numFmtId="165" fontId="72" fillId="0" borderId="31" xfId="342" applyFont="1" applyFill="1" applyBorder="1" applyAlignment="1">
      <alignment horizontal="center" vertical="center"/>
    </xf>
    <xf numFmtId="165" fontId="72" fillId="0" borderId="32" xfId="342" applyFont="1" applyFill="1" applyBorder="1" applyAlignment="1">
      <alignment horizontal="center" vertical="center"/>
    </xf>
    <xf numFmtId="165" fontId="72" fillId="0" borderId="33" xfId="342" applyFont="1" applyFill="1" applyBorder="1" applyAlignment="1">
      <alignment horizontal="center" vertical="center"/>
    </xf>
    <xf numFmtId="165" fontId="72" fillId="0" borderId="34" xfId="342" applyFont="1" applyFill="1" applyBorder="1" applyAlignment="1">
      <alignment horizontal="center" vertical="center"/>
    </xf>
    <xf numFmtId="0" fontId="67" fillId="0" borderId="0" xfId="343" applyFont="1" applyFill="1" applyBorder="1" applyAlignment="1" applyProtection="1">
      <alignment horizontal="left"/>
    </xf>
    <xf numFmtId="0" fontId="70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8" fillId="0" borderId="0" xfId="343" applyFont="1" applyFill="1"/>
    <xf numFmtId="0" fontId="67" fillId="0" borderId="0" xfId="343" quotePrefix="1" applyFont="1" applyFill="1" applyBorder="1" applyAlignment="1" applyProtection="1">
      <alignment horizontal="left"/>
    </xf>
    <xf numFmtId="0" fontId="70" fillId="0" borderId="35" xfId="343" applyFont="1" applyFill="1" applyBorder="1" applyAlignment="1">
      <alignment horizontal="centerContinuous" vertical="center"/>
    </xf>
    <xf numFmtId="165" fontId="78" fillId="0" borderId="0" xfId="342" applyFont="1" applyFill="1" applyBorder="1" applyAlignment="1" applyProtection="1">
      <alignment horizontal="right"/>
    </xf>
    <xf numFmtId="0" fontId="68" fillId="0" borderId="36" xfId="343" applyFont="1" applyFill="1" applyBorder="1" applyAlignment="1">
      <alignment vertical="center"/>
    </xf>
    <xf numFmtId="0" fontId="68" fillId="0" borderId="29" xfId="343" applyFont="1" applyFill="1" applyBorder="1" applyAlignment="1">
      <alignment vertical="center"/>
    </xf>
    <xf numFmtId="0" fontId="67" fillId="0" borderId="29" xfId="343" quotePrefix="1" applyFont="1" applyFill="1" applyBorder="1" applyAlignment="1" applyProtection="1">
      <alignment horizontal="left"/>
    </xf>
    <xf numFmtId="0" fontId="68" fillId="0" borderId="18" xfId="343" quotePrefix="1" applyFont="1" applyFill="1" applyBorder="1" applyAlignment="1">
      <alignment horizontal="right"/>
    </xf>
    <xf numFmtId="0" fontId="68" fillId="0" borderId="0" xfId="343" applyFont="1" applyFill="1" applyBorder="1" applyAlignment="1"/>
    <xf numFmtId="1" fontId="68" fillId="0" borderId="0" xfId="343" applyNumberFormat="1" applyFont="1" applyFill="1" applyBorder="1"/>
    <xf numFmtId="0" fontId="73" fillId="0" borderId="14" xfId="343" applyFont="1" applyFill="1" applyBorder="1" applyAlignment="1">
      <alignment horizontal="centerContinuous"/>
    </xf>
    <xf numFmtId="171" fontId="79" fillId="0" borderId="0" xfId="343" applyNumberFormat="1" applyFont="1" applyFill="1" applyBorder="1" applyAlignment="1" applyProtection="1">
      <alignment vertical="center"/>
    </xf>
    <xf numFmtId="0" fontId="68" fillId="0" borderId="18" xfId="343" applyFont="1" applyFill="1" applyBorder="1" applyAlignment="1">
      <alignment horizontal="right"/>
    </xf>
    <xf numFmtId="0" fontId="73" fillId="0" borderId="35" xfId="343" applyFont="1" applyFill="1" applyBorder="1" applyAlignment="1">
      <alignment horizontal="centerContinuous"/>
    </xf>
    <xf numFmtId="0" fontId="68" fillId="0" borderId="36" xfId="343" applyFont="1" applyFill="1" applyBorder="1" applyAlignment="1">
      <alignment horizontal="right"/>
    </xf>
    <xf numFmtId="0" fontId="68" fillId="0" borderId="29" xfId="343" applyFont="1" applyFill="1" applyBorder="1" applyAlignment="1"/>
    <xf numFmtId="1" fontId="68" fillId="0" borderId="29" xfId="343" applyNumberFormat="1" applyFont="1" applyFill="1" applyBorder="1"/>
    <xf numFmtId="0" fontId="73" fillId="0" borderId="37" xfId="343" applyFont="1" applyFill="1" applyBorder="1" applyAlignment="1">
      <alignment horizontal="centerContinuous"/>
    </xf>
    <xf numFmtId="0" fontId="73" fillId="0" borderId="38" xfId="343" applyFont="1" applyFill="1" applyBorder="1" applyAlignment="1">
      <alignment horizontal="centerContinuous"/>
    </xf>
    <xf numFmtId="0" fontId="73" fillId="0" borderId="39" xfId="343" applyFont="1" applyFill="1" applyBorder="1" applyAlignment="1">
      <alignment horizontal="centerContinuous"/>
    </xf>
    <xf numFmtId="0" fontId="73" fillId="0" borderId="40" xfId="343" applyFont="1" applyFill="1" applyBorder="1" applyAlignment="1">
      <alignment horizontal="centerContinuous"/>
    </xf>
    <xf numFmtId="0" fontId="73" fillId="0" borderId="41" xfId="343" applyFont="1" applyFill="1" applyBorder="1" applyAlignment="1">
      <alignment horizontal="centerContinuous"/>
    </xf>
    <xf numFmtId="0" fontId="68" fillId="0" borderId="0" xfId="343" quotePrefix="1" applyFont="1" applyFill="1" applyBorder="1" applyAlignment="1"/>
    <xf numFmtId="0" fontId="69" fillId="0" borderId="0" xfId="343" applyFont="1" applyFill="1" applyBorder="1" applyAlignment="1"/>
    <xf numFmtId="0" fontId="69" fillId="0" borderId="18" xfId="343" applyFont="1" applyFill="1" applyBorder="1" applyAlignment="1">
      <alignment horizontal="right"/>
    </xf>
    <xf numFmtId="0" fontId="68" fillId="0" borderId="18" xfId="343" quotePrefix="1" applyNumberFormat="1" applyFont="1" applyFill="1" applyBorder="1" applyAlignment="1">
      <alignment horizontal="right"/>
    </xf>
    <xf numFmtId="0" fontId="68" fillId="0" borderId="18" xfId="343" quotePrefix="1" applyFont="1" applyFill="1" applyBorder="1" applyAlignment="1"/>
    <xf numFmtId="0" fontId="68" fillId="0" borderId="11" xfId="343" applyFont="1" applyFill="1" applyBorder="1" applyAlignment="1"/>
    <xf numFmtId="0" fontId="68" fillId="0" borderId="0" xfId="0" applyFont="1"/>
    <xf numFmtId="165" fontId="67" fillId="0" borderId="0" xfId="340" applyFont="1" applyAlignment="1" applyProtection="1">
      <alignment horizontal="left"/>
    </xf>
    <xf numFmtId="165" fontId="68" fillId="0" borderId="0" xfId="340" applyFont="1"/>
    <xf numFmtId="165" fontId="85" fillId="0" borderId="0" xfId="340" applyFont="1"/>
    <xf numFmtId="165" fontId="86" fillId="0" borderId="0" xfId="340" applyFont="1"/>
    <xf numFmtId="165" fontId="87" fillId="0" borderId="0" xfId="340" applyFont="1" applyAlignment="1" applyProtection="1">
      <alignment horizontal="centerContinuous"/>
    </xf>
    <xf numFmtId="165" fontId="86" fillId="0" borderId="0" xfId="340" applyFont="1" applyAlignment="1">
      <alignment horizontal="centerContinuous"/>
    </xf>
    <xf numFmtId="165" fontId="86" fillId="0" borderId="29" xfId="340" applyFont="1" applyBorder="1"/>
    <xf numFmtId="165" fontId="70" fillId="0" borderId="0" xfId="340" applyFont="1" applyAlignment="1" applyProtection="1">
      <alignment horizontal="right"/>
    </xf>
    <xf numFmtId="165" fontId="86" fillId="0" borderId="15" xfId="340" applyFont="1" applyBorder="1"/>
    <xf numFmtId="165" fontId="70" fillId="0" borderId="15" xfId="340" applyFont="1" applyBorder="1" applyAlignment="1">
      <alignment horizontal="center"/>
    </xf>
    <xf numFmtId="165" fontId="88" fillId="0" borderId="0" xfId="340" applyFont="1" applyBorder="1" applyAlignment="1" applyProtection="1">
      <alignment horizontal="center" vertical="center"/>
    </xf>
    <xf numFmtId="165" fontId="70" fillId="0" borderId="20" xfId="340" applyFont="1" applyBorder="1" applyAlignment="1">
      <alignment horizontal="center"/>
    </xf>
    <xf numFmtId="165" fontId="70" fillId="0" borderId="20" xfId="340" applyFont="1" applyBorder="1" applyAlignment="1" applyProtection="1">
      <alignment horizontal="center" vertical="center"/>
    </xf>
    <xf numFmtId="165" fontId="88" fillId="0" borderId="0" xfId="340" applyFont="1" applyBorder="1" applyAlignment="1">
      <alignment vertical="center"/>
    </xf>
    <xf numFmtId="165" fontId="86" fillId="0" borderId="23" xfId="340" applyFont="1" applyBorder="1"/>
    <xf numFmtId="165" fontId="70" fillId="0" borderId="23" xfId="340" applyFont="1" applyBorder="1" applyAlignment="1" applyProtection="1">
      <alignment horizontal="center" vertical="center"/>
    </xf>
    <xf numFmtId="165" fontId="88" fillId="0" borderId="0" xfId="340" quotePrefix="1" applyFont="1" applyBorder="1" applyAlignment="1" applyProtection="1">
      <alignment horizontal="center" vertical="center"/>
    </xf>
    <xf numFmtId="165" fontId="90" fillId="0" borderId="0" xfId="340" quotePrefix="1" applyFont="1" applyBorder="1" applyAlignment="1" applyProtection="1">
      <alignment horizontal="center" vertical="center"/>
    </xf>
    <xf numFmtId="165" fontId="86" fillId="0" borderId="0" xfId="340" applyFont="1" applyAlignment="1">
      <alignment horizontal="center" vertical="center"/>
    </xf>
    <xf numFmtId="165" fontId="86" fillId="0" borderId="0" xfId="340" applyFont="1" applyBorder="1"/>
    <xf numFmtId="4" fontId="86" fillId="0" borderId="0" xfId="340" applyNumberFormat="1" applyFont="1"/>
    <xf numFmtId="165" fontId="67" fillId="0" borderId="0" xfId="341" applyFont="1" applyAlignment="1" applyProtection="1">
      <alignment horizontal="left"/>
    </xf>
    <xf numFmtId="165" fontId="68" fillId="0" borderId="0" xfId="341" applyFont="1"/>
    <xf numFmtId="165" fontId="67" fillId="0" borderId="0" xfId="341" applyFont="1" applyAlignment="1" applyProtection="1">
      <alignment horizontal="centerContinuous"/>
    </xf>
    <xf numFmtId="165" fontId="68" fillId="0" borderId="0" xfId="341" applyFont="1" applyAlignment="1">
      <alignment horizontal="centerContinuous"/>
    </xf>
    <xf numFmtId="165" fontId="70" fillId="0" borderId="0" xfId="341" applyFont="1" applyAlignment="1" applyProtection="1">
      <alignment horizontal="right"/>
    </xf>
    <xf numFmtId="165" fontId="73" fillId="0" borderId="15" xfId="341" applyFont="1" applyBorder="1"/>
    <xf numFmtId="165" fontId="70" fillId="0" borderId="39" xfId="341" applyFont="1" applyBorder="1" applyAlignment="1">
      <alignment horizontal="center"/>
    </xf>
    <xf numFmtId="165" fontId="70" fillId="0" borderId="43" xfId="341" applyFont="1" applyBorder="1" applyAlignment="1">
      <alignment vertical="center"/>
    </xf>
    <xf numFmtId="165" fontId="70" fillId="0" borderId="20" xfId="341" applyFont="1" applyBorder="1" applyAlignment="1">
      <alignment horizontal="center"/>
    </xf>
    <xf numFmtId="165" fontId="70" fillId="0" borderId="38" xfId="341" applyFont="1" applyBorder="1" applyAlignment="1" applyProtection="1">
      <alignment horizontal="center" vertical="center"/>
    </xf>
    <xf numFmtId="165" fontId="70" fillId="0" borderId="35" xfId="341" applyFont="1" applyBorder="1" applyAlignment="1" applyProtection="1">
      <alignment horizontal="centerContinuous" vertical="center"/>
    </xf>
    <xf numFmtId="165" fontId="73" fillId="0" borderId="23" xfId="341" applyFont="1" applyBorder="1"/>
    <xf numFmtId="165" fontId="70" fillId="0" borderId="40" xfId="341" applyFont="1" applyBorder="1" applyAlignment="1">
      <alignment horizontal="center"/>
    </xf>
    <xf numFmtId="165" fontId="70" fillId="0" borderId="22" xfId="341" applyFont="1" applyBorder="1" applyAlignment="1">
      <alignment vertical="center"/>
    </xf>
    <xf numFmtId="165" fontId="72" fillId="0" borderId="23" xfId="341" applyFont="1" applyBorder="1" applyAlignment="1">
      <alignment horizontal="center" vertical="center"/>
    </xf>
    <xf numFmtId="165" fontId="72" fillId="0" borderId="40" xfId="341" quotePrefix="1" applyFont="1" applyBorder="1" applyAlignment="1" applyProtection="1">
      <alignment horizontal="center" vertical="center"/>
    </xf>
    <xf numFmtId="165" fontId="72" fillId="0" borderId="22" xfId="341" applyFont="1" applyBorder="1" applyAlignment="1" applyProtection="1">
      <alignment horizontal="center" vertical="center"/>
    </xf>
    <xf numFmtId="165" fontId="68" fillId="0" borderId="0" xfId="341" applyFont="1" applyAlignment="1">
      <alignment horizontal="center" vertical="center"/>
    </xf>
    <xf numFmtId="165" fontId="67" fillId="0" borderId="15" xfId="341" applyFont="1" applyBorder="1" applyAlignment="1" applyProtection="1">
      <alignment horizontal="left"/>
    </xf>
    <xf numFmtId="1" fontId="68" fillId="0" borderId="20" xfId="341" applyNumberFormat="1" applyFont="1" applyBorder="1"/>
    <xf numFmtId="1" fontId="68" fillId="0" borderId="23" xfId="341" applyNumberFormat="1" applyFont="1" applyBorder="1"/>
    <xf numFmtId="165" fontId="67" fillId="0" borderId="0" xfId="345" applyFont="1" applyFill="1" applyAlignment="1">
      <alignment horizontal="left" vertical="center"/>
    </xf>
    <xf numFmtId="165" fontId="67" fillId="0" borderId="0" xfId="345" applyFont="1" applyFill="1" applyAlignment="1">
      <alignment vertical="center"/>
    </xf>
    <xf numFmtId="165" fontId="68" fillId="0" borderId="0" xfId="345" applyFont="1" applyFill="1" applyAlignment="1">
      <alignment vertical="center"/>
    </xf>
    <xf numFmtId="165" fontId="67" fillId="0" borderId="0" xfId="345" applyFont="1" applyFill="1" applyAlignment="1" applyProtection="1">
      <alignment horizontal="centerContinuous" vertical="center"/>
      <protection locked="0"/>
    </xf>
    <xf numFmtId="165" fontId="67" fillId="0" borderId="0" xfId="345" applyFont="1" applyFill="1" applyAlignment="1">
      <alignment horizontal="centerContinuous" vertical="center"/>
    </xf>
    <xf numFmtId="165" fontId="67" fillId="0" borderId="0" xfId="345" applyFont="1" applyFill="1" applyBorder="1" applyAlignment="1">
      <alignment vertical="center"/>
    </xf>
    <xf numFmtId="165" fontId="70" fillId="0" borderId="0" xfId="345" applyFont="1" applyFill="1" applyAlignment="1">
      <alignment horizontal="right" vertical="center"/>
    </xf>
    <xf numFmtId="165" fontId="67" fillId="0" borderId="10" xfId="345" applyFont="1" applyFill="1" applyBorder="1" applyAlignment="1">
      <alignment vertical="center"/>
    </xf>
    <xf numFmtId="165" fontId="74" fillId="0" borderId="11" xfId="345" applyFont="1" applyFill="1" applyBorder="1" applyAlignment="1">
      <alignment vertical="center"/>
    </xf>
    <xf numFmtId="165" fontId="70" fillId="0" borderId="11" xfId="345" applyFont="1" applyFill="1" applyBorder="1" applyAlignment="1">
      <alignment vertical="center"/>
    </xf>
    <xf numFmtId="165" fontId="74" fillId="0" borderId="0" xfId="345" applyFont="1" applyFill="1" applyBorder="1" applyAlignment="1">
      <alignment horizontal="left" vertical="center"/>
    </xf>
    <xf numFmtId="165" fontId="74" fillId="0" borderId="18" xfId="345" applyFont="1" applyFill="1" applyBorder="1" applyAlignment="1">
      <alignment vertical="center"/>
    </xf>
    <xf numFmtId="165" fontId="74" fillId="0" borderId="0" xfId="345" applyFont="1" applyFill="1" applyBorder="1" applyAlignment="1">
      <alignment vertical="center"/>
    </xf>
    <xf numFmtId="165" fontId="75" fillId="0" borderId="0" xfId="345" applyFont="1" applyFill="1" applyBorder="1" applyAlignment="1" applyProtection="1">
      <alignment horizontal="left" vertical="center"/>
      <protection locked="0"/>
    </xf>
    <xf numFmtId="165" fontId="67" fillId="0" borderId="18" xfId="345" applyFont="1" applyFill="1" applyBorder="1" applyAlignment="1">
      <alignment horizontal="center" vertical="center"/>
    </xf>
    <xf numFmtId="165" fontId="67" fillId="0" borderId="0" xfId="345" applyFont="1" applyFill="1" applyBorder="1" applyAlignment="1">
      <alignment horizontal="center" vertical="center"/>
    </xf>
    <xf numFmtId="165" fontId="74" fillId="0" borderId="18" xfId="345" applyFont="1" applyFill="1" applyBorder="1" applyAlignment="1">
      <alignment horizontal="left" vertical="center"/>
    </xf>
    <xf numFmtId="165" fontId="74" fillId="0" borderId="35" xfId="345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2" fillId="0" borderId="27" xfId="344" applyFont="1" applyFill="1" applyBorder="1" applyAlignment="1">
      <alignment horizontal="centerContinuous" vertical="center"/>
    </xf>
    <xf numFmtId="165" fontId="72" fillId="0" borderId="28" xfId="344" applyFont="1" applyFill="1" applyBorder="1" applyAlignment="1">
      <alignment horizontal="centerContinuous" vertical="center"/>
    </xf>
    <xf numFmtId="165" fontId="72" fillId="0" borderId="45" xfId="344" applyFont="1" applyFill="1" applyBorder="1" applyAlignment="1">
      <alignment horizontal="centerContinuous" vertical="center"/>
    </xf>
    <xf numFmtId="165" fontId="72" fillId="0" borderId="34" xfId="342" applyFont="1" applyFill="1" applyBorder="1" applyAlignment="1">
      <alignment horizontal="centerContinuous" vertical="center"/>
    </xf>
    <xf numFmtId="165" fontId="67" fillId="0" borderId="18" xfId="345" applyFont="1" applyFill="1" applyBorder="1" applyAlignment="1" applyProtection="1">
      <alignment horizontal="left"/>
    </xf>
    <xf numFmtId="165" fontId="67" fillId="0" borderId="0" xfId="345" applyFont="1" applyFill="1" applyBorder="1" applyAlignment="1" applyProtection="1">
      <alignment horizontal="left"/>
    </xf>
    <xf numFmtId="165" fontId="70" fillId="0" borderId="35" xfId="345" applyFont="1" applyFill="1" applyBorder="1" applyAlignment="1">
      <alignment horizontal="centerContinuous" vertical="center"/>
    </xf>
    <xf numFmtId="165" fontId="68" fillId="0" borderId="0" xfId="345" applyFont="1" applyFill="1"/>
    <xf numFmtId="165" fontId="67" fillId="0" borderId="18" xfId="345" quotePrefix="1" applyFont="1" applyFill="1" applyBorder="1" applyAlignment="1" applyProtection="1">
      <alignment horizontal="left"/>
    </xf>
    <xf numFmtId="165" fontId="67" fillId="0" borderId="0" xfId="345" quotePrefix="1" applyFont="1" applyFill="1" applyBorder="1" applyAlignment="1" applyProtection="1">
      <alignment horizontal="left"/>
    </xf>
    <xf numFmtId="165" fontId="67" fillId="0" borderId="36" xfId="345" quotePrefix="1" applyFont="1" applyFill="1" applyBorder="1" applyAlignment="1" applyProtection="1">
      <alignment horizontal="left"/>
    </xf>
    <xf numFmtId="165" fontId="67" fillId="0" borderId="29" xfId="345" quotePrefix="1" applyFont="1" applyFill="1" applyBorder="1" applyAlignment="1" applyProtection="1">
      <alignment horizontal="left"/>
    </xf>
    <xf numFmtId="165" fontId="67" fillId="0" borderId="29" xfId="345" applyFont="1" applyFill="1" applyBorder="1" applyAlignment="1" applyProtection="1">
      <alignment horizontal="left"/>
    </xf>
    <xf numFmtId="165" fontId="70" fillId="0" borderId="37" xfId="345" applyFont="1" applyFill="1" applyBorder="1" applyAlignment="1">
      <alignment horizontal="centerContinuous" vertical="center"/>
    </xf>
    <xf numFmtId="165" fontId="68" fillId="0" borderId="18" xfId="345" quotePrefix="1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</xf>
    <xf numFmtId="1" fontId="68" fillId="0" borderId="0" xfId="345" applyNumberFormat="1" applyFont="1" applyFill="1" applyBorder="1"/>
    <xf numFmtId="165" fontId="73" fillId="0" borderId="38" xfId="345" applyFont="1" applyFill="1" applyBorder="1" applyAlignment="1">
      <alignment horizontal="centerContinuous"/>
    </xf>
    <xf numFmtId="165" fontId="68" fillId="0" borderId="36" xfId="345" quotePrefix="1" applyFont="1" applyFill="1" applyBorder="1" applyAlignment="1" applyProtection="1">
      <alignment horizontal="left"/>
    </xf>
    <xf numFmtId="165" fontId="68" fillId="0" borderId="29" xfId="345" quotePrefix="1" applyFont="1" applyFill="1" applyBorder="1" applyAlignment="1" applyProtection="1">
      <alignment horizontal="left"/>
    </xf>
    <xf numFmtId="165" fontId="73" fillId="0" borderId="40" xfId="345" applyFont="1" applyFill="1" applyBorder="1" applyAlignment="1">
      <alignment horizontal="centerContinuous"/>
    </xf>
    <xf numFmtId="165" fontId="68" fillId="0" borderId="0" xfId="345" applyFont="1" applyFill="1" applyBorder="1" applyAlignment="1">
      <alignment vertical="center"/>
    </xf>
    <xf numFmtId="1" fontId="68" fillId="0" borderId="11" xfId="345" applyNumberFormat="1" applyFont="1" applyFill="1" applyBorder="1"/>
    <xf numFmtId="165" fontId="73" fillId="0" borderId="39" xfId="345" applyFont="1" applyFill="1" applyBorder="1" applyAlignment="1">
      <alignment horizontal="centerContinuous"/>
    </xf>
    <xf numFmtId="165" fontId="68" fillId="0" borderId="18" xfId="345" applyFont="1" applyFill="1" applyBorder="1" applyAlignment="1" applyProtection="1">
      <alignment horizontal="left"/>
    </xf>
    <xf numFmtId="165" fontId="73" fillId="0" borderId="41" xfId="345" applyFont="1" applyFill="1" applyBorder="1" applyAlignment="1">
      <alignment horizontal="centerContinuous"/>
    </xf>
    <xf numFmtId="1" fontId="68" fillId="0" borderId="29" xfId="345" applyNumberFormat="1" applyFont="1" applyFill="1" applyBorder="1"/>
    <xf numFmtId="165" fontId="68" fillId="0" borderId="10" xfId="345" quotePrefix="1" applyFont="1" applyFill="1" applyBorder="1" applyAlignment="1" applyProtection="1">
      <alignment horizontal="left"/>
    </xf>
    <xf numFmtId="165" fontId="68" fillId="0" borderId="11" xfId="345" quotePrefix="1" applyFont="1" applyFill="1" applyBorder="1" applyAlignment="1" applyProtection="1">
      <alignment horizontal="left"/>
    </xf>
    <xf numFmtId="165" fontId="73" fillId="0" borderId="46" xfId="345" applyFont="1" applyFill="1" applyBorder="1" applyAlignment="1">
      <alignment horizontal="centerContinuous"/>
    </xf>
    <xf numFmtId="165" fontId="68" fillId="0" borderId="36" xfId="345" applyFont="1" applyFill="1" applyBorder="1" applyAlignment="1" applyProtection="1">
      <alignment horizontal="left"/>
    </xf>
    <xf numFmtId="165" fontId="68" fillId="0" borderId="29" xfId="345" applyFont="1" applyFill="1" applyBorder="1" applyAlignment="1" applyProtection="1">
      <alignment horizontal="left"/>
    </xf>
    <xf numFmtId="165" fontId="68" fillId="0" borderId="0" xfId="345" quotePrefix="1" applyFont="1" applyFill="1" applyBorder="1" applyAlignment="1" applyProtection="1">
      <alignment horizontal="left"/>
      <protection locked="0"/>
    </xf>
    <xf numFmtId="165" fontId="68" fillId="0" borderId="0" xfId="345" applyFont="1" applyFill="1" applyBorder="1" applyAlignment="1" applyProtection="1">
      <alignment horizontal="left"/>
      <protection locked="0"/>
    </xf>
    <xf numFmtId="165" fontId="68" fillId="0" borderId="29" xfId="345" quotePrefix="1" applyFont="1" applyFill="1" applyBorder="1" applyAlignment="1" applyProtection="1">
      <alignment horizontal="left"/>
      <protection locked="0"/>
    </xf>
    <xf numFmtId="165" fontId="92" fillId="0" borderId="0" xfId="345" applyFont="1" applyFill="1" applyAlignment="1">
      <alignment vertical="center"/>
    </xf>
    <xf numFmtId="1" fontId="68" fillId="0" borderId="10" xfId="343" applyNumberFormat="1" applyFont="1" applyFill="1" applyBorder="1"/>
    <xf numFmtId="170" fontId="79" fillId="0" borderId="0" xfId="343" applyNumberFormat="1" applyFont="1" applyFill="1" applyBorder="1" applyAlignment="1" applyProtection="1">
      <alignment horizontal="right" vertical="center"/>
    </xf>
    <xf numFmtId="170" fontId="79" fillId="0" borderId="29" xfId="343" applyNumberFormat="1" applyFont="1" applyFill="1" applyBorder="1" applyAlignment="1" applyProtection="1">
      <alignment horizontal="right" vertical="center"/>
    </xf>
    <xf numFmtId="165" fontId="67" fillId="0" borderId="0" xfId="339" applyFont="1" applyAlignment="1" applyProtection="1">
      <alignment horizontal="left"/>
    </xf>
    <xf numFmtId="0" fontId="67" fillId="0" borderId="0" xfId="449" applyFont="1" applyAlignment="1"/>
    <xf numFmtId="3" fontId="68" fillId="0" borderId="0" xfId="449" applyNumberFormat="1" applyFont="1" applyAlignment="1"/>
    <xf numFmtId="3" fontId="68" fillId="0" borderId="0" xfId="449" applyNumberFormat="1" applyFont="1"/>
    <xf numFmtId="0" fontId="56" fillId="0" borderId="0" xfId="449" applyFont="1"/>
    <xf numFmtId="0" fontId="68" fillId="0" borderId="0" xfId="449" quotePrefix="1" applyFont="1" applyAlignment="1"/>
    <xf numFmtId="0" fontId="67" fillId="0" borderId="0" xfId="449" applyFont="1" applyAlignment="1">
      <alignment horizontal="centerContinuous" vertical="center"/>
    </xf>
    <xf numFmtId="0" fontId="68" fillId="0" borderId="0" xfId="449" quotePrefix="1" applyFont="1" applyAlignment="1">
      <alignment horizontal="centerContinuous"/>
    </xf>
    <xf numFmtId="3" fontId="68" fillId="0" borderId="0" xfId="449" applyNumberFormat="1" applyFont="1" applyAlignment="1">
      <alignment horizontal="centerContinuous"/>
    </xf>
    <xf numFmtId="0" fontId="68" fillId="0" borderId="0" xfId="449" applyFont="1"/>
    <xf numFmtId="3" fontId="68" fillId="0" borderId="29" xfId="449" applyNumberFormat="1" applyFont="1" applyBorder="1"/>
    <xf numFmtId="3" fontId="67" fillId="0" borderId="0" xfId="449" applyNumberFormat="1" applyFont="1" applyAlignment="1">
      <alignment horizontal="centerContinuous"/>
    </xf>
    <xf numFmtId="3" fontId="70" fillId="0" borderId="0" xfId="449" applyNumberFormat="1" applyFont="1" applyAlignment="1">
      <alignment horizontal="centerContinuous"/>
    </xf>
    <xf numFmtId="0" fontId="73" fillId="0" borderId="15" xfId="449" applyFont="1" applyBorder="1"/>
    <xf numFmtId="0" fontId="70" fillId="0" borderId="15" xfId="449" applyFont="1" applyBorder="1" applyAlignment="1">
      <alignment horizontal="centerContinuous" vertical="top"/>
    </xf>
    <xf numFmtId="3" fontId="70" fillId="0" borderId="29" xfId="449" applyNumberFormat="1" applyFont="1" applyBorder="1" applyAlignment="1">
      <alignment horizontal="centerContinuous" vertical="top"/>
    </xf>
    <xf numFmtId="3" fontId="70" fillId="0" borderId="28" xfId="449" applyNumberFormat="1" applyFont="1" applyBorder="1" applyAlignment="1">
      <alignment horizontal="centerContinuous"/>
    </xf>
    <xf numFmtId="3" fontId="70" fillId="0" borderId="45" xfId="449" applyNumberFormat="1" applyFont="1" applyBorder="1" applyAlignment="1">
      <alignment horizontal="centerContinuous"/>
    </xf>
    <xf numFmtId="3" fontId="70" fillId="0" borderId="28" xfId="449" applyNumberFormat="1" applyFont="1" applyBorder="1" applyAlignment="1">
      <alignment horizontal="centerContinuous" vertical="top"/>
    </xf>
    <xf numFmtId="0" fontId="70" fillId="0" borderId="20" xfId="449" applyFont="1" applyBorder="1" applyAlignment="1">
      <alignment horizontal="center"/>
    </xf>
    <xf numFmtId="0" fontId="70" fillId="0" borderId="20" xfId="449" applyFont="1" applyBorder="1" applyAlignment="1">
      <alignment horizontal="centerContinuous"/>
    </xf>
    <xf numFmtId="3" fontId="70" fillId="0" borderId="35" xfId="449" applyNumberFormat="1" applyFont="1" applyBorder="1" applyAlignment="1">
      <alignment horizontal="center"/>
    </xf>
    <xf numFmtId="3" fontId="70" fillId="0" borderId="35" xfId="449" quotePrefix="1" applyNumberFormat="1" applyFont="1" applyBorder="1" applyAlignment="1">
      <alignment horizontal="center"/>
    </xf>
    <xf numFmtId="0" fontId="70" fillId="0" borderId="23" xfId="449" applyFont="1" applyBorder="1"/>
    <xf numFmtId="0" fontId="70" fillId="0" borderId="23" xfId="449" applyFont="1" applyBorder="1" applyAlignment="1">
      <alignment horizontal="centerContinuous"/>
    </xf>
    <xf numFmtId="0" fontId="74" fillId="0" borderId="0" xfId="449" applyFont="1"/>
    <xf numFmtId="0" fontId="72" fillId="0" borderId="23" xfId="449" quotePrefix="1" applyFont="1" applyBorder="1" applyAlignment="1">
      <alignment horizontal="center" vertical="center"/>
    </xf>
    <xf numFmtId="0" fontId="72" fillId="0" borderId="42" xfId="449" quotePrefix="1" applyFont="1" applyBorder="1" applyAlignment="1">
      <alignment horizontal="center" vertical="center"/>
    </xf>
    <xf numFmtId="3" fontId="72" fillId="0" borderId="45" xfId="449" quotePrefix="1" applyNumberFormat="1" applyFont="1" applyBorder="1" applyAlignment="1">
      <alignment horizontal="center" vertical="center"/>
    </xf>
    <xf numFmtId="0" fontId="56" fillId="0" borderId="0" xfId="449" applyFont="1" applyAlignment="1">
      <alignment horizontal="center" vertical="center"/>
    </xf>
    <xf numFmtId="0" fontId="67" fillId="0" borderId="23" xfId="449" applyFont="1" applyBorder="1"/>
    <xf numFmtId="0" fontId="67" fillId="0" borderId="42" xfId="449" applyFont="1" applyBorder="1"/>
    <xf numFmtId="3" fontId="74" fillId="0" borderId="0" xfId="449" applyNumberFormat="1" applyFont="1" applyBorder="1"/>
    <xf numFmtId="0" fontId="67" fillId="0" borderId="15" xfId="449" applyFont="1" applyBorder="1"/>
    <xf numFmtId="0" fontId="67" fillId="0" borderId="23" xfId="449" quotePrefix="1" applyFont="1" applyBorder="1"/>
    <xf numFmtId="0" fontId="67" fillId="0" borderId="20" xfId="449" applyFont="1" applyBorder="1"/>
    <xf numFmtId="0" fontId="68" fillId="0" borderId="20" xfId="449" quotePrefix="1" applyFont="1" applyBorder="1"/>
    <xf numFmtId="0" fontId="73" fillId="0" borderId="20" xfId="449" quotePrefix="1" applyFont="1" applyBorder="1"/>
    <xf numFmtId="0" fontId="68" fillId="0" borderId="23" xfId="449" applyFont="1" applyBorder="1"/>
    <xf numFmtId="165" fontId="74" fillId="0" borderId="0" xfId="339" applyFont="1" applyAlignment="1" applyProtection="1">
      <alignment horizontal="left"/>
    </xf>
    <xf numFmtId="165" fontId="56" fillId="0" borderId="0" xfId="339" applyFont="1"/>
    <xf numFmtId="165" fontId="67" fillId="0" borderId="0" xfId="339" applyFont="1" applyAlignment="1" applyProtection="1">
      <alignment horizontal="centerContinuous"/>
    </xf>
    <xf numFmtId="165" fontId="74" fillId="0" borderId="0" xfId="339" applyFont="1" applyAlignment="1" applyProtection="1">
      <alignment horizontal="centerContinuous"/>
    </xf>
    <xf numFmtId="165" fontId="70" fillId="0" borderId="0" xfId="339" applyFont="1" applyAlignment="1" applyProtection="1">
      <alignment horizontal="right"/>
    </xf>
    <xf numFmtId="165" fontId="68" fillId="0" borderId="16" xfId="339" applyFont="1" applyBorder="1"/>
    <xf numFmtId="0" fontId="67" fillId="0" borderId="0" xfId="449" quotePrefix="1" applyFont="1" applyFill="1" applyBorder="1"/>
    <xf numFmtId="165" fontId="74" fillId="0" borderId="0" xfId="339" applyFont="1" applyFill="1"/>
    <xf numFmtId="165" fontId="56" fillId="0" borderId="0" xfId="339" applyFont="1" applyFill="1"/>
    <xf numFmtId="165" fontId="70" fillId="0" borderId="21" xfId="339" applyFont="1" applyBorder="1" applyAlignment="1" applyProtection="1">
      <alignment horizontal="center"/>
    </xf>
    <xf numFmtId="165" fontId="70" fillId="0" borderId="17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center"/>
    </xf>
    <xf numFmtId="165" fontId="70" fillId="0" borderId="35" xfId="339" applyFont="1" applyBorder="1" applyAlignment="1" applyProtection="1">
      <alignment horizontal="left"/>
    </xf>
    <xf numFmtId="165" fontId="70" fillId="0" borderId="15" xfId="339" applyFont="1" applyBorder="1" applyAlignment="1" applyProtection="1">
      <alignment horizontal="left"/>
    </xf>
    <xf numFmtId="165" fontId="67" fillId="0" borderId="25" xfId="339" applyFont="1" applyBorder="1"/>
    <xf numFmtId="165" fontId="70" fillId="0" borderId="26" xfId="339" applyFont="1" applyBorder="1" applyAlignment="1">
      <alignment horizontal="center"/>
    </xf>
    <xf numFmtId="0" fontId="70" fillId="0" borderId="22" xfId="339" quotePrefix="1" applyNumberFormat="1" applyFont="1" applyBorder="1" applyAlignment="1" applyProtection="1">
      <alignment horizontal="center"/>
    </xf>
    <xf numFmtId="165" fontId="70" fillId="0" borderId="23" xfId="339" quotePrefix="1" applyFont="1" applyBorder="1" applyAlignment="1" applyProtection="1">
      <alignment horizontal="center"/>
    </xf>
    <xf numFmtId="165" fontId="72" fillId="0" borderId="55" xfId="339" applyFont="1" applyBorder="1" applyAlignment="1" applyProtection="1">
      <alignment horizontal="center" vertical="center"/>
    </xf>
    <xf numFmtId="165" fontId="72" fillId="0" borderId="40" xfId="339" applyFont="1" applyBorder="1" applyAlignment="1" applyProtection="1">
      <alignment horizontal="center" vertical="center"/>
    </xf>
    <xf numFmtId="165" fontId="72" fillId="0" borderId="26" xfId="339" applyFont="1" applyBorder="1" applyAlignment="1" applyProtection="1">
      <alignment horizontal="center" vertical="center"/>
    </xf>
    <xf numFmtId="165" fontId="72" fillId="0" borderId="22" xfId="339" applyFont="1" applyBorder="1" applyAlignment="1" applyProtection="1">
      <alignment horizontal="center" vertical="center"/>
    </xf>
    <xf numFmtId="165" fontId="72" fillId="0" borderId="0" xfId="339" applyFont="1"/>
    <xf numFmtId="165" fontId="67" fillId="0" borderId="0" xfId="339" applyFont="1" applyFill="1"/>
    <xf numFmtId="165" fontId="76" fillId="0" borderId="0" xfId="339" applyFont="1" applyFill="1"/>
    <xf numFmtId="165" fontId="72" fillId="0" borderId="0" xfId="339" applyFont="1" applyFill="1"/>
    <xf numFmtId="165" fontId="68" fillId="0" borderId="21" xfId="339" quotePrefix="1" applyFont="1" applyBorder="1" applyAlignment="1" applyProtection="1">
      <alignment horizontal="left"/>
    </xf>
    <xf numFmtId="165" fontId="67" fillId="0" borderId="0" xfId="339" quotePrefix="1" applyFont="1" applyFill="1" applyBorder="1" applyAlignment="1" applyProtection="1">
      <alignment horizontal="left"/>
    </xf>
    <xf numFmtId="165" fontId="74" fillId="0" borderId="0" xfId="339" applyFont="1"/>
    <xf numFmtId="165" fontId="68" fillId="0" borderId="25" xfId="339" applyFont="1" applyBorder="1"/>
    <xf numFmtId="165" fontId="67" fillId="0" borderId="0" xfId="339" applyFont="1"/>
    <xf numFmtId="0" fontId="94" fillId="0" borderId="0" xfId="0" applyFont="1" applyAlignment="1"/>
    <xf numFmtId="0" fontId="91" fillId="0" borderId="0" xfId="0" applyFont="1"/>
    <xf numFmtId="0" fontId="97" fillId="0" borderId="0" xfId="0" applyFont="1"/>
    <xf numFmtId="165" fontId="67" fillId="0" borderId="0" xfId="451" applyFont="1" applyAlignment="1">
      <alignment horizontal="centerContinuous"/>
    </xf>
    <xf numFmtId="165" fontId="68" fillId="0" borderId="0" xfId="451" applyFont="1" applyAlignment="1">
      <alignment horizontal="centerContinuous"/>
    </xf>
    <xf numFmtId="165" fontId="68" fillId="0" borderId="0" xfId="451" applyFont="1" applyAlignment="1"/>
    <xf numFmtId="165" fontId="68" fillId="0" borderId="0" xfId="451" applyFont="1"/>
    <xf numFmtId="165" fontId="68" fillId="0" borderId="0" xfId="451" applyFont="1" applyAlignment="1" applyProtection="1">
      <alignment horizontal="centerContinuous"/>
    </xf>
    <xf numFmtId="165" fontId="68" fillId="0" borderId="0" xfId="451" applyFont="1" applyAlignment="1">
      <alignment horizontal="right"/>
    </xf>
    <xf numFmtId="165" fontId="68" fillId="0" borderId="0" xfId="451" applyFont="1" applyAlignment="1" applyProtection="1">
      <alignment horizontal="right"/>
    </xf>
    <xf numFmtId="165" fontId="67" fillId="0" borderId="0" xfId="451" applyFont="1" applyAlignment="1" applyProtection="1">
      <alignment horizontal="left"/>
    </xf>
    <xf numFmtId="165" fontId="68" fillId="0" borderId="0" xfId="451" applyFont="1" applyAlignment="1" applyProtection="1">
      <alignment horizontal="left"/>
    </xf>
    <xf numFmtId="0" fontId="68" fillId="0" borderId="0" xfId="0" applyFont="1" applyAlignment="1" applyProtection="1">
      <alignment horizontal="right"/>
    </xf>
    <xf numFmtId="0" fontId="68" fillId="0" borderId="0" xfId="0" applyFont="1" applyAlignment="1" applyProtection="1">
      <alignment horizontal="left"/>
    </xf>
    <xf numFmtId="165" fontId="67" fillId="0" borderId="0" xfId="451" applyFont="1"/>
    <xf numFmtId="0" fontId="87" fillId="0" borderId="0" xfId="0" applyFont="1" applyAlignment="1" applyProtection="1">
      <alignment horizontal="left"/>
    </xf>
    <xf numFmtId="0" fontId="86" fillId="0" borderId="0" xfId="0" applyFont="1"/>
    <xf numFmtId="165" fontId="68" fillId="0" borderId="0" xfId="451" applyFont="1" applyFill="1"/>
    <xf numFmtId="0" fontId="68" fillId="0" borderId="0" xfId="0" applyFont="1" applyFill="1" applyAlignment="1" applyProtection="1">
      <alignment horizontal="right"/>
    </xf>
    <xf numFmtId="0" fontId="87" fillId="0" borderId="0" xfId="0" applyFont="1"/>
    <xf numFmtId="0" fontId="86" fillId="0" borderId="0" xfId="0" applyFont="1" applyAlignment="1" applyProtection="1">
      <alignment horizontal="left"/>
    </xf>
    <xf numFmtId="165" fontId="86" fillId="0" borderId="0" xfId="451" applyFont="1"/>
    <xf numFmtId="0" fontId="86" fillId="0" borderId="0" xfId="0" applyFont="1" applyAlignment="1" applyProtection="1">
      <alignment horizontal="right"/>
    </xf>
    <xf numFmtId="0" fontId="87" fillId="0" borderId="0" xfId="0" applyFont="1" applyFill="1" applyAlignment="1" applyProtection="1">
      <alignment horizontal="left"/>
    </xf>
    <xf numFmtId="170" fontId="77" fillId="0" borderId="0" xfId="343" applyNumberFormat="1" applyFont="1" applyFill="1" applyBorder="1" applyAlignment="1" applyProtection="1">
      <alignment horizontal="right" vertical="center"/>
    </xf>
    <xf numFmtId="170" fontId="77" fillId="0" borderId="35" xfId="343" applyNumberFormat="1" applyFont="1" applyFill="1" applyBorder="1" applyAlignment="1" applyProtection="1">
      <alignment horizontal="right" vertical="center"/>
    </xf>
    <xf numFmtId="170" fontId="77" fillId="0" borderId="29" xfId="343" applyNumberFormat="1" applyFont="1" applyFill="1" applyBorder="1" applyAlignment="1" applyProtection="1">
      <alignment horizontal="right" vertical="center"/>
    </xf>
    <xf numFmtId="170" fontId="77" fillId="0" borderId="37" xfId="343" applyNumberFormat="1" applyFont="1" applyFill="1" applyBorder="1" applyAlignment="1" applyProtection="1">
      <alignment horizontal="right" vertical="center"/>
    </xf>
    <xf numFmtId="170" fontId="79" fillId="0" borderId="35" xfId="343" applyNumberFormat="1" applyFont="1" applyFill="1" applyBorder="1" applyAlignment="1" applyProtection="1">
      <alignment horizontal="right" vertical="center"/>
    </xf>
    <xf numFmtId="170" fontId="79" fillId="0" borderId="37" xfId="343" applyNumberFormat="1" applyFont="1" applyFill="1" applyBorder="1" applyAlignment="1" applyProtection="1">
      <alignment horizontal="right" vertical="center"/>
    </xf>
    <xf numFmtId="170" fontId="79" fillId="0" borderId="36" xfId="343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5" fontId="86" fillId="0" borderId="0" xfId="340" applyFont="1" applyFill="1" applyBorder="1"/>
    <xf numFmtId="167" fontId="68" fillId="0" borderId="35" xfId="450" applyNumberFormat="1" applyFont="1" applyFill="1" applyBorder="1" applyProtection="1"/>
    <xf numFmtId="165" fontId="56" fillId="0" borderId="0" xfId="339" applyFont="1" applyFill="1" applyBorder="1"/>
    <xf numFmtId="167" fontId="68" fillId="0" borderId="22" xfId="0" applyNumberFormat="1" applyFont="1" applyFill="1" applyBorder="1" applyProtection="1"/>
    <xf numFmtId="165" fontId="70" fillId="0" borderId="56" xfId="340" quotePrefix="1" applyFont="1" applyBorder="1" applyAlignment="1" applyProtection="1">
      <alignment horizontal="center" vertical="center"/>
    </xf>
    <xf numFmtId="165" fontId="70" fillId="0" borderId="57" xfId="340" applyFont="1" applyBorder="1" applyAlignment="1" applyProtection="1">
      <alignment horizontal="center" vertical="center"/>
    </xf>
    <xf numFmtId="165" fontId="70" fillId="0" borderId="44" xfId="340" applyFont="1" applyBorder="1" applyAlignment="1">
      <alignment horizontal="center" vertical="center"/>
    </xf>
    <xf numFmtId="165" fontId="67" fillId="0" borderId="0" xfId="466" applyFont="1" applyAlignment="1">
      <alignment horizontal="left"/>
    </xf>
    <xf numFmtId="165" fontId="73" fillId="0" borderId="0" xfId="467" applyFont="1"/>
    <xf numFmtId="165" fontId="70" fillId="0" borderId="0" xfId="467" applyFont="1" applyAlignment="1">
      <alignment horizontal="centerContinuous"/>
    </xf>
    <xf numFmtId="165" fontId="73" fillId="0" borderId="0" xfId="467" applyFont="1" applyAlignment="1">
      <alignment horizontal="centerContinuous"/>
    </xf>
    <xf numFmtId="165" fontId="73" fillId="0" borderId="47" xfId="467" applyFont="1" applyBorder="1"/>
    <xf numFmtId="165" fontId="70" fillId="0" borderId="12" xfId="467" applyFont="1" applyBorder="1"/>
    <xf numFmtId="165" fontId="70" fillId="0" borderId="17" xfId="467" applyFont="1" applyBorder="1" applyAlignment="1" applyProtection="1">
      <alignment horizontal="center"/>
    </xf>
    <xf numFmtId="165" fontId="73" fillId="0" borderId="18" xfId="467" applyFont="1" applyBorder="1"/>
    <xf numFmtId="165" fontId="70" fillId="0" borderId="0" xfId="467" applyFont="1" applyBorder="1" applyAlignment="1" applyProtection="1">
      <alignment horizontal="centerContinuous"/>
    </xf>
    <xf numFmtId="165" fontId="70" fillId="0" borderId="20" xfId="467" applyFont="1" applyBorder="1" applyAlignment="1" applyProtection="1">
      <alignment horizontal="center"/>
    </xf>
    <xf numFmtId="165" fontId="73" fillId="0" borderId="58" xfId="467" applyFont="1" applyBorder="1"/>
    <xf numFmtId="165" fontId="70" fillId="0" borderId="24" xfId="467" applyFont="1" applyBorder="1"/>
    <xf numFmtId="165" fontId="72" fillId="0" borderId="45" xfId="467" applyFont="1" applyBorder="1" applyAlignment="1" applyProtection="1">
      <alignment horizontal="center" vertical="center"/>
    </xf>
    <xf numFmtId="165" fontId="72" fillId="0" borderId="0" xfId="467" applyFont="1" applyBorder="1" applyAlignment="1">
      <alignment horizontal="centerContinuous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7" fontId="68" fillId="0" borderId="26" xfId="467" applyNumberFormat="1" applyFont="1" applyFill="1" applyBorder="1" applyAlignment="1" applyProtection="1">
      <alignment horizontal="right"/>
    </xf>
    <xf numFmtId="165" fontId="73" fillId="0" borderId="0" xfId="467" applyFont="1" applyBorder="1" applyAlignment="1" applyProtection="1">
      <alignment horizontal="left"/>
    </xf>
    <xf numFmtId="167" fontId="73" fillId="0" borderId="0" xfId="467" applyNumberFormat="1" applyFont="1" applyBorder="1" applyAlignment="1" applyProtection="1">
      <alignment horizontal="left"/>
    </xf>
    <xf numFmtId="167" fontId="73" fillId="0" borderId="0" xfId="467" applyNumberFormat="1" applyFont="1" applyBorder="1" applyProtection="1"/>
    <xf numFmtId="165" fontId="73" fillId="0" borderId="0" xfId="467" quotePrefix="1" applyFont="1" applyBorder="1" applyAlignment="1" applyProtection="1">
      <alignment horizontal="left"/>
    </xf>
    <xf numFmtId="0" fontId="107" fillId="0" borderId="0" xfId="0" applyFont="1" applyFill="1"/>
    <xf numFmtId="165" fontId="72" fillId="0" borderId="34" xfId="341" quotePrefix="1" applyFont="1" applyBorder="1" applyAlignment="1" applyProtection="1">
      <alignment horizontal="center" vertical="center"/>
    </xf>
    <xf numFmtId="165" fontId="70" fillId="0" borderId="43" xfId="341" applyFont="1" applyBorder="1" applyAlignment="1" applyProtection="1">
      <alignment horizontal="center" vertical="center"/>
    </xf>
    <xf numFmtId="165" fontId="70" fillId="0" borderId="20" xfId="341" applyFont="1" applyBorder="1" applyAlignment="1" applyProtection="1">
      <alignment horizontal="center" vertical="center"/>
    </xf>
    <xf numFmtId="165" fontId="70" fillId="0" borderId="22" xfId="341" quotePrefix="1" applyFont="1" applyBorder="1" applyAlignment="1" applyProtection="1">
      <alignment horizontal="center" vertical="center"/>
    </xf>
    <xf numFmtId="165" fontId="108" fillId="0" borderId="0" xfId="342" applyFont="1" applyFill="1" applyAlignment="1">
      <alignment vertical="center"/>
    </xf>
    <xf numFmtId="165" fontId="73" fillId="0" borderId="0" xfId="342" applyFont="1" applyFill="1" applyAlignment="1">
      <alignment vertical="center"/>
    </xf>
    <xf numFmtId="165" fontId="72" fillId="0" borderId="27" xfId="467" applyFont="1" applyBorder="1" applyAlignment="1" applyProtection="1">
      <alignment horizontal="center" vertical="center"/>
    </xf>
    <xf numFmtId="165" fontId="70" fillId="0" borderId="18" xfId="467" applyFont="1" applyBorder="1" applyAlignment="1" applyProtection="1">
      <alignment horizontal="center"/>
    </xf>
    <xf numFmtId="165" fontId="70" fillId="0" borderId="10" xfId="467" applyFont="1" applyBorder="1" applyAlignment="1" applyProtection="1">
      <alignment horizontal="center"/>
    </xf>
    <xf numFmtId="165" fontId="70" fillId="0" borderId="0" xfId="467" applyFont="1" applyAlignment="1" applyProtection="1">
      <alignment horizontal="right"/>
    </xf>
    <xf numFmtId="165" fontId="68" fillId="25" borderId="0" xfId="483" applyNumberFormat="1" applyFont="1" applyFill="1"/>
    <xf numFmtId="165" fontId="68" fillId="25" borderId="0" xfId="483" applyNumberFormat="1" applyFont="1" applyFill="1" applyBorder="1"/>
    <xf numFmtId="165" fontId="86" fillId="25" borderId="0" xfId="483" applyNumberFormat="1" applyFont="1" applyFill="1"/>
    <xf numFmtId="165" fontId="67" fillId="25" borderId="0" xfId="483" applyNumberFormat="1" applyFont="1" applyFill="1" applyAlignment="1" applyProtection="1">
      <alignment horizontal="centerContinuous"/>
    </xf>
    <xf numFmtId="165" fontId="68" fillId="25" borderId="0" xfId="483" applyNumberFormat="1" applyFont="1" applyFill="1" applyAlignment="1">
      <alignment horizontal="centerContinuous"/>
    </xf>
    <xf numFmtId="165" fontId="68" fillId="25" borderId="0" xfId="483" applyNumberFormat="1" applyFont="1" applyFill="1" applyBorder="1" applyAlignment="1">
      <alignment horizontal="centerContinuous"/>
    </xf>
    <xf numFmtId="165" fontId="68" fillId="25" borderId="29" xfId="483" applyNumberFormat="1" applyFont="1" applyFill="1" applyBorder="1"/>
    <xf numFmtId="165" fontId="70" fillId="25" borderId="29" xfId="483" applyNumberFormat="1" applyFont="1" applyFill="1" applyBorder="1" applyAlignment="1">
      <alignment horizontal="right"/>
    </xf>
    <xf numFmtId="165" fontId="68" fillId="25" borderId="10" xfId="483" applyNumberFormat="1" applyFont="1" applyFill="1" applyBorder="1"/>
    <xf numFmtId="165" fontId="68" fillId="25" borderId="14" xfId="483" applyNumberFormat="1" applyFont="1" applyFill="1" applyBorder="1"/>
    <xf numFmtId="165" fontId="68" fillId="25" borderId="18" xfId="483" applyNumberFormat="1" applyFont="1" applyFill="1" applyBorder="1"/>
    <xf numFmtId="165" fontId="67" fillId="25" borderId="35" xfId="483" applyNumberFormat="1" applyFont="1" applyFill="1" applyBorder="1" applyAlignment="1" applyProtection="1">
      <alignment horizontal="centerContinuous"/>
    </xf>
    <xf numFmtId="165" fontId="86" fillId="25" borderId="0" xfId="483" applyNumberFormat="1" applyFont="1" applyFill="1" applyAlignment="1" applyProtection="1">
      <alignment horizontal="center"/>
    </xf>
    <xf numFmtId="165" fontId="67" fillId="25" borderId="35" xfId="483" applyNumberFormat="1" applyFont="1" applyFill="1" applyBorder="1" applyAlignment="1" applyProtection="1">
      <alignment horizontal="center"/>
    </xf>
    <xf numFmtId="165" fontId="70" fillId="25" borderId="18" xfId="483" applyNumberFormat="1" applyFont="1" applyFill="1" applyBorder="1" applyAlignment="1">
      <alignment horizontal="centerContinuous"/>
    </xf>
    <xf numFmtId="165" fontId="70" fillId="25" borderId="11" xfId="483" applyNumberFormat="1" applyFont="1" applyFill="1" applyBorder="1" applyAlignment="1">
      <alignment horizontal="centerContinuous"/>
    </xf>
    <xf numFmtId="165" fontId="112" fillId="25" borderId="28" xfId="483" applyNumberFormat="1" applyFont="1" applyFill="1" applyBorder="1" applyAlignment="1">
      <alignment horizontal="left"/>
    </xf>
    <xf numFmtId="165" fontId="112" fillId="25" borderId="37" xfId="483" applyNumberFormat="1" applyFont="1" applyFill="1" applyBorder="1" applyAlignment="1">
      <alignment horizontal="left"/>
    </xf>
    <xf numFmtId="165" fontId="113" fillId="25" borderId="0" xfId="483" applyNumberFormat="1" applyFont="1" applyFill="1" applyBorder="1" applyAlignment="1" applyProtection="1">
      <alignment horizontal="center"/>
      <protection locked="0"/>
    </xf>
    <xf numFmtId="165" fontId="74" fillId="25" borderId="15" xfId="483" applyNumberFormat="1" applyFont="1" applyFill="1" applyBorder="1" applyAlignment="1">
      <alignment horizontal="center"/>
    </xf>
    <xf numFmtId="165" fontId="67" fillId="25" borderId="35" xfId="483" applyNumberFormat="1" applyFont="1" applyFill="1" applyBorder="1" applyAlignment="1" applyProtection="1">
      <alignment horizontal="left"/>
    </xf>
    <xf numFmtId="165" fontId="67" fillId="25" borderId="18" xfId="483" applyNumberFormat="1" applyFont="1" applyFill="1" applyBorder="1" applyAlignment="1" applyProtection="1">
      <alignment horizontal="center"/>
    </xf>
    <xf numFmtId="165" fontId="70" fillId="25" borderId="10" xfId="483" applyNumberFormat="1" applyFont="1" applyFill="1" applyBorder="1" applyAlignment="1"/>
    <xf numFmtId="165" fontId="112" fillId="25" borderId="29" xfId="483" applyNumberFormat="1" applyFont="1" applyFill="1" applyBorder="1" applyAlignment="1">
      <alignment horizontal="left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20" xfId="483" applyNumberFormat="1" applyFont="1" applyFill="1" applyBorder="1" applyAlignment="1">
      <alignment horizontal="center"/>
    </xf>
    <xf numFmtId="165" fontId="56" fillId="25" borderId="35" xfId="483" applyNumberFormat="1" applyFont="1" applyFill="1" applyBorder="1" applyAlignment="1" applyProtection="1">
      <alignment horizontal="left"/>
      <protection locked="0"/>
    </xf>
    <xf numFmtId="165" fontId="67" fillId="25" borderId="0" xfId="483" applyNumberFormat="1" applyFont="1" applyFill="1" applyBorder="1" applyAlignment="1" applyProtection="1">
      <alignment horizontal="center"/>
    </xf>
    <xf numFmtId="165" fontId="67" fillId="25" borderId="2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8" fillId="25" borderId="36" xfId="483" applyNumberFormat="1" applyFont="1" applyFill="1" applyBorder="1"/>
    <xf numFmtId="165" fontId="56" fillId="25" borderId="22" xfId="483" applyNumberFormat="1" applyFont="1" applyFill="1" applyBorder="1" applyAlignment="1">
      <alignment horizontal="left"/>
    </xf>
    <xf numFmtId="165" fontId="75" fillId="25" borderId="58" xfId="483" quotePrefix="1" applyNumberFormat="1" applyFont="1" applyFill="1" applyBorder="1" applyAlignment="1" applyProtection="1">
      <alignment horizontal="center"/>
    </xf>
    <xf numFmtId="165" fontId="75" fillId="25" borderId="22" xfId="483" quotePrefix="1" applyNumberFormat="1" applyFont="1" applyFill="1" applyBorder="1" applyAlignment="1" applyProtection="1">
      <alignment horizontal="center"/>
    </xf>
    <xf numFmtId="165" fontId="75" fillId="25" borderId="26" xfId="483" quotePrefix="1" applyNumberFormat="1" applyFont="1" applyFill="1" applyBorder="1" applyAlignment="1" applyProtection="1">
      <alignment horizontal="center"/>
    </xf>
    <xf numFmtId="165" fontId="74" fillId="25" borderId="36" xfId="483" applyNumberFormat="1" applyFont="1" applyFill="1" applyBorder="1" applyAlignment="1" applyProtection="1">
      <alignment horizontal="centerContinuous"/>
    </xf>
    <xf numFmtId="165" fontId="112" fillId="25" borderId="23" xfId="483" applyNumberFormat="1" applyFont="1" applyFill="1" applyBorder="1" applyAlignment="1" applyProtection="1">
      <alignment horizontal="center"/>
    </xf>
    <xf numFmtId="165" fontId="114" fillId="25" borderId="36" xfId="483" applyNumberFormat="1" applyFont="1" applyFill="1" applyBorder="1" applyAlignment="1" applyProtection="1">
      <alignment horizontal="center"/>
    </xf>
    <xf numFmtId="165" fontId="114" fillId="25" borderId="33" xfId="483" applyNumberFormat="1" applyFont="1" applyFill="1" applyBorder="1" applyAlignment="1" applyProtection="1">
      <alignment horizontal="center"/>
    </xf>
    <xf numFmtId="165" fontId="114" fillId="25" borderId="27" xfId="483" applyNumberFormat="1" applyFont="1" applyFill="1" applyBorder="1" applyAlignment="1" applyProtection="1">
      <alignment horizontal="center"/>
    </xf>
    <xf numFmtId="165" fontId="114" fillId="25" borderId="42" xfId="483" applyNumberFormat="1" applyFont="1" applyFill="1" applyBorder="1" applyAlignment="1" applyProtection="1">
      <alignment horizontal="center"/>
    </xf>
    <xf numFmtId="165" fontId="68" fillId="25" borderId="11" xfId="483" applyNumberFormat="1" applyFont="1" applyFill="1" applyBorder="1"/>
    <xf numFmtId="165" fontId="77" fillId="25" borderId="14" xfId="483" applyNumberFormat="1" applyFont="1" applyFill="1" applyBorder="1" applyAlignment="1" applyProtection="1">
      <alignment horizontal="center"/>
    </xf>
    <xf numFmtId="173" fontId="77" fillId="25" borderId="0" xfId="483" applyNumberFormat="1" applyFont="1" applyFill="1" applyBorder="1"/>
    <xf numFmtId="173" fontId="77" fillId="25" borderId="14" xfId="483" applyNumberFormat="1" applyFont="1" applyFill="1" applyBorder="1"/>
    <xf numFmtId="173" fontId="77" fillId="25" borderId="15" xfId="483" applyNumberFormat="1" applyFont="1" applyFill="1" applyBorder="1"/>
    <xf numFmtId="173" fontId="77" fillId="25" borderId="0" xfId="483" applyNumberFormat="1" applyFont="1" applyFill="1" applyBorder="1" applyProtection="1"/>
    <xf numFmtId="173" fontId="77" fillId="25" borderId="35" xfId="483" applyNumberFormat="1" applyFont="1" applyFill="1" applyBorder="1" applyProtection="1"/>
    <xf numFmtId="165" fontId="87" fillId="25" borderId="0" xfId="483" applyNumberFormat="1" applyFont="1" applyFill="1"/>
    <xf numFmtId="165" fontId="87" fillId="25" borderId="0" xfId="483" applyNumberFormat="1" applyFont="1" applyFill="1" applyBorder="1"/>
    <xf numFmtId="49" fontId="68" fillId="25" borderId="18" xfId="483" applyNumberFormat="1" applyFont="1" applyFill="1" applyBorder="1" applyAlignment="1">
      <alignment vertical="center"/>
    </xf>
    <xf numFmtId="165" fontId="68" fillId="25" borderId="0" xfId="483" quotePrefix="1" applyNumberFormat="1" applyFont="1" applyFill="1" applyBorder="1" applyAlignment="1" applyProtection="1">
      <alignment horizontal="center" vertical="center"/>
    </xf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483" applyNumberFormat="1" applyFont="1" applyFill="1" applyBorder="1"/>
    <xf numFmtId="165" fontId="68" fillId="25" borderId="35" xfId="483" applyNumberFormat="1" applyFont="1" applyFill="1" applyBorder="1" applyAlignment="1">
      <alignment vertical="center" wrapText="1"/>
    </xf>
    <xf numFmtId="49" fontId="68" fillId="25" borderId="61" xfId="483" applyNumberFormat="1" applyFont="1" applyFill="1" applyBorder="1" applyAlignment="1">
      <alignment vertical="center"/>
    </xf>
    <xf numFmtId="49" fontId="68" fillId="25" borderId="36" xfId="483" applyNumberFormat="1" applyFont="1" applyFill="1" applyBorder="1" applyAlignment="1">
      <alignment vertical="center"/>
    </xf>
    <xf numFmtId="165" fontId="68" fillId="25" borderId="29" xfId="483" quotePrefix="1" applyNumberFormat="1" applyFont="1" applyFill="1" applyBorder="1" applyAlignment="1" applyProtection="1">
      <alignment horizontal="center" vertical="center"/>
    </xf>
    <xf numFmtId="165" fontId="68" fillId="25" borderId="37" xfId="483" applyNumberFormat="1" applyFont="1" applyFill="1" applyBorder="1" applyAlignment="1">
      <alignment vertical="center"/>
    </xf>
    <xf numFmtId="165" fontId="68" fillId="0" borderId="0" xfId="483" applyNumberFormat="1" applyFont="1" applyFill="1"/>
    <xf numFmtId="165" fontId="86" fillId="0" borderId="0" xfId="483" applyNumberFormat="1" applyFont="1" applyFill="1" applyAlignment="1" applyProtection="1">
      <alignment horizontal="center"/>
    </xf>
    <xf numFmtId="165" fontId="86" fillId="0" borderId="0" xfId="483" applyNumberFormat="1" applyFont="1" applyFill="1"/>
    <xf numFmtId="165" fontId="67" fillId="0" borderId="0" xfId="485" applyNumberFormat="1" applyFont="1"/>
    <xf numFmtId="165" fontId="68" fillId="0" borderId="0" xfId="485" applyNumberFormat="1" applyFont="1"/>
    <xf numFmtId="165" fontId="68" fillId="0" borderId="0" xfId="485" applyNumberFormat="1" applyFont="1" applyBorder="1"/>
    <xf numFmtId="165" fontId="86" fillId="0" borderId="0" xfId="485" applyNumberFormat="1" applyFont="1"/>
    <xf numFmtId="165" fontId="67" fillId="0" borderId="0" xfId="485" applyNumberFormat="1" applyFont="1" applyAlignment="1" applyProtection="1">
      <alignment horizontal="centerContinuous"/>
    </xf>
    <xf numFmtId="165" fontId="68" fillId="0" borderId="0" xfId="485" applyNumberFormat="1" applyFont="1" applyAlignment="1">
      <alignment horizontal="centerContinuous"/>
    </xf>
    <xf numFmtId="165" fontId="68" fillId="0" borderId="0" xfId="485" applyNumberFormat="1" applyFont="1" applyBorder="1" applyAlignment="1">
      <alignment horizontal="centerContinuous"/>
    </xf>
    <xf numFmtId="165" fontId="70" fillId="0" borderId="29" xfId="485" applyNumberFormat="1" applyFont="1" applyBorder="1" applyAlignment="1">
      <alignment horizontal="right"/>
    </xf>
    <xf numFmtId="165" fontId="68" fillId="0" borderId="15" xfId="485" applyNumberFormat="1" applyFont="1" applyBorder="1"/>
    <xf numFmtId="165" fontId="67" fillId="0" borderId="20" xfId="485" applyNumberFormat="1" applyFont="1" applyBorder="1" applyAlignment="1" applyProtection="1">
      <alignment horizontal="centerContinuous"/>
    </xf>
    <xf numFmtId="165" fontId="86" fillId="0" borderId="0" xfId="485" applyNumberFormat="1" applyFont="1" applyAlignment="1" applyProtection="1">
      <alignment horizontal="center"/>
    </xf>
    <xf numFmtId="165" fontId="67" fillId="0" borderId="20" xfId="485" applyNumberFormat="1" applyFont="1" applyBorder="1" applyAlignment="1" applyProtection="1">
      <alignment horizontal="center"/>
    </xf>
    <xf numFmtId="165" fontId="70" fillId="0" borderId="18" xfId="485" applyNumberFormat="1" applyFont="1" applyBorder="1" applyAlignment="1">
      <alignment horizontal="centerContinuous"/>
    </xf>
    <xf numFmtId="165" fontId="70" fillId="0" borderId="11" xfId="485" applyNumberFormat="1" applyFont="1" applyBorder="1" applyAlignment="1">
      <alignment horizontal="centerContinuous"/>
    </xf>
    <xf numFmtId="165" fontId="112" fillId="0" borderId="28" xfId="485" applyNumberFormat="1" applyFont="1" applyBorder="1" applyAlignment="1">
      <alignment horizontal="left"/>
    </xf>
    <xf numFmtId="165" fontId="112" fillId="0" borderId="37" xfId="485" applyNumberFormat="1" applyFont="1" applyBorder="1" applyAlignment="1">
      <alignment horizontal="left"/>
    </xf>
    <xf numFmtId="165" fontId="113" fillId="0" borderId="35" xfId="485" applyNumberFormat="1" applyFont="1" applyBorder="1" applyAlignment="1" applyProtection="1">
      <alignment horizontal="center"/>
      <protection locked="0"/>
    </xf>
    <xf numFmtId="165" fontId="74" fillId="0" borderId="35" xfId="485" applyNumberFormat="1" applyFont="1" applyBorder="1" applyAlignment="1">
      <alignment horizontal="center"/>
    </xf>
    <xf numFmtId="165" fontId="67" fillId="0" borderId="20" xfId="485" applyNumberFormat="1" applyFont="1" applyBorder="1" applyAlignment="1" applyProtection="1">
      <alignment horizontal="left"/>
    </xf>
    <xf numFmtId="165" fontId="67" fillId="0" borderId="18" xfId="485" applyNumberFormat="1" applyFont="1" applyBorder="1" applyAlignment="1" applyProtection="1">
      <alignment horizontal="center"/>
    </xf>
    <xf numFmtId="165" fontId="67" fillId="0" borderId="0" xfId="485" applyNumberFormat="1" applyFont="1" applyBorder="1" applyAlignment="1" applyProtection="1">
      <alignment horizontal="center"/>
    </xf>
    <xf numFmtId="165" fontId="70" fillId="0" borderId="10" xfId="485" applyNumberFormat="1" applyFont="1" applyBorder="1" applyAlignment="1"/>
    <xf numFmtId="165" fontId="112" fillId="0" borderId="29" xfId="485" applyNumberFormat="1" applyFont="1" applyBorder="1" applyAlignment="1">
      <alignment horizontal="left"/>
    </xf>
    <xf numFmtId="165" fontId="74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 applyBorder="1" applyAlignment="1" applyProtection="1">
      <alignment horizontal="centerContinuous"/>
      <protection locked="0"/>
    </xf>
    <xf numFmtId="165" fontId="56" fillId="0" borderId="20" xfId="485" applyNumberFormat="1" applyFont="1" applyBorder="1" applyAlignment="1" applyProtection="1">
      <alignment horizontal="left"/>
      <protection locked="0"/>
    </xf>
    <xf numFmtId="165" fontId="74" fillId="0" borderId="35" xfId="485" applyNumberFormat="1" applyFont="1" applyBorder="1" applyAlignment="1" applyProtection="1">
      <alignment horizontal="center"/>
    </xf>
    <xf numFmtId="165" fontId="56" fillId="0" borderId="26" xfId="485" applyNumberFormat="1" applyFont="1" applyBorder="1" applyAlignment="1">
      <alignment horizontal="left"/>
    </xf>
    <xf numFmtId="165" fontId="75" fillId="0" borderId="58" xfId="485" quotePrefix="1" applyNumberFormat="1" applyFont="1" applyBorder="1" applyAlignment="1" applyProtection="1">
      <alignment horizontal="center"/>
    </xf>
    <xf numFmtId="165" fontId="75" fillId="0" borderId="22" xfId="485" quotePrefix="1" applyNumberFormat="1" applyFont="1" applyBorder="1" applyAlignment="1" applyProtection="1">
      <alignment horizontal="center"/>
    </xf>
    <xf numFmtId="165" fontId="75" fillId="0" borderId="26" xfId="485" quotePrefix="1" applyNumberFormat="1" applyFont="1" applyBorder="1" applyAlignment="1" applyProtection="1">
      <alignment horizontal="center"/>
    </xf>
    <xf numFmtId="165" fontId="74" fillId="0" borderId="23" xfId="485" applyNumberFormat="1" applyFont="1" applyBorder="1" applyAlignment="1" applyProtection="1">
      <alignment horizontal="centerContinuous"/>
    </xf>
    <xf numFmtId="165" fontId="112" fillId="0" borderId="37" xfId="485" applyNumberFormat="1" applyFont="1" applyBorder="1" applyAlignment="1" applyProtection="1">
      <alignment horizontal="center"/>
    </xf>
    <xf numFmtId="165" fontId="118" fillId="0" borderId="0" xfId="485" applyNumberFormat="1" applyFont="1" applyBorder="1" applyAlignment="1">
      <alignment horizontal="left"/>
    </xf>
    <xf numFmtId="165" fontId="114" fillId="0" borderId="34" xfId="485" applyNumberFormat="1" applyFont="1" applyBorder="1" applyAlignment="1" applyProtection="1">
      <alignment horizontal="centerContinuous" vertical="center"/>
    </xf>
    <xf numFmtId="165" fontId="114" fillId="0" borderId="36" xfId="485" applyNumberFormat="1" applyFont="1" applyBorder="1" applyAlignment="1" applyProtection="1">
      <alignment horizontal="center"/>
    </xf>
    <xf numFmtId="165" fontId="114" fillId="0" borderId="33" xfId="485" applyNumberFormat="1" applyFont="1" applyBorder="1" applyAlignment="1" applyProtection="1">
      <alignment horizontal="center"/>
    </xf>
    <xf numFmtId="165" fontId="114" fillId="0" borderId="42" xfId="485" applyNumberFormat="1" applyFont="1" applyBorder="1" applyAlignment="1" applyProtection="1">
      <alignment horizontal="center"/>
    </xf>
    <xf numFmtId="165" fontId="114" fillId="0" borderId="45" xfId="485" applyNumberFormat="1" applyFont="1" applyBorder="1" applyAlignment="1" applyProtection="1">
      <alignment horizontal="center"/>
    </xf>
    <xf numFmtId="165" fontId="77" fillId="0" borderId="20" xfId="485" applyNumberFormat="1" applyFont="1" applyBorder="1" applyAlignment="1" applyProtection="1">
      <alignment horizontal="center"/>
    </xf>
    <xf numFmtId="165" fontId="87" fillId="0" borderId="0" xfId="485" applyNumberFormat="1" applyFont="1"/>
    <xf numFmtId="1" fontId="68" fillId="0" borderId="20" xfId="485" applyNumberFormat="1" applyFont="1" applyBorder="1" applyAlignment="1">
      <alignment vertical="center" wrapText="1"/>
    </xf>
    <xf numFmtId="165" fontId="87" fillId="0" borderId="0" xfId="485" applyNumberFormat="1" applyFont="1" applyBorder="1"/>
    <xf numFmtId="165" fontId="86" fillId="0" borderId="0" xfId="485" applyNumberFormat="1" applyFont="1" applyBorder="1"/>
    <xf numFmtId="1" fontId="68" fillId="0" borderId="23" xfId="485" applyNumberFormat="1" applyFont="1" applyBorder="1" applyAlignment="1">
      <alignment vertical="center"/>
    </xf>
    <xf numFmtId="165" fontId="102" fillId="0" borderId="0" xfId="485" applyNumberFormat="1" applyFont="1" applyBorder="1"/>
    <xf numFmtId="165" fontId="73" fillId="25" borderId="0" xfId="483" quotePrefix="1" applyNumberFormat="1" applyFont="1" applyFill="1"/>
    <xf numFmtId="3" fontId="86" fillId="0" borderId="0" xfId="485" applyNumberFormat="1" applyFont="1"/>
    <xf numFmtId="165" fontId="68" fillId="25" borderId="0" xfId="310" applyNumberFormat="1" applyFont="1" applyFill="1"/>
    <xf numFmtId="165" fontId="68" fillId="25" borderId="0" xfId="310" applyNumberFormat="1" applyFont="1" applyFill="1" applyBorder="1"/>
    <xf numFmtId="165" fontId="86" fillId="25" borderId="0" xfId="310" applyNumberFormat="1" applyFont="1" applyFill="1"/>
    <xf numFmtId="165" fontId="67" fillId="25" borderId="0" xfId="310" applyNumberFormat="1" applyFont="1" applyFill="1" applyAlignment="1" applyProtection="1">
      <alignment horizontal="centerContinuous"/>
    </xf>
    <xf numFmtId="165" fontId="68" fillId="25" borderId="0" xfId="310" applyNumberFormat="1" applyFont="1" applyFill="1" applyAlignment="1">
      <alignment horizontal="centerContinuous"/>
    </xf>
    <xf numFmtId="165" fontId="68" fillId="25" borderId="0" xfId="310" applyNumberFormat="1" applyFont="1" applyFill="1" applyBorder="1" applyAlignment="1">
      <alignment horizontal="centerContinuous"/>
    </xf>
    <xf numFmtId="165" fontId="68" fillId="25" borderId="29" xfId="310" applyNumberFormat="1" applyFont="1" applyFill="1" applyBorder="1"/>
    <xf numFmtId="165" fontId="70" fillId="25" borderId="29" xfId="310" applyNumberFormat="1" applyFont="1" applyFill="1" applyBorder="1" applyAlignment="1">
      <alignment horizontal="right"/>
    </xf>
    <xf numFmtId="165" fontId="68" fillId="25" borderId="10" xfId="310" applyNumberFormat="1" applyFont="1" applyFill="1" applyBorder="1"/>
    <xf numFmtId="165" fontId="68" fillId="25" borderId="14" xfId="310" applyNumberFormat="1" applyFont="1" applyFill="1" applyBorder="1"/>
    <xf numFmtId="165" fontId="68" fillId="25" borderId="18" xfId="310" applyNumberFormat="1" applyFont="1" applyFill="1" applyBorder="1"/>
    <xf numFmtId="165" fontId="67" fillId="25" borderId="35" xfId="310" applyNumberFormat="1" applyFont="1" applyFill="1" applyBorder="1" applyAlignment="1" applyProtection="1">
      <alignment horizontal="centerContinuous"/>
    </xf>
    <xf numFmtId="165" fontId="67" fillId="25" borderId="35" xfId="310" applyNumberFormat="1" applyFont="1" applyFill="1" applyBorder="1" applyAlignment="1" applyProtection="1">
      <alignment horizontal="center"/>
    </xf>
    <xf numFmtId="165" fontId="70" fillId="25" borderId="18" xfId="310" applyNumberFormat="1" applyFont="1" applyFill="1" applyBorder="1" applyAlignment="1">
      <alignment horizontal="centerContinuous"/>
    </xf>
    <xf numFmtId="165" fontId="112" fillId="25" borderId="28" xfId="310" applyNumberFormat="1" applyFont="1" applyFill="1" applyBorder="1" applyAlignment="1">
      <alignment horizontal="left"/>
    </xf>
    <xf numFmtId="165" fontId="112" fillId="25" borderId="37" xfId="310" applyNumberFormat="1" applyFont="1" applyFill="1" applyBorder="1" applyAlignment="1">
      <alignment horizontal="left"/>
    </xf>
    <xf numFmtId="165" fontId="113" fillId="25" borderId="35" xfId="310" applyNumberFormat="1" applyFont="1" applyFill="1" applyBorder="1" applyAlignment="1" applyProtection="1">
      <alignment horizontal="center"/>
      <protection locked="0"/>
    </xf>
    <xf numFmtId="165" fontId="74" fillId="25" borderId="35" xfId="310" applyNumberFormat="1" applyFont="1" applyFill="1" applyBorder="1" applyAlignment="1">
      <alignment horizontal="center"/>
    </xf>
    <xf numFmtId="165" fontId="67" fillId="25" borderId="35" xfId="310" applyNumberFormat="1" applyFont="1" applyFill="1" applyBorder="1" applyAlignment="1" applyProtection="1">
      <alignment horizontal="left"/>
    </xf>
    <xf numFmtId="165" fontId="67" fillId="25" borderId="18" xfId="310" applyNumberFormat="1" applyFont="1" applyFill="1" applyBorder="1" applyAlignment="1" applyProtection="1">
      <alignment horizontal="center"/>
    </xf>
    <xf numFmtId="165" fontId="70" fillId="25" borderId="10" xfId="310" applyNumberFormat="1" applyFont="1" applyFill="1" applyBorder="1" applyAlignment="1"/>
    <xf numFmtId="165" fontId="112" fillId="25" borderId="29" xfId="310" applyNumberFormat="1" applyFont="1" applyFill="1" applyBorder="1" applyAlignment="1">
      <alignment horizontal="left"/>
    </xf>
    <xf numFmtId="165" fontId="74" fillId="25" borderId="20" xfId="310" applyNumberFormat="1" applyFont="1" applyFill="1" applyBorder="1" applyAlignment="1" applyProtection="1">
      <alignment horizontal="center"/>
    </xf>
    <xf numFmtId="165" fontId="56" fillId="25" borderId="35" xfId="310" applyNumberFormat="1" applyFont="1" applyFill="1" applyBorder="1" applyAlignment="1" applyProtection="1">
      <alignment horizontal="left"/>
      <protection locked="0"/>
    </xf>
    <xf numFmtId="165" fontId="67" fillId="25" borderId="0" xfId="310" applyNumberFormat="1" applyFont="1" applyFill="1" applyBorder="1" applyAlignment="1" applyProtection="1">
      <alignment horizontal="center"/>
    </xf>
    <xf numFmtId="165" fontId="67" fillId="25" borderId="2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68" fillId="25" borderId="36" xfId="310" applyNumberFormat="1" applyFont="1" applyFill="1" applyBorder="1"/>
    <xf numFmtId="165" fontId="56" fillId="25" borderId="22" xfId="310" applyNumberFormat="1" applyFont="1" applyFill="1" applyBorder="1" applyAlignment="1">
      <alignment horizontal="left"/>
    </xf>
    <xf numFmtId="165" fontId="75" fillId="25" borderId="58" xfId="310" quotePrefix="1" applyNumberFormat="1" applyFont="1" applyFill="1" applyBorder="1" applyAlignment="1" applyProtection="1">
      <alignment horizontal="center"/>
    </xf>
    <xf numFmtId="165" fontId="75" fillId="25" borderId="26" xfId="310" quotePrefix="1" applyNumberFormat="1" applyFont="1" applyFill="1" applyBorder="1" applyAlignment="1" applyProtection="1">
      <alignment horizontal="center"/>
    </xf>
    <xf numFmtId="165" fontId="74" fillId="25" borderId="23" xfId="310" applyNumberFormat="1" applyFont="1" applyFill="1" applyBorder="1" applyAlignment="1" applyProtection="1">
      <alignment horizontal="centerContinuous"/>
    </xf>
    <xf numFmtId="165" fontId="112" fillId="25" borderId="37" xfId="310" applyNumberFormat="1" applyFont="1" applyFill="1" applyBorder="1" applyAlignment="1" applyProtection="1">
      <alignment horizontal="center"/>
    </xf>
    <xf numFmtId="165" fontId="68" fillId="25" borderId="11" xfId="310" applyNumberFormat="1" applyFont="1" applyFill="1" applyBorder="1"/>
    <xf numFmtId="165" fontId="87" fillId="25" borderId="0" xfId="310" applyNumberFormat="1" applyFont="1" applyFill="1"/>
    <xf numFmtId="165" fontId="86" fillId="0" borderId="0" xfId="310" applyNumberFormat="1" applyFont="1" applyFill="1"/>
    <xf numFmtId="165" fontId="87" fillId="0" borderId="0" xfId="310" applyNumberFormat="1" applyFont="1" applyFill="1"/>
    <xf numFmtId="165" fontId="87" fillId="0" borderId="0" xfId="310" applyNumberFormat="1" applyFont="1" applyFill="1" applyBorder="1"/>
    <xf numFmtId="165" fontId="86" fillId="0" borderId="0" xfId="310" applyNumberFormat="1" applyFont="1" applyFill="1" applyBorder="1"/>
    <xf numFmtId="165" fontId="86" fillId="25" borderId="0" xfId="310" applyNumberFormat="1" applyFont="1" applyFill="1" applyBorder="1"/>
    <xf numFmtId="165" fontId="86" fillId="25" borderId="29" xfId="310" applyNumberFormat="1" applyFont="1" applyFill="1" applyBorder="1"/>
    <xf numFmtId="165" fontId="68" fillId="25" borderId="0" xfId="310" applyNumberFormat="1" applyFont="1" applyFill="1" applyBorder="1" applyAlignment="1" applyProtection="1">
      <alignment horizontal="center"/>
    </xf>
    <xf numFmtId="165" fontId="68" fillId="25" borderId="29" xfId="310" applyNumberFormat="1" applyFont="1" applyFill="1" applyBorder="1" applyAlignment="1" applyProtection="1">
      <alignment horizontal="center" vertical="center"/>
    </xf>
    <xf numFmtId="165" fontId="68" fillId="25" borderId="0" xfId="310" quotePrefix="1" applyNumberFormat="1" applyFont="1" applyFill="1" applyBorder="1" applyAlignment="1" applyProtection="1">
      <alignment horizontal="left"/>
    </xf>
    <xf numFmtId="165" fontId="68" fillId="25" borderId="0" xfId="310" applyNumberFormat="1" applyFont="1" applyFill="1" applyBorder="1" applyAlignment="1" applyProtection="1">
      <alignment horizontal="left"/>
    </xf>
    <xf numFmtId="174" fontId="68" fillId="25" borderId="0" xfId="310" applyNumberFormat="1" applyFont="1" applyFill="1" applyBorder="1"/>
    <xf numFmtId="173" fontId="68" fillId="25" borderId="0" xfId="310" applyNumberFormat="1" applyFont="1" applyFill="1" applyBorder="1"/>
    <xf numFmtId="174" fontId="79" fillId="25" borderId="0" xfId="310" applyNumberFormat="1" applyFont="1" applyFill="1" applyBorder="1" applyProtection="1"/>
    <xf numFmtId="169" fontId="115" fillId="25" borderId="0" xfId="326" applyNumberFormat="1" applyFont="1" applyFill="1" applyBorder="1"/>
    <xf numFmtId="165" fontId="102" fillId="25" borderId="0" xfId="310" applyNumberFormat="1" applyFont="1" applyFill="1"/>
    <xf numFmtId="165" fontId="87" fillId="25" borderId="0" xfId="310" applyNumberFormat="1" applyFont="1" applyFill="1" applyAlignment="1">
      <alignment horizontal="center"/>
    </xf>
    <xf numFmtId="167" fontId="86" fillId="25" borderId="0" xfId="310" applyNumberFormat="1" applyFont="1" applyFill="1"/>
    <xf numFmtId="3" fontId="86" fillId="25" borderId="0" xfId="310" applyNumberFormat="1" applyFont="1" applyFill="1"/>
    <xf numFmtId="165" fontId="68" fillId="25" borderId="0" xfId="315" applyNumberFormat="1" applyFont="1" applyFill="1"/>
    <xf numFmtId="165" fontId="68" fillId="25" borderId="0" xfId="315" applyNumberFormat="1" applyFont="1" applyFill="1" applyBorder="1"/>
    <xf numFmtId="165" fontId="86" fillId="25" borderId="0" xfId="315" applyNumberFormat="1" applyFont="1" applyFill="1"/>
    <xf numFmtId="165" fontId="67" fillId="25" borderId="0" xfId="315" applyNumberFormat="1" applyFont="1" applyFill="1" applyAlignment="1" applyProtection="1">
      <alignment horizontal="centerContinuous"/>
    </xf>
    <xf numFmtId="165" fontId="68" fillId="25" borderId="0" xfId="315" applyNumberFormat="1" applyFont="1" applyFill="1" applyAlignment="1">
      <alignment horizontal="centerContinuous"/>
    </xf>
    <xf numFmtId="165" fontId="68" fillId="25" borderId="0" xfId="315" applyNumberFormat="1" applyFont="1" applyFill="1" applyBorder="1" applyAlignment="1">
      <alignment horizontal="centerContinuous"/>
    </xf>
    <xf numFmtId="165" fontId="68" fillId="25" borderId="29" xfId="315" applyNumberFormat="1" applyFont="1" applyFill="1" applyBorder="1"/>
    <xf numFmtId="165" fontId="70" fillId="25" borderId="29" xfId="315" applyNumberFormat="1" applyFont="1" applyFill="1" applyBorder="1" applyAlignment="1">
      <alignment horizontal="right"/>
    </xf>
    <xf numFmtId="165" fontId="68" fillId="25" borderId="10" xfId="315" applyNumberFormat="1" applyFont="1" applyFill="1" applyBorder="1"/>
    <xf numFmtId="165" fontId="68" fillId="25" borderId="14" xfId="315" applyNumberFormat="1" applyFont="1" applyFill="1" applyBorder="1"/>
    <xf numFmtId="165" fontId="68" fillId="25" borderId="18" xfId="315" applyNumberFormat="1" applyFont="1" applyFill="1" applyBorder="1"/>
    <xf numFmtId="165" fontId="67" fillId="25" borderId="35" xfId="315" applyNumberFormat="1" applyFont="1" applyFill="1" applyBorder="1" applyAlignment="1" applyProtection="1">
      <alignment horizontal="centerContinuous"/>
    </xf>
    <xf numFmtId="165" fontId="86" fillId="25" borderId="0" xfId="315" applyNumberFormat="1" applyFont="1" applyFill="1" applyAlignment="1" applyProtection="1">
      <alignment horizontal="center"/>
    </xf>
    <xf numFmtId="165" fontId="67" fillId="25" borderId="35" xfId="315" applyNumberFormat="1" applyFont="1" applyFill="1" applyBorder="1" applyAlignment="1" applyProtection="1">
      <alignment horizontal="center"/>
    </xf>
    <xf numFmtId="165" fontId="70" fillId="25" borderId="18" xfId="315" applyNumberFormat="1" applyFont="1" applyFill="1" applyBorder="1" applyAlignment="1">
      <alignment horizontal="centerContinuous"/>
    </xf>
    <xf numFmtId="165" fontId="112" fillId="25" borderId="28" xfId="315" applyNumberFormat="1" applyFont="1" applyFill="1" applyBorder="1" applyAlignment="1">
      <alignment horizontal="left"/>
    </xf>
    <xf numFmtId="165" fontId="112" fillId="25" borderId="45" xfId="315" applyNumberFormat="1" applyFont="1" applyFill="1" applyBorder="1" applyAlignment="1">
      <alignment horizontal="left"/>
    </xf>
    <xf numFmtId="165" fontId="113" fillId="25" borderId="20" xfId="315" applyNumberFormat="1" applyFont="1" applyFill="1" applyBorder="1" applyAlignment="1" applyProtection="1">
      <alignment horizontal="center"/>
      <protection locked="0"/>
    </xf>
    <xf numFmtId="165" fontId="74" fillId="25" borderId="35" xfId="315" applyNumberFormat="1" applyFont="1" applyFill="1" applyBorder="1" applyAlignment="1">
      <alignment horizontal="center"/>
    </xf>
    <xf numFmtId="165" fontId="67" fillId="25" borderId="35" xfId="315" applyNumberFormat="1" applyFont="1" applyFill="1" applyBorder="1" applyAlignment="1" applyProtection="1">
      <alignment horizontal="left"/>
    </xf>
    <xf numFmtId="165" fontId="67" fillId="25" borderId="18" xfId="315" applyNumberFormat="1" applyFont="1" applyFill="1" applyBorder="1" applyAlignment="1" applyProtection="1">
      <alignment horizontal="center"/>
    </xf>
    <xf numFmtId="165" fontId="70" fillId="25" borderId="10" xfId="315" applyNumberFormat="1" applyFont="1" applyFill="1" applyBorder="1" applyAlignment="1"/>
    <xf numFmtId="165" fontId="112" fillId="25" borderId="29" xfId="315" applyNumberFormat="1" applyFont="1" applyFill="1" applyBorder="1" applyAlignment="1">
      <alignment horizontal="left"/>
    </xf>
    <xf numFmtId="165" fontId="74" fillId="25" borderId="20" xfId="315" applyNumberFormat="1" applyFont="1" applyFill="1" applyBorder="1" applyAlignment="1" applyProtection="1">
      <alignment horizontal="center"/>
    </xf>
    <xf numFmtId="165" fontId="56" fillId="25" borderId="35" xfId="315" applyNumberFormat="1" applyFont="1" applyFill="1" applyBorder="1" applyAlignment="1" applyProtection="1">
      <alignment horizontal="left"/>
      <protection locked="0"/>
    </xf>
    <xf numFmtId="165" fontId="67" fillId="25" borderId="0" xfId="315" applyNumberFormat="1" applyFont="1" applyFill="1" applyBorder="1" applyAlignment="1" applyProtection="1">
      <alignment horizontal="center"/>
    </xf>
    <xf numFmtId="165" fontId="67" fillId="25" borderId="2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68" fillId="25" borderId="36" xfId="315" applyNumberFormat="1" applyFont="1" applyFill="1" applyBorder="1"/>
    <xf numFmtId="165" fontId="56" fillId="25" borderId="22" xfId="315" applyNumberFormat="1" applyFont="1" applyFill="1" applyBorder="1" applyAlignment="1">
      <alignment horizontal="left"/>
    </xf>
    <xf numFmtId="165" fontId="75" fillId="25" borderId="58" xfId="315" quotePrefix="1" applyNumberFormat="1" applyFont="1" applyFill="1" applyBorder="1" applyAlignment="1" applyProtection="1">
      <alignment horizontal="center"/>
    </xf>
    <xf numFmtId="165" fontId="75" fillId="25" borderId="26" xfId="315" quotePrefix="1" applyNumberFormat="1" applyFont="1" applyFill="1" applyBorder="1" applyAlignment="1" applyProtection="1">
      <alignment horizontal="center"/>
    </xf>
    <xf numFmtId="165" fontId="74" fillId="25" borderId="23" xfId="315" applyNumberFormat="1" applyFont="1" applyFill="1" applyBorder="1" applyAlignment="1" applyProtection="1">
      <alignment horizontal="centerContinuous"/>
    </xf>
    <xf numFmtId="165" fontId="112" fillId="25" borderId="37" xfId="315" applyNumberFormat="1" applyFont="1" applyFill="1" applyBorder="1" applyAlignment="1" applyProtection="1">
      <alignment horizontal="center"/>
    </xf>
    <xf numFmtId="165" fontId="114" fillId="25" borderId="33" xfId="315" applyNumberFormat="1" applyFont="1" applyFill="1" applyBorder="1" applyAlignment="1" applyProtection="1">
      <alignment horizontal="center"/>
    </xf>
    <xf numFmtId="165" fontId="114" fillId="25" borderId="42" xfId="315" applyNumberFormat="1" applyFont="1" applyFill="1" applyBorder="1" applyAlignment="1" applyProtection="1">
      <alignment horizontal="center"/>
    </xf>
    <xf numFmtId="165" fontId="114" fillId="25" borderId="45" xfId="315" applyNumberFormat="1" applyFont="1" applyFill="1" applyBorder="1" applyAlignment="1" applyProtection="1">
      <alignment horizontal="center"/>
    </xf>
    <xf numFmtId="165" fontId="68" fillId="25" borderId="11" xfId="315" applyNumberFormat="1" applyFont="1" applyFill="1" applyBorder="1"/>
    <xf numFmtId="165" fontId="77" fillId="25" borderId="14" xfId="315" applyNumberFormat="1" applyFont="1" applyFill="1" applyBorder="1" applyAlignment="1" applyProtection="1">
      <alignment horizontal="center"/>
    </xf>
    <xf numFmtId="173" fontId="77" fillId="25" borderId="0" xfId="315" applyNumberFormat="1" applyFont="1" applyFill="1" applyBorder="1"/>
    <xf numFmtId="173" fontId="77" fillId="25" borderId="14" xfId="315" applyNumberFormat="1" applyFont="1" applyFill="1" applyBorder="1"/>
    <xf numFmtId="173" fontId="77" fillId="25" borderId="15" xfId="315" applyNumberFormat="1" applyFont="1" applyFill="1" applyBorder="1"/>
    <xf numFmtId="173" fontId="77" fillId="25" borderId="18" xfId="315" applyNumberFormat="1" applyFont="1" applyFill="1" applyBorder="1" applyProtection="1"/>
    <xf numFmtId="173" fontId="77" fillId="25" borderId="14" xfId="315" applyNumberFormat="1" applyFont="1" applyFill="1" applyBorder="1" applyProtection="1"/>
    <xf numFmtId="165" fontId="73" fillId="25" borderId="0" xfId="315" quotePrefix="1" applyNumberFormat="1" applyFont="1" applyFill="1" applyBorder="1" applyAlignment="1" applyProtection="1">
      <alignment horizontal="left"/>
    </xf>
    <xf numFmtId="1" fontId="68" fillId="25" borderId="35" xfId="315" applyNumberFormat="1" applyFont="1" applyFill="1" applyBorder="1" applyAlignment="1">
      <alignment horizontal="left"/>
    </xf>
    <xf numFmtId="165" fontId="87" fillId="25" borderId="0" xfId="315" applyNumberFormat="1" applyFont="1" applyFill="1"/>
    <xf numFmtId="165" fontId="87" fillId="25" borderId="0" xfId="315" applyNumberFormat="1" applyFont="1" applyFill="1" applyBorder="1"/>
    <xf numFmtId="165" fontId="86" fillId="25" borderId="0" xfId="315" applyNumberFormat="1" applyFont="1" applyFill="1" applyBorder="1"/>
    <xf numFmtId="165" fontId="68" fillId="25" borderId="11" xfId="315" applyNumberFormat="1" applyFont="1" applyFill="1" applyBorder="1" applyAlignment="1" applyProtection="1">
      <alignment horizontal="left"/>
    </xf>
    <xf numFmtId="165" fontId="68" fillId="25" borderId="11" xfId="315" applyNumberFormat="1" applyFont="1" applyFill="1" applyBorder="1" applyAlignment="1" applyProtection="1">
      <alignment horizontal="center"/>
    </xf>
    <xf numFmtId="173" fontId="68" fillId="25" borderId="11" xfId="315" applyNumberFormat="1" applyFont="1" applyFill="1" applyBorder="1"/>
    <xf numFmtId="173" fontId="79" fillId="25" borderId="11" xfId="315" applyNumberFormat="1" applyFont="1" applyFill="1" applyBorder="1" applyProtection="1"/>
    <xf numFmtId="167" fontId="86" fillId="25" borderId="0" xfId="315" applyNumberFormat="1" applyFont="1" applyFill="1"/>
    <xf numFmtId="3" fontId="86" fillId="25" borderId="0" xfId="315" applyNumberFormat="1" applyFont="1" applyFill="1"/>
    <xf numFmtId="0" fontId="56" fillId="0" borderId="0" xfId="449" applyFont="1" applyAlignment="1">
      <alignment horizontal="center"/>
    </xf>
    <xf numFmtId="3" fontId="67" fillId="0" borderId="0" xfId="449" applyNumberFormat="1" applyFont="1" applyAlignment="1">
      <alignment horizontal="right"/>
    </xf>
    <xf numFmtId="0" fontId="68" fillId="0" borderId="15" xfId="449" applyFont="1" applyBorder="1"/>
    <xf numFmtId="0" fontId="68" fillId="0" borderId="14" xfId="449" applyFont="1" applyBorder="1"/>
    <xf numFmtId="3" fontId="67" fillId="0" borderId="15" xfId="449" applyNumberFormat="1" applyFont="1" applyBorder="1" applyAlignment="1">
      <alignment horizontal="center"/>
    </xf>
    <xf numFmtId="0" fontId="67" fillId="0" borderId="35" xfId="449" applyFont="1" applyBorder="1" applyAlignment="1">
      <alignment horizontal="center"/>
    </xf>
    <xf numFmtId="3" fontId="67" fillId="0" borderId="20" xfId="449" applyNumberFormat="1" applyFont="1" applyBorder="1" applyAlignment="1">
      <alignment horizontal="center"/>
    </xf>
    <xf numFmtId="0" fontId="68" fillId="0" borderId="20" xfId="449" applyFont="1" applyBorder="1"/>
    <xf numFmtId="0" fontId="67" fillId="0" borderId="37" xfId="449" applyFont="1" applyBorder="1"/>
    <xf numFmtId="0" fontId="67" fillId="0" borderId="15" xfId="449" applyFont="1" applyBorder="1" applyAlignment="1">
      <alignment horizontal="center"/>
    </xf>
    <xf numFmtId="0" fontId="67" fillId="0" borderId="15" xfId="449" quotePrefix="1" applyFont="1" applyBorder="1"/>
    <xf numFmtId="0" fontId="56" fillId="0" borderId="20" xfId="449" applyFont="1" applyBorder="1"/>
    <xf numFmtId="0" fontId="73" fillId="0" borderId="20" xfId="487" applyFont="1" applyBorder="1" applyAlignment="1">
      <alignment vertical="center"/>
    </xf>
    <xf numFmtId="0" fontId="74" fillId="0" borderId="20" xfId="449" applyFont="1" applyBorder="1"/>
    <xf numFmtId="0" fontId="67" fillId="0" borderId="20" xfId="487" quotePrefix="1" applyFont="1" applyBorder="1" applyAlignment="1">
      <alignment vertical="center"/>
    </xf>
    <xf numFmtId="0" fontId="68" fillId="0" borderId="20" xfId="487" quotePrefix="1" applyFont="1" applyBorder="1" applyAlignment="1"/>
    <xf numFmtId="0" fontId="68" fillId="0" borderId="20" xfId="487" quotePrefix="1" applyFont="1" applyBorder="1" applyAlignment="1">
      <alignment vertical="center"/>
    </xf>
    <xf numFmtId="0" fontId="67" fillId="0" borderId="20" xfId="449" applyFont="1" applyBorder="1" applyAlignment="1">
      <alignment horizontal="center"/>
    </xf>
    <xf numFmtId="0" fontId="67" fillId="0" borderId="20" xfId="449" quotePrefix="1" applyFont="1" applyBorder="1"/>
    <xf numFmtId="0" fontId="68" fillId="0" borderId="20" xfId="488" quotePrefix="1" applyFont="1" applyBorder="1" applyAlignment="1" applyProtection="1">
      <alignment horizontal="left" vertical="center"/>
      <protection locked="0" hidden="1"/>
    </xf>
    <xf numFmtId="0" fontId="68" fillId="0" borderId="20" xfId="488" quotePrefix="1" applyFont="1" applyBorder="1" applyAlignment="1" applyProtection="1">
      <alignment vertical="center"/>
      <protection locked="0" hidden="1"/>
    </xf>
    <xf numFmtId="0" fontId="56" fillId="0" borderId="23" xfId="449" applyFont="1" applyBorder="1"/>
    <xf numFmtId="0" fontId="68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22" fillId="0" borderId="0" xfId="0" applyFont="1" applyProtection="1">
      <protection locked="0" hidden="1"/>
    </xf>
    <xf numFmtId="0" fontId="123" fillId="0" borderId="0" xfId="0" applyFont="1" applyProtection="1">
      <protection locked="0" hidden="1"/>
    </xf>
    <xf numFmtId="0" fontId="122" fillId="0" borderId="0" xfId="0" applyFont="1" applyBorder="1" applyProtection="1">
      <protection locked="0" hidden="1"/>
    </xf>
    <xf numFmtId="0" fontId="71" fillId="0" borderId="0" xfId="0" applyFont="1" applyAlignment="1" applyProtection="1">
      <alignment horizontal="center"/>
      <protection locked="0" hidden="1"/>
    </xf>
    <xf numFmtId="0" fontId="122" fillId="0" borderId="10" xfId="0" applyFont="1" applyBorder="1" applyProtection="1">
      <protection locked="0" hidden="1"/>
    </xf>
    <xf numFmtId="0" fontId="122" fillId="0" borderId="11" xfId="0" applyFont="1" applyBorder="1" applyProtection="1">
      <protection locked="0" hidden="1"/>
    </xf>
    <xf numFmtId="0" fontId="122" fillId="0" borderId="14" xfId="0" applyFont="1" applyBorder="1" applyProtection="1">
      <protection locked="0" hidden="1"/>
    </xf>
    <xf numFmtId="0" fontId="123" fillId="0" borderId="28" xfId="0" applyFont="1" applyBorder="1" applyAlignment="1" applyProtection="1">
      <alignment horizontal="centerContinuous" vertical="center"/>
      <protection locked="0" hidden="1"/>
    </xf>
    <xf numFmtId="0" fontId="123" fillId="0" borderId="45" xfId="0" applyFont="1" applyBorder="1" applyAlignment="1" applyProtection="1">
      <alignment horizontal="centerContinuous" vertical="center"/>
      <protection locked="0" hidden="1"/>
    </xf>
    <xf numFmtId="0" fontId="123" fillId="0" borderId="14" xfId="0" applyFont="1" applyBorder="1" applyAlignment="1" applyProtection="1">
      <alignment horizontal="centerContinuous" vertical="center"/>
      <protection locked="0" hidden="1"/>
    </xf>
    <xf numFmtId="0" fontId="123" fillId="0" borderId="18" xfId="0" applyFont="1" applyBorder="1" applyAlignment="1" applyProtection="1">
      <alignment horizontal="centerContinuous"/>
      <protection locked="0" hidden="1"/>
    </xf>
    <xf numFmtId="0" fontId="123" fillId="0" borderId="0" xfId="0" applyFont="1" applyBorder="1" applyAlignment="1" applyProtection="1">
      <alignment horizontal="centerContinuous"/>
      <protection locked="0" hidden="1"/>
    </xf>
    <xf numFmtId="0" fontId="124" fillId="0" borderId="35" xfId="0" applyFont="1" applyBorder="1" applyAlignment="1" applyProtection="1">
      <alignment horizontal="centerContinuous"/>
      <protection locked="0" hidden="1"/>
    </xf>
    <xf numFmtId="0" fontId="123" fillId="0" borderId="20" xfId="0" applyFont="1" applyBorder="1" applyAlignment="1" applyProtection="1">
      <alignment horizontal="center" vertical="center"/>
      <protection locked="0" hidden="1"/>
    </xf>
    <xf numFmtId="0" fontId="123" fillId="0" borderId="15" xfId="0" applyFont="1" applyBorder="1" applyAlignment="1" applyProtection="1">
      <alignment horizontal="center"/>
      <protection locked="0" hidden="1"/>
    </xf>
    <xf numFmtId="0" fontId="122" fillId="0" borderId="18" xfId="0" applyFont="1" applyBorder="1" applyProtection="1">
      <protection locked="0" hidden="1"/>
    </xf>
    <xf numFmtId="0" fontId="122" fillId="0" borderId="35" xfId="0" applyFont="1" applyBorder="1" applyProtection="1">
      <protection locked="0" hidden="1"/>
    </xf>
    <xf numFmtId="0" fontId="123" fillId="0" borderId="20" xfId="0" quotePrefix="1" applyFont="1" applyBorder="1" applyAlignment="1" applyProtection="1">
      <alignment horizontal="centerContinuous" vertical="center"/>
      <protection locked="0" hidden="1"/>
    </xf>
    <xf numFmtId="0" fontId="123" fillId="0" borderId="20" xfId="0" applyFont="1" applyBorder="1" applyAlignment="1" applyProtection="1">
      <alignment horizontal="centerContinuous" vertical="center"/>
      <protection locked="0" hidden="1"/>
    </xf>
    <xf numFmtId="0" fontId="125" fillId="0" borderId="0" xfId="0" applyFont="1" applyProtection="1">
      <protection locked="0" hidden="1"/>
    </xf>
    <xf numFmtId="0" fontId="126" fillId="0" borderId="18" xfId="0" applyFont="1" applyBorder="1" applyAlignment="1" applyProtection="1">
      <alignment horizontal="center" vertical="center"/>
      <protection locked="0" hidden="1"/>
    </xf>
    <xf numFmtId="0" fontId="126" fillId="0" borderId="0" xfId="0" applyFont="1" applyBorder="1" applyAlignment="1" applyProtection="1">
      <alignment horizontal="center" vertical="center"/>
      <protection locked="0" hidden="1"/>
    </xf>
    <xf numFmtId="0" fontId="126" fillId="0" borderId="37" xfId="0" applyFont="1" applyBorder="1" applyAlignment="1" applyProtection="1">
      <alignment horizontal="center" vertical="center"/>
      <protection locked="0" hidden="1"/>
    </xf>
    <xf numFmtId="0" fontId="126" fillId="0" borderId="27" xfId="0" applyFont="1" applyBorder="1" applyAlignment="1" applyProtection="1">
      <alignment horizontal="center" vertical="center"/>
      <protection locked="0" hidden="1"/>
    </xf>
    <xf numFmtId="0" fontId="126" fillId="0" borderId="42" xfId="0" applyFont="1" applyBorder="1" applyAlignment="1" applyProtection="1">
      <alignment horizontal="center" vertical="center"/>
      <protection locked="0" hidden="1"/>
    </xf>
    <xf numFmtId="0" fontId="126" fillId="0" borderId="42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Alignment="1" applyProtection="1">
      <alignment horizontal="center" vertical="top"/>
      <protection locked="0" hidden="1"/>
    </xf>
    <xf numFmtId="0" fontId="123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vertical="center"/>
      <protection locked="0" hidden="1"/>
    </xf>
    <xf numFmtId="0" fontId="128" fillId="0" borderId="18" xfId="0" applyFont="1" applyBorder="1" applyAlignment="1" applyProtection="1">
      <alignment vertical="center"/>
      <protection locked="0" hidden="1"/>
    </xf>
    <xf numFmtId="0" fontId="128" fillId="0" borderId="0" xfId="0" applyFont="1" applyBorder="1" applyAlignment="1" applyProtection="1">
      <alignment vertical="center"/>
      <protection locked="0" hidden="1"/>
    </xf>
    <xf numFmtId="0" fontId="123" fillId="0" borderId="18" xfId="0" quotePrefix="1" applyFont="1" applyBorder="1" applyAlignment="1" applyProtection="1">
      <alignment horizontal="center"/>
      <protection locked="0" hidden="1"/>
    </xf>
    <xf numFmtId="0" fontId="123" fillId="0" borderId="0" xfId="0" applyFont="1" applyBorder="1" applyAlignment="1" applyProtection="1">
      <alignment horizontal="left"/>
      <protection locked="0" hidden="1"/>
    </xf>
    <xf numFmtId="0" fontId="123" fillId="0" borderId="35" xfId="0" quotePrefix="1" applyFont="1" applyBorder="1" applyAlignment="1" applyProtection="1">
      <alignment horizontal="center"/>
      <protection locked="0" hidden="1"/>
    </xf>
    <xf numFmtId="0" fontId="122" fillId="0" borderId="18" xfId="0" applyFont="1" applyBorder="1" applyAlignment="1" applyProtection="1">
      <alignment vertical="center"/>
      <protection locked="0" hidden="1"/>
    </xf>
    <xf numFmtId="0" fontId="127" fillId="0" borderId="0" xfId="0" applyFont="1" applyBorder="1" applyAlignment="1" applyProtection="1">
      <alignment vertical="center"/>
      <protection locked="0" hidden="1"/>
    </xf>
    <xf numFmtId="0" fontId="122" fillId="0" borderId="35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22" fillId="0" borderId="18" xfId="0" applyFont="1" applyBorder="1" applyAlignment="1" applyProtection="1">
      <alignment horizontal="left" vertical="center"/>
      <protection locked="0" hidden="1"/>
    </xf>
    <xf numFmtId="0" fontId="122" fillId="0" borderId="35" xfId="0" applyFont="1" applyBorder="1" applyAlignment="1" applyProtection="1">
      <alignment horizontal="left" vertical="center"/>
      <protection locked="0" hidden="1"/>
    </xf>
    <xf numFmtId="2" fontId="122" fillId="0" borderId="0" xfId="0" applyNumberFormat="1" applyFont="1" applyBorder="1" applyAlignment="1" applyProtection="1">
      <alignment horizontal="center" vertical="top" wrapText="1"/>
      <protection locked="0" hidden="1"/>
    </xf>
    <xf numFmtId="2" fontId="122" fillId="0" borderId="0" xfId="0" applyNumberFormat="1" applyFont="1" applyBorder="1" applyAlignment="1" applyProtection="1">
      <alignment vertical="top" wrapText="1"/>
      <protection locked="0" hidden="1"/>
    </xf>
    <xf numFmtId="2" fontId="122" fillId="0" borderId="35" xfId="0" applyNumberFormat="1" applyFont="1" applyBorder="1" applyAlignment="1" applyProtection="1">
      <alignment vertical="center" wrapText="1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2" fontId="122" fillId="0" borderId="35" xfId="0" applyNumberFormat="1" applyFont="1" applyBorder="1" applyAlignment="1" applyProtection="1">
      <alignment vertical="top" wrapText="1"/>
      <protection locked="0" hidden="1"/>
    </xf>
    <xf numFmtId="0" fontId="122" fillId="0" borderId="0" xfId="0" applyFont="1" applyAlignment="1" applyProtection="1">
      <alignment vertical="center"/>
      <protection locked="0" hidden="1"/>
    </xf>
    <xf numFmtId="0" fontId="123" fillId="0" borderId="18" xfId="0" applyFont="1" applyBorder="1" applyAlignment="1" applyProtection="1">
      <alignment horizontal="center"/>
      <protection locked="0" hidden="1"/>
    </xf>
    <xf numFmtId="0" fontId="123" fillId="0" borderId="0" xfId="0" applyFont="1" applyBorder="1" applyAlignment="1" applyProtection="1">
      <protection locked="0" hidden="1"/>
    </xf>
    <xf numFmtId="0" fontId="123" fillId="0" borderId="35" xfId="0" applyFont="1" applyBorder="1" applyAlignment="1" applyProtection="1">
      <protection locked="0" hidden="1"/>
    </xf>
    <xf numFmtId="0" fontId="123" fillId="0" borderId="36" xfId="0" applyFont="1" applyBorder="1" applyAlignment="1" applyProtection="1">
      <alignment horizontal="center" vertical="center"/>
      <protection locked="0" hidden="1"/>
    </xf>
    <xf numFmtId="0" fontId="123" fillId="0" borderId="29" xfId="0" applyFont="1" applyBorder="1" applyAlignment="1" applyProtection="1">
      <alignment vertical="center"/>
      <protection locked="0" hidden="1"/>
    </xf>
    <xf numFmtId="0" fontId="123" fillId="0" borderId="37" xfId="0" applyFont="1" applyBorder="1" applyAlignment="1" applyProtection="1">
      <alignment vertical="center"/>
      <protection locked="0" hidden="1"/>
    </xf>
    <xf numFmtId="0" fontId="123" fillId="0" borderId="0" xfId="0" applyFont="1" applyAlignment="1" applyProtection="1">
      <alignment horizontal="center"/>
      <protection locked="0" hidden="1"/>
    </xf>
    <xf numFmtId="165" fontId="82" fillId="0" borderId="0" xfId="342" applyFont="1" applyFill="1" applyAlignment="1">
      <alignment vertical="center"/>
    </xf>
    <xf numFmtId="0" fontId="73" fillId="25" borderId="0" xfId="0" applyFont="1" applyFill="1"/>
    <xf numFmtId="0" fontId="73" fillId="0" borderId="0" xfId="0" applyFont="1"/>
    <xf numFmtId="165" fontId="68" fillId="0" borderId="0" xfId="339" quotePrefix="1" applyFont="1" applyBorder="1" applyAlignment="1" applyProtection="1">
      <alignment horizontal="left"/>
    </xf>
    <xf numFmtId="170" fontId="79" fillId="25" borderId="35" xfId="343" applyNumberFormat="1" applyFont="1" applyFill="1" applyBorder="1" applyAlignment="1" applyProtection="1">
      <alignment horizontal="right" vertical="center"/>
    </xf>
    <xf numFmtId="170" fontId="79" fillId="25" borderId="37" xfId="343" applyNumberFormat="1" applyFont="1" applyFill="1" applyBorder="1" applyAlignment="1" applyProtection="1">
      <alignment horizontal="right" vertical="center"/>
    </xf>
    <xf numFmtId="165" fontId="56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8" fillId="0" borderId="0" xfId="339" quotePrefix="1" applyFont="1" applyFill="1" applyBorder="1" applyAlignment="1" applyProtection="1">
      <alignment horizontal="left"/>
    </xf>
    <xf numFmtId="165" fontId="86" fillId="0" borderId="0" xfId="340" applyFont="1" applyAlignment="1"/>
    <xf numFmtId="165" fontId="73" fillId="0" borderId="0" xfId="340" applyFont="1" applyAlignment="1"/>
    <xf numFmtId="4" fontId="56" fillId="0" borderId="0" xfId="449" applyNumberFormat="1" applyFont="1"/>
    <xf numFmtId="4" fontId="74" fillId="0" borderId="0" xfId="449" applyNumberFormat="1" applyFont="1"/>
    <xf numFmtId="176" fontId="122" fillId="0" borderId="0" xfId="0" applyNumberFormat="1" applyFont="1" applyProtection="1">
      <protection locked="0" hidden="1"/>
    </xf>
    <xf numFmtId="178" fontId="77" fillId="0" borderId="10" xfId="343" applyNumberFormat="1" applyFont="1" applyFill="1" applyBorder="1" applyAlignment="1" applyProtection="1">
      <alignment vertical="center"/>
    </xf>
    <xf numFmtId="178" fontId="67" fillId="0" borderId="0" xfId="343" applyNumberFormat="1" applyFont="1" applyFill="1" applyBorder="1" applyAlignment="1" applyProtection="1">
      <alignment vertical="center"/>
    </xf>
    <xf numFmtId="178" fontId="67" fillId="0" borderId="14" xfId="343" applyNumberFormat="1" applyFont="1" applyFill="1" applyBorder="1" applyAlignment="1" applyProtection="1">
      <alignment vertical="center"/>
    </xf>
    <xf numFmtId="178" fontId="77" fillId="0" borderId="0" xfId="343" applyNumberFormat="1" applyFont="1" applyFill="1" applyBorder="1" applyAlignment="1" applyProtection="1">
      <alignment vertical="center"/>
    </xf>
    <xf numFmtId="178" fontId="67" fillId="0" borderId="35" xfId="343" applyNumberFormat="1" applyFont="1" applyFill="1" applyBorder="1" applyAlignment="1" applyProtection="1">
      <alignment vertical="center"/>
    </xf>
    <xf numFmtId="178" fontId="79" fillId="0" borderId="0" xfId="343" applyNumberFormat="1" applyFont="1" applyFill="1" applyBorder="1" applyAlignment="1" applyProtection="1">
      <alignment vertical="center"/>
    </xf>
    <xf numFmtId="178" fontId="79" fillId="0" borderId="10" xfId="343" applyNumberFormat="1" applyFont="1" applyFill="1" applyBorder="1" applyAlignment="1" applyProtection="1">
      <alignment vertical="center"/>
    </xf>
    <xf numFmtId="178" fontId="77" fillId="0" borderId="10" xfId="342" applyNumberFormat="1" applyFont="1" applyFill="1" applyBorder="1" applyAlignment="1" applyProtection="1">
      <alignment vertical="center"/>
    </xf>
    <xf numFmtId="178" fontId="77" fillId="0" borderId="11" xfId="342" applyNumberFormat="1" applyFont="1" applyFill="1" applyBorder="1" applyAlignment="1" applyProtection="1">
      <alignment vertical="center"/>
    </xf>
    <xf numFmtId="170" fontId="79" fillId="25" borderId="18" xfId="342" applyNumberFormat="1" applyFont="1" applyFill="1" applyBorder="1" applyAlignment="1" applyProtection="1">
      <alignment horizontal="right" vertical="center"/>
    </xf>
    <xf numFmtId="170" fontId="129" fillId="0" borderId="0" xfId="342" applyNumberFormat="1" applyFont="1" applyFill="1" applyBorder="1" applyAlignment="1" applyProtection="1">
      <alignment horizontal="right" vertical="center"/>
    </xf>
    <xf numFmtId="170" fontId="129" fillId="0" borderId="35" xfId="342" applyNumberFormat="1" applyFont="1" applyFill="1" applyBorder="1" applyAlignment="1" applyProtection="1">
      <alignment horizontal="right" vertical="center"/>
    </xf>
    <xf numFmtId="170" fontId="129" fillId="0" borderId="29" xfId="342" applyNumberFormat="1" applyFont="1" applyFill="1" applyBorder="1" applyAlignment="1" applyProtection="1">
      <alignment horizontal="right" vertical="center"/>
    </xf>
    <xf numFmtId="170" fontId="129" fillId="0" borderId="37" xfId="342" applyNumberFormat="1" applyFont="1" applyFill="1" applyBorder="1" applyAlignment="1" applyProtection="1">
      <alignment horizontal="right" vertical="center"/>
    </xf>
    <xf numFmtId="170" fontId="108" fillId="0" borderId="0" xfId="342" applyNumberFormat="1" applyFont="1" applyFill="1" applyBorder="1" applyAlignment="1" applyProtection="1">
      <alignment horizontal="right" vertical="center"/>
    </xf>
    <xf numFmtId="170" fontId="108" fillId="25" borderId="0" xfId="342" applyNumberFormat="1" applyFont="1" applyFill="1" applyBorder="1" applyAlignment="1" applyProtection="1">
      <alignment horizontal="right" vertical="center"/>
    </xf>
    <xf numFmtId="170" fontId="108" fillId="0" borderId="35" xfId="342" applyNumberFormat="1" applyFont="1" applyFill="1" applyBorder="1" applyAlignment="1" applyProtection="1">
      <alignment horizontal="right" vertical="center"/>
    </xf>
    <xf numFmtId="170" fontId="108" fillId="0" borderId="29" xfId="342" applyNumberFormat="1" applyFont="1" applyFill="1" applyBorder="1" applyAlignment="1" applyProtection="1">
      <alignment horizontal="right" vertical="center"/>
    </xf>
    <xf numFmtId="170" fontId="108" fillId="0" borderId="37" xfId="342" applyNumberFormat="1" applyFont="1" applyFill="1" applyBorder="1" applyAlignment="1" applyProtection="1">
      <alignment horizontal="right" vertical="center"/>
    </xf>
    <xf numFmtId="178" fontId="129" fillId="0" borderId="0" xfId="345" applyNumberFormat="1" applyFont="1" applyFill="1" applyBorder="1" applyAlignment="1" applyProtection="1">
      <alignment horizontal="right" vertical="center"/>
    </xf>
    <xf numFmtId="178" fontId="129" fillId="0" borderId="14" xfId="345" applyNumberFormat="1" applyFont="1" applyFill="1" applyBorder="1" applyAlignment="1" applyProtection="1">
      <alignment horizontal="right" vertical="center"/>
    </xf>
    <xf numFmtId="178" fontId="129" fillId="0" borderId="35" xfId="345" applyNumberFormat="1" applyFont="1" applyFill="1" applyBorder="1" applyAlignment="1" applyProtection="1">
      <alignment horizontal="right" vertical="center"/>
    </xf>
    <xf numFmtId="170" fontId="70" fillId="0" borderId="0" xfId="0" applyNumberFormat="1" applyFont="1" applyFill="1" applyBorder="1" applyAlignment="1" applyProtection="1">
      <alignment horizontal="right" vertical="center"/>
    </xf>
    <xf numFmtId="178" fontId="108" fillId="0" borderId="0" xfId="345" applyNumberFormat="1" applyFont="1" applyFill="1" applyBorder="1" applyAlignment="1" applyProtection="1">
      <alignment horizontal="right" vertical="center"/>
    </xf>
    <xf numFmtId="170" fontId="73" fillId="0" borderId="0" xfId="0" applyNumberFormat="1" applyFont="1" applyFill="1" applyBorder="1" applyAlignment="1" applyProtection="1">
      <alignment horizontal="right" vertical="center"/>
    </xf>
    <xf numFmtId="178" fontId="108" fillId="0" borderId="52" xfId="345" applyNumberFormat="1" applyFont="1" applyFill="1" applyBorder="1" applyAlignment="1" applyProtection="1">
      <alignment horizontal="right" vertical="center"/>
    </xf>
    <xf numFmtId="178" fontId="108" fillId="0" borderId="19" xfId="345" applyNumberFormat="1" applyFont="1" applyFill="1" applyBorder="1" applyAlignment="1" applyProtection="1">
      <alignment horizontal="right" vertical="center"/>
    </xf>
    <xf numFmtId="178" fontId="108" fillId="0" borderId="0" xfId="345" applyNumberFormat="1" applyFont="1" applyFill="1" applyAlignment="1" applyProtection="1">
      <alignment horizontal="right" vertical="center"/>
    </xf>
    <xf numFmtId="179" fontId="67" fillId="0" borderId="18" xfId="467" applyNumberFormat="1" applyFont="1" applyFill="1" applyBorder="1" applyAlignment="1" applyProtection="1">
      <alignment horizontal="right"/>
    </xf>
    <xf numFmtId="179" fontId="68" fillId="0" borderId="18" xfId="467" applyNumberFormat="1" applyFont="1" applyFill="1" applyBorder="1" applyAlignment="1" applyProtection="1">
      <alignment horizontal="right"/>
    </xf>
    <xf numFmtId="170" fontId="79" fillId="25" borderId="0" xfId="343" applyNumberFormat="1" applyFont="1" applyFill="1" applyBorder="1" applyAlignment="1" applyProtection="1">
      <alignment horizontal="right" vertical="center"/>
    </xf>
    <xf numFmtId="170" fontId="131" fillId="0" borderId="35" xfId="340" applyNumberFormat="1" applyFont="1" applyFill="1" applyBorder="1" applyAlignment="1" applyProtection="1">
      <alignment horizontal="right"/>
    </xf>
    <xf numFmtId="170" fontId="131" fillId="0" borderId="37" xfId="340" applyNumberFormat="1" applyFont="1" applyFill="1" applyBorder="1" applyAlignment="1" applyProtection="1">
      <alignment horizontal="right"/>
    </xf>
    <xf numFmtId="0" fontId="126" fillId="0" borderId="23" xfId="0" applyFont="1" applyBorder="1" applyAlignment="1" applyProtection="1">
      <alignment horizontal="center" vertical="center"/>
      <protection locked="0" hidden="1"/>
    </xf>
    <xf numFmtId="0" fontId="68" fillId="0" borderId="0" xfId="0" applyFont="1" applyFill="1" applyAlignment="1">
      <alignment horizontal="left"/>
    </xf>
    <xf numFmtId="0" fontId="68" fillId="0" borderId="0" xfId="0" applyFont="1" applyFill="1"/>
    <xf numFmtId="3" fontId="68" fillId="0" borderId="23" xfId="449" applyNumberFormat="1" applyFont="1" applyFill="1" applyBorder="1"/>
    <xf numFmtId="3" fontId="68" fillId="0" borderId="37" xfId="449" applyNumberFormat="1" applyFont="1" applyFill="1" applyBorder="1"/>
    <xf numFmtId="0" fontId="123" fillId="0" borderId="0" xfId="0" applyFont="1" applyAlignment="1" applyProtection="1">
      <alignment horizontal="center"/>
      <protection locked="0" hidden="1"/>
    </xf>
    <xf numFmtId="165" fontId="70" fillId="0" borderId="20" xfId="339" applyFont="1" applyBorder="1" applyAlignment="1" applyProtection="1">
      <alignment horizontal="center"/>
    </xf>
    <xf numFmtId="165" fontId="70" fillId="0" borderId="53" xfId="339" applyFont="1" applyBorder="1" applyAlignment="1" applyProtection="1">
      <alignment horizontal="left"/>
    </xf>
    <xf numFmtId="0" fontId="70" fillId="0" borderId="22" xfId="0" applyFont="1" applyBorder="1" applyAlignment="1" applyProtection="1">
      <alignment horizontal="center"/>
    </xf>
    <xf numFmtId="165" fontId="70" fillId="0" borderId="66" xfId="339" quotePrefix="1" applyNumberFormat="1" applyFont="1" applyBorder="1" applyAlignment="1" applyProtection="1">
      <alignment horizontal="center"/>
    </xf>
    <xf numFmtId="167" fontId="68" fillId="0" borderId="15" xfId="450" applyNumberFormat="1" applyFont="1" applyFill="1" applyBorder="1" applyProtection="1"/>
    <xf numFmtId="167" fontId="68" fillId="0" borderId="26" xfId="339" applyNumberFormat="1" applyFont="1" applyFill="1" applyBorder="1" applyProtection="1"/>
    <xf numFmtId="165" fontId="56" fillId="0" borderId="0" xfId="339" applyFont="1" applyBorder="1"/>
    <xf numFmtId="167" fontId="56" fillId="0" borderId="0" xfId="339" applyNumberFormat="1" applyFont="1" applyBorder="1" applyProtection="1"/>
    <xf numFmtId="10" fontId="56" fillId="0" borderId="0" xfId="339" applyNumberFormat="1" applyFont="1" applyBorder="1" applyProtection="1"/>
    <xf numFmtId="1" fontId="68" fillId="0" borderId="18" xfId="340" applyNumberFormat="1" applyFont="1" applyBorder="1"/>
    <xf numFmtId="1" fontId="68" fillId="0" borderId="18" xfId="340" applyNumberFormat="1" applyFont="1" applyFill="1" applyBorder="1"/>
    <xf numFmtId="1" fontId="68" fillId="0" borderId="18" xfId="346" applyNumberFormat="1" applyFont="1" applyBorder="1"/>
    <xf numFmtId="170" fontId="132" fillId="0" borderId="35" xfId="340" applyNumberFormat="1" applyFont="1" applyFill="1" applyBorder="1" applyAlignment="1" applyProtection="1">
      <alignment horizontal="right"/>
    </xf>
    <xf numFmtId="49" fontId="68" fillId="25" borderId="18" xfId="483" applyNumberFormat="1" applyFont="1" applyFill="1" applyBorder="1" applyAlignment="1" applyProtection="1">
      <alignment horizontal="left"/>
    </xf>
    <xf numFmtId="165" fontId="68" fillId="25" borderId="0" xfId="483" quotePrefix="1" applyNumberFormat="1" applyFont="1" applyFill="1" applyBorder="1" applyAlignment="1" applyProtection="1">
      <alignment horizontal="center"/>
    </xf>
    <xf numFmtId="165" fontId="68" fillId="25" borderId="35" xfId="483" applyNumberFormat="1" applyFont="1" applyFill="1" applyBorder="1" applyAlignment="1" applyProtection="1">
      <alignment horizontal="left"/>
    </xf>
    <xf numFmtId="3" fontId="115" fillId="0" borderId="0" xfId="326" applyNumberFormat="1" applyFont="1" applyFill="1"/>
    <xf numFmtId="169" fontId="115" fillId="0" borderId="0" xfId="326" applyNumberFormat="1" applyFont="1" applyFill="1"/>
    <xf numFmtId="49" fontId="68" fillId="25" borderId="18" xfId="483" applyNumberFormat="1" applyFont="1" applyFill="1" applyBorder="1"/>
    <xf numFmtId="165" fontId="68" fillId="25" borderId="35" xfId="483" applyNumberFormat="1" applyFont="1" applyFill="1" applyBorder="1"/>
    <xf numFmtId="49" fontId="68" fillId="25" borderId="18" xfId="483" quotePrefix="1" applyNumberFormat="1" applyFont="1" applyFill="1" applyBorder="1"/>
    <xf numFmtId="169" fontId="115" fillId="0" borderId="0" xfId="326" applyNumberFormat="1" applyFont="1" applyFill="1" applyAlignment="1">
      <alignment vertical="center"/>
    </xf>
    <xf numFmtId="165" fontId="116" fillId="25" borderId="0" xfId="483" applyNumberFormat="1" applyFont="1" applyFill="1"/>
    <xf numFmtId="165" fontId="68" fillId="25" borderId="35" xfId="483" applyNumberFormat="1" applyFont="1" applyFill="1" applyBorder="1" applyAlignment="1">
      <alignment wrapText="1"/>
    </xf>
    <xf numFmtId="165" fontId="68" fillId="25" borderId="62" xfId="483" applyNumberFormat="1" applyFont="1" applyFill="1" applyBorder="1" applyAlignment="1">
      <alignment horizontal="center"/>
    </xf>
    <xf numFmtId="165" fontId="73" fillId="25" borderId="63" xfId="483" applyNumberFormat="1" applyFont="1" applyFill="1" applyBorder="1"/>
    <xf numFmtId="49" fontId="99" fillId="25" borderId="0" xfId="483" applyNumberFormat="1" applyFont="1" applyFill="1"/>
    <xf numFmtId="165" fontId="67" fillId="0" borderId="0" xfId="483" applyNumberFormat="1" applyFont="1" applyFill="1" applyAlignment="1">
      <alignment horizontal="center"/>
    </xf>
    <xf numFmtId="173" fontId="77" fillId="0" borderId="0" xfId="485" applyNumberFormat="1" applyFont="1" applyBorder="1"/>
    <xf numFmtId="173" fontId="77" fillId="0" borderId="14" xfId="485" applyNumberFormat="1" applyFont="1" applyBorder="1"/>
    <xf numFmtId="173" fontId="77" fillId="0" borderId="15" xfId="485" applyNumberFormat="1" applyFont="1" applyBorder="1"/>
    <xf numFmtId="173" fontId="77" fillId="0" borderId="0" xfId="485" applyNumberFormat="1" applyFont="1" applyBorder="1" applyProtection="1"/>
    <xf numFmtId="173" fontId="77" fillId="0" borderId="35" xfId="485" applyNumberFormat="1" applyFont="1" applyBorder="1" applyProtection="1"/>
    <xf numFmtId="1" fontId="68" fillId="0" borderId="20" xfId="485" applyNumberFormat="1" applyFont="1" applyBorder="1"/>
    <xf numFmtId="165" fontId="116" fillId="0" borderId="20" xfId="485" applyNumberFormat="1" applyFont="1" applyBorder="1"/>
    <xf numFmtId="1" fontId="68" fillId="0" borderId="20" xfId="485" applyNumberFormat="1" applyFont="1" applyBorder="1" applyAlignment="1">
      <alignment wrapText="1"/>
    </xf>
    <xf numFmtId="1" fontId="68" fillId="0" borderId="20" xfId="486" applyNumberFormat="1" applyFont="1" applyBorder="1"/>
    <xf numFmtId="49" fontId="68" fillId="0" borderId="61" xfId="485" applyNumberFormat="1" applyFont="1" applyBorder="1"/>
    <xf numFmtId="165" fontId="86" fillId="0" borderId="0" xfId="485" applyNumberFormat="1" applyFont="1" applyFill="1" applyBorder="1"/>
    <xf numFmtId="4" fontId="86" fillId="0" borderId="0" xfId="485" applyNumberFormat="1" applyFont="1"/>
    <xf numFmtId="165" fontId="68" fillId="25" borderId="18" xfId="310" quotePrefix="1" applyNumberFormat="1" applyFont="1" applyFill="1" applyBorder="1" applyAlignment="1" applyProtection="1">
      <alignment horizontal="left"/>
    </xf>
    <xf numFmtId="165" fontId="68" fillId="25" borderId="0" xfId="310" quotePrefix="1" applyNumberFormat="1" applyFont="1" applyFill="1" applyBorder="1" applyAlignment="1" applyProtection="1">
      <alignment horizontal="center"/>
    </xf>
    <xf numFmtId="165" fontId="68" fillId="0" borderId="18" xfId="310" quotePrefix="1" applyNumberFormat="1" applyFont="1" applyFill="1" applyBorder="1" applyAlignment="1" applyProtection="1">
      <alignment horizontal="left"/>
    </xf>
    <xf numFmtId="165" fontId="68" fillId="0" borderId="0" xfId="310" applyNumberFormat="1" applyFont="1" applyFill="1" applyBorder="1" applyAlignment="1" applyProtection="1">
      <alignment horizontal="center"/>
    </xf>
    <xf numFmtId="165" fontId="68" fillId="0" borderId="0" xfId="310" quotePrefix="1" applyNumberFormat="1" applyFont="1" applyFill="1" applyBorder="1" applyAlignment="1" applyProtection="1">
      <alignment horizontal="center"/>
    </xf>
    <xf numFmtId="2" fontId="56" fillId="0" borderId="0" xfId="449" applyNumberFormat="1" applyFont="1"/>
    <xf numFmtId="4" fontId="133" fillId="0" borderId="0" xfId="449" applyNumberFormat="1" applyFont="1"/>
    <xf numFmtId="175" fontId="56" fillId="0" borderId="0" xfId="449" applyNumberFormat="1" applyFont="1"/>
    <xf numFmtId="0" fontId="67" fillId="0" borderId="18" xfId="449" applyFont="1" applyBorder="1"/>
    <xf numFmtId="0" fontId="135" fillId="0" borderId="0" xfId="0" applyFont="1" applyProtection="1">
      <protection locked="0" hidden="1"/>
    </xf>
    <xf numFmtId="0" fontId="135" fillId="0" borderId="0" xfId="0" applyFont="1" applyBorder="1" applyProtection="1">
      <protection locked="0" hidden="1"/>
    </xf>
    <xf numFmtId="0" fontId="123" fillId="0" borderId="15" xfId="0" applyFont="1" applyBorder="1" applyAlignment="1" applyProtection="1">
      <alignment horizontal="centerContinuous"/>
      <protection locked="0" hidden="1"/>
    </xf>
    <xf numFmtId="0" fontId="127" fillId="0" borderId="23" xfId="0" applyFont="1" applyBorder="1" applyAlignment="1" applyProtection="1">
      <alignment horizontal="center"/>
      <protection locked="0" hidden="1"/>
    </xf>
    <xf numFmtId="165" fontId="68" fillId="0" borderId="0" xfId="483" quotePrefix="1" applyNumberFormat="1" applyFont="1" applyFill="1"/>
    <xf numFmtId="165" fontId="67" fillId="0" borderId="0" xfId="467" applyFont="1" applyAlignment="1">
      <alignment horizontal="center"/>
    </xf>
    <xf numFmtId="177" fontId="77" fillId="25" borderId="0" xfId="341" applyNumberFormat="1" applyFont="1" applyFill="1" applyBorder="1" applyAlignment="1" applyProtection="1"/>
    <xf numFmtId="177" fontId="120" fillId="0" borderId="12" xfId="0" applyNumberFormat="1" applyFont="1" applyBorder="1" applyAlignment="1">
      <alignment horizontal="right" wrapText="1"/>
    </xf>
    <xf numFmtId="177" fontId="79" fillId="25" borderId="18" xfId="341" applyNumberFormat="1" applyFont="1" applyFill="1" applyBorder="1" applyAlignment="1" applyProtection="1"/>
    <xf numFmtId="177" fontId="119" fillId="0" borderId="0" xfId="0" applyNumberFormat="1" applyFont="1" applyBorder="1" applyAlignment="1">
      <alignment horizontal="right" wrapText="1"/>
    </xf>
    <xf numFmtId="177" fontId="79" fillId="25" borderId="36" xfId="341" applyNumberFormat="1" applyFont="1" applyFill="1" applyBorder="1" applyAlignment="1" applyProtection="1"/>
    <xf numFmtId="177" fontId="119" fillId="0" borderId="29" xfId="0" applyNumberFormat="1" applyFont="1" applyBorder="1" applyAlignment="1">
      <alignment horizontal="right" wrapText="1"/>
    </xf>
    <xf numFmtId="165" fontId="86" fillId="25" borderId="11" xfId="483" applyNumberFormat="1" applyFont="1" applyFill="1" applyBorder="1"/>
    <xf numFmtId="177" fontId="115" fillId="0" borderId="0" xfId="326" applyNumberFormat="1" applyFont="1" applyFill="1" applyAlignment="1">
      <alignment vertical="center"/>
    </xf>
    <xf numFmtId="177" fontId="115" fillId="0" borderId="0" xfId="326" applyNumberFormat="1" applyFont="1" applyFill="1"/>
    <xf numFmtId="177" fontId="115" fillId="0" borderId="35" xfId="326" applyNumberFormat="1" applyFont="1" applyFill="1" applyBorder="1"/>
    <xf numFmtId="177" fontId="68" fillId="0" borderId="35" xfId="483" applyNumberFormat="1" applyFont="1" applyFill="1" applyBorder="1" applyAlignment="1">
      <alignment vertical="center"/>
    </xf>
    <xf numFmtId="177" fontId="79" fillId="0" borderId="18" xfId="483" applyNumberFormat="1" applyFont="1" applyFill="1" applyBorder="1" applyAlignment="1" applyProtection="1">
      <alignment vertical="center"/>
    </xf>
    <xf numFmtId="177" fontId="115" fillId="0" borderId="35" xfId="326" applyNumberFormat="1" applyFont="1" applyFill="1" applyBorder="1" applyAlignment="1">
      <alignment vertical="center"/>
    </xf>
    <xf numFmtId="177" fontId="115" fillId="0" borderId="18" xfId="326" applyNumberFormat="1" applyFont="1" applyFill="1" applyBorder="1" applyAlignment="1">
      <alignment vertical="center"/>
    </xf>
    <xf numFmtId="177" fontId="115" fillId="0" borderId="63" xfId="326" applyNumberFormat="1" applyFont="1" applyFill="1" applyBorder="1"/>
    <xf numFmtId="177" fontId="117" fillId="0" borderId="29" xfId="326" applyNumberFormat="1" applyFont="1" applyFill="1" applyBorder="1"/>
    <xf numFmtId="177" fontId="68" fillId="0" borderId="37" xfId="483" applyNumberFormat="1" applyFont="1" applyFill="1" applyBorder="1" applyAlignment="1">
      <alignment vertical="center"/>
    </xf>
    <xf numFmtId="177" fontId="115" fillId="0" borderId="37" xfId="326" applyNumberFormat="1" applyFont="1" applyFill="1" applyBorder="1" applyAlignment="1">
      <alignment vertical="center"/>
    </xf>
    <xf numFmtId="177" fontId="77" fillId="0" borderId="0" xfId="483" applyNumberFormat="1" applyFont="1" applyFill="1" applyBorder="1" applyAlignment="1">
      <alignment vertical="center"/>
    </xf>
    <xf numFmtId="177" fontId="77" fillId="0" borderId="20" xfId="483" applyNumberFormat="1" applyFont="1" applyFill="1" applyBorder="1" applyAlignment="1">
      <alignment vertical="center"/>
    </xf>
    <xf numFmtId="177" fontId="77" fillId="0" borderId="35" xfId="483" applyNumberFormat="1" applyFont="1" applyFill="1" applyBorder="1" applyAlignment="1">
      <alignment vertical="center"/>
    </xf>
    <xf numFmtId="177" fontId="87" fillId="0" borderId="0" xfId="483" applyNumberFormat="1" applyFont="1" applyFill="1" applyBorder="1" applyAlignment="1">
      <alignment vertical="center"/>
    </xf>
    <xf numFmtId="177" fontId="68" fillId="0" borderId="61" xfId="483" applyNumberFormat="1" applyFont="1" applyFill="1" applyBorder="1" applyAlignment="1">
      <alignment vertical="center"/>
    </xf>
    <xf numFmtId="177" fontId="68" fillId="0" borderId="62" xfId="483" applyNumberFormat="1" applyFont="1" applyFill="1" applyBorder="1" applyAlignment="1">
      <alignment vertical="center"/>
    </xf>
    <xf numFmtId="177" fontId="115" fillId="0" borderId="63" xfId="326" applyNumberFormat="1" applyFont="1" applyFill="1" applyBorder="1" applyAlignment="1">
      <alignment vertical="center"/>
    </xf>
    <xf numFmtId="177" fontId="68" fillId="0" borderId="63" xfId="483" applyNumberFormat="1" applyFont="1" applyFill="1" applyBorder="1" applyAlignment="1">
      <alignment vertical="center"/>
    </xf>
    <xf numFmtId="177" fontId="79" fillId="0" borderId="62" xfId="483" applyNumberFormat="1" applyFont="1" applyFill="1" applyBorder="1" applyAlignment="1" applyProtection="1">
      <alignment vertical="center"/>
    </xf>
    <xf numFmtId="177" fontId="79" fillId="0" borderId="36" xfId="484" applyNumberFormat="1" applyFont="1" applyFill="1" applyBorder="1" applyAlignment="1">
      <alignment horizontal="right" vertical="center" wrapText="1"/>
    </xf>
    <xf numFmtId="177" fontId="117" fillId="0" borderId="29" xfId="326" applyNumberFormat="1" applyFont="1" applyFill="1" applyBorder="1" applyAlignment="1">
      <alignment vertical="center"/>
    </xf>
    <xf numFmtId="169" fontId="115" fillId="0" borderId="0" xfId="326" applyNumberFormat="1" applyFont="1" applyFill="1" applyBorder="1"/>
    <xf numFmtId="169" fontId="115" fillId="0" borderId="0" xfId="326" applyNumberFormat="1" applyFont="1" applyFill="1" applyBorder="1" applyAlignment="1">
      <alignment vertical="center"/>
    </xf>
    <xf numFmtId="173" fontId="68" fillId="0" borderId="0" xfId="483" applyNumberFormat="1" applyFont="1" applyFill="1" applyBorder="1"/>
    <xf numFmtId="3" fontId="79" fillId="0" borderId="0" xfId="484" applyNumberFormat="1" applyFont="1" applyFill="1" applyBorder="1" applyAlignment="1">
      <alignment horizontal="right" wrapText="1"/>
    </xf>
    <xf numFmtId="165" fontId="86" fillId="0" borderId="0" xfId="483" applyNumberFormat="1" applyFont="1" applyFill="1" applyBorder="1" applyAlignment="1" applyProtection="1">
      <alignment horizontal="center"/>
    </xf>
    <xf numFmtId="177" fontId="77" fillId="0" borderId="0" xfId="485" applyNumberFormat="1" applyFont="1" applyFill="1" applyBorder="1"/>
    <xf numFmtId="177" fontId="77" fillId="0" borderId="35" xfId="485" applyNumberFormat="1" applyFont="1" applyFill="1" applyBorder="1"/>
    <xf numFmtId="177" fontId="68" fillId="0" borderId="35" xfId="485" applyNumberFormat="1" applyFont="1" applyFill="1" applyBorder="1"/>
    <xf numFmtId="177" fontId="79" fillId="0" borderId="18" xfId="485" applyNumberFormat="1" applyFont="1" applyFill="1" applyBorder="1" applyProtection="1"/>
    <xf numFmtId="177" fontId="79" fillId="0" borderId="18" xfId="485" applyNumberFormat="1" applyFont="1" applyFill="1" applyBorder="1" applyAlignment="1" applyProtection="1">
      <alignment vertical="center"/>
    </xf>
    <xf numFmtId="177" fontId="119" fillId="0" borderId="0" xfId="326" applyNumberFormat="1" applyFont="1" applyFill="1" applyBorder="1"/>
    <xf numFmtId="177" fontId="68" fillId="0" borderId="20" xfId="485" applyNumberFormat="1" applyFont="1" applyFill="1" applyBorder="1"/>
    <xf numFmtId="177" fontId="68" fillId="0" borderId="61" xfId="485" applyNumberFormat="1" applyFont="1" applyFill="1" applyBorder="1"/>
    <xf numFmtId="177" fontId="68" fillId="0" borderId="62" xfId="485" applyNumberFormat="1" applyFont="1" applyFill="1" applyBorder="1"/>
    <xf numFmtId="177" fontId="68" fillId="0" borderId="63" xfId="485" applyNumberFormat="1" applyFont="1" applyFill="1" applyBorder="1"/>
    <xf numFmtId="177" fontId="68" fillId="0" borderId="68" xfId="485" applyNumberFormat="1" applyFont="1" applyFill="1" applyBorder="1"/>
    <xf numFmtId="177" fontId="79" fillId="0" borderId="62" xfId="485" applyNumberFormat="1" applyFont="1" applyFill="1" applyBorder="1" applyProtection="1"/>
    <xf numFmtId="177" fontId="115" fillId="0" borderId="36" xfId="326" applyNumberFormat="1" applyFont="1" applyFill="1" applyBorder="1"/>
    <xf numFmtId="177" fontId="68" fillId="0" borderId="37" xfId="485" applyNumberFormat="1" applyFont="1" applyFill="1" applyBorder="1"/>
    <xf numFmtId="177" fontId="68" fillId="0" borderId="23" xfId="485" applyNumberFormat="1" applyFont="1" applyFill="1" applyBorder="1"/>
    <xf numFmtId="177" fontId="115" fillId="0" borderId="37" xfId="326" applyNumberFormat="1" applyFont="1" applyFill="1" applyBorder="1"/>
    <xf numFmtId="177" fontId="77" fillId="0" borderId="0" xfId="310" applyNumberFormat="1" applyFont="1" applyFill="1" applyBorder="1" applyAlignment="1">
      <alignment vertical="center"/>
    </xf>
    <xf numFmtId="177" fontId="77" fillId="25" borderId="35" xfId="310" applyNumberFormat="1" applyFont="1" applyFill="1" applyBorder="1" applyAlignment="1" applyProtection="1">
      <alignment vertical="center"/>
    </xf>
    <xf numFmtId="177" fontId="119" fillId="0" borderId="18" xfId="310" applyNumberFormat="1" applyFont="1" applyFill="1" applyBorder="1" applyAlignment="1">
      <alignment vertical="center"/>
    </xf>
    <xf numFmtId="177" fontId="115" fillId="25" borderId="35" xfId="326" applyNumberFormat="1" applyFont="1" applyFill="1" applyBorder="1" applyAlignment="1">
      <alignment vertical="center"/>
    </xf>
    <xf numFmtId="177" fontId="79" fillId="25" borderId="18" xfId="310" applyNumberFormat="1" applyFont="1" applyFill="1" applyBorder="1" applyAlignment="1" applyProtection="1">
      <alignment vertical="center"/>
    </xf>
    <xf numFmtId="177" fontId="79" fillId="0" borderId="18" xfId="310" applyNumberFormat="1" applyFont="1" applyFill="1" applyBorder="1" applyAlignment="1" applyProtection="1">
      <alignment vertical="center"/>
    </xf>
    <xf numFmtId="177" fontId="79" fillId="25" borderId="36" xfId="310" applyNumberFormat="1" applyFont="1" applyFill="1" applyBorder="1" applyAlignment="1" applyProtection="1">
      <alignment vertical="center"/>
    </xf>
    <xf numFmtId="0" fontId="68" fillId="25" borderId="18" xfId="315" quotePrefix="1" applyNumberFormat="1" applyFont="1" applyFill="1" applyBorder="1" applyAlignment="1">
      <alignment horizontal="center"/>
    </xf>
    <xf numFmtId="177" fontId="120" fillId="0" borderId="0" xfId="315" applyNumberFormat="1" applyFont="1" applyFill="1"/>
    <xf numFmtId="177" fontId="77" fillId="0" borderId="35" xfId="315" applyNumberFormat="1" applyFont="1" applyFill="1" applyBorder="1"/>
    <xf numFmtId="177" fontId="77" fillId="25" borderId="18" xfId="315" applyNumberFormat="1" applyFont="1" applyFill="1" applyBorder="1" applyProtection="1"/>
    <xf numFmtId="177" fontId="121" fillId="25" borderId="35" xfId="326" applyNumberFormat="1" applyFont="1" applyFill="1" applyBorder="1" applyAlignment="1"/>
    <xf numFmtId="177" fontId="119" fillId="0" borderId="0" xfId="315" applyNumberFormat="1" applyFont="1" applyFill="1"/>
    <xf numFmtId="177" fontId="68" fillId="0" borderId="35" xfId="315" applyNumberFormat="1" applyFont="1" applyFill="1" applyBorder="1"/>
    <xf numFmtId="177" fontId="79" fillId="25" borderId="18" xfId="315" applyNumberFormat="1" applyFont="1" applyFill="1" applyBorder="1" applyProtection="1"/>
    <xf numFmtId="177" fontId="115" fillId="25" borderId="35" xfId="326" applyNumberFormat="1" applyFont="1" applyFill="1" applyBorder="1"/>
    <xf numFmtId="165" fontId="70" fillId="0" borderId="0" xfId="467" applyFont="1" applyBorder="1" applyAlignment="1" applyProtection="1">
      <alignment horizontal="center"/>
    </xf>
    <xf numFmtId="165" fontId="72" fillId="0" borderId="0" xfId="467" applyFont="1" applyBorder="1" applyAlignment="1" applyProtection="1">
      <alignment horizontal="center" vertical="center"/>
    </xf>
    <xf numFmtId="179" fontId="67" fillId="0" borderId="0" xfId="467" applyNumberFormat="1" applyFont="1" applyFill="1" applyBorder="1" applyAlignment="1" applyProtection="1">
      <alignment horizontal="right"/>
    </xf>
    <xf numFmtId="179" fontId="68" fillId="0" borderId="0" xfId="467" applyNumberFormat="1" applyFont="1" applyFill="1" applyBorder="1" applyAlignment="1" applyProtection="1">
      <alignment horizontal="right"/>
    </xf>
    <xf numFmtId="167" fontId="68" fillId="0" borderId="0" xfId="467" applyNumberFormat="1" applyFont="1" applyFill="1" applyBorder="1" applyAlignment="1" applyProtection="1">
      <alignment horizontal="right"/>
    </xf>
    <xf numFmtId="3" fontId="74" fillId="0" borderId="0" xfId="449" applyNumberFormat="1" applyFont="1"/>
    <xf numFmtId="0" fontId="56" fillId="0" borderId="0" xfId="449" applyFont="1" applyAlignment="1">
      <alignment horizontal="right"/>
    </xf>
    <xf numFmtId="165" fontId="116" fillId="25" borderId="0" xfId="483" applyNumberFormat="1" applyFont="1" applyFill="1" applyAlignment="1">
      <alignment horizontal="center"/>
    </xf>
    <xf numFmtId="166" fontId="136" fillId="0" borderId="11" xfId="339" applyNumberFormat="1" applyFont="1" applyFill="1" applyBorder="1" applyAlignment="1" applyProtection="1">
      <alignment horizontal="right"/>
    </xf>
    <xf numFmtId="181" fontId="68" fillId="0" borderId="20" xfId="449" applyNumberFormat="1" applyFont="1" applyFill="1" applyBorder="1"/>
    <xf numFmtId="181" fontId="68" fillId="0" borderId="37" xfId="449" applyNumberFormat="1" applyFont="1" applyFill="1" applyBorder="1"/>
    <xf numFmtId="181" fontId="68" fillId="0" borderId="20" xfId="339" applyNumberFormat="1" applyFont="1" applyFill="1" applyBorder="1" applyProtection="1"/>
    <xf numFmtId="181" fontId="68" fillId="0" borderId="38" xfId="339" applyNumberFormat="1" applyFont="1" applyFill="1" applyBorder="1" applyProtection="1"/>
    <xf numFmtId="181" fontId="68" fillId="0" borderId="22" xfId="339" applyNumberFormat="1" applyFont="1" applyFill="1" applyBorder="1" applyProtection="1"/>
    <xf numFmtId="181" fontId="81" fillId="0" borderId="22" xfId="339" applyNumberFormat="1" applyFont="1" applyFill="1" applyBorder="1" applyProtection="1"/>
    <xf numFmtId="180" fontId="56" fillId="0" borderId="0" xfId="449" applyNumberFormat="1" applyFont="1"/>
    <xf numFmtId="181" fontId="68" fillId="0" borderId="23" xfId="449" applyNumberFormat="1" applyFont="1" applyFill="1" applyBorder="1"/>
    <xf numFmtId="165" fontId="73" fillId="0" borderId="0" xfId="340" applyFont="1"/>
    <xf numFmtId="0" fontId="126" fillId="0" borderId="35" xfId="0" applyFont="1" applyBorder="1" applyAlignment="1" applyProtection="1">
      <alignment horizontal="center" vertical="center"/>
      <protection locked="0" hidden="1"/>
    </xf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7" fontId="68" fillId="0" borderId="40" xfId="339" applyNumberFormat="1" applyFont="1" applyFill="1" applyBorder="1" applyProtection="1"/>
    <xf numFmtId="165" fontId="68" fillId="0" borderId="21" xfId="339" quotePrefix="1" applyFont="1" applyBorder="1" applyAlignment="1" applyProtection="1">
      <alignment horizontal="left" wrapText="1"/>
    </xf>
    <xf numFmtId="1" fontId="68" fillId="0" borderId="20" xfId="485" applyNumberFormat="1" applyFont="1" applyFill="1" applyBorder="1"/>
    <xf numFmtId="165" fontId="68" fillId="25" borderId="0" xfId="310" quotePrefix="1" applyNumberFormat="1" applyFont="1" applyFill="1" applyBorder="1" applyAlignment="1" applyProtection="1">
      <alignment horizontal="center" vertical="center"/>
    </xf>
    <xf numFmtId="165" fontId="68" fillId="25" borderId="0" xfId="483" quotePrefix="1" applyNumberFormat="1" applyFont="1" applyFill="1" applyBorder="1" applyAlignment="1" applyProtection="1">
      <alignment horizontal="center" vertical="center" wrapText="1"/>
    </xf>
    <xf numFmtId="49" fontId="68" fillId="25" borderId="18" xfId="483" applyNumberFormat="1" applyFont="1" applyFill="1" applyBorder="1" applyAlignment="1">
      <alignment vertical="center" wrapText="1"/>
    </xf>
    <xf numFmtId="165" fontId="68" fillId="25" borderId="18" xfId="310" quotePrefix="1" applyNumberFormat="1" applyFont="1" applyFill="1" applyBorder="1" applyAlignment="1" applyProtection="1">
      <alignment horizontal="left" vertical="center"/>
    </xf>
    <xf numFmtId="167" fontId="68" fillId="0" borderId="20" xfId="339" applyNumberFormat="1" applyFont="1" applyFill="1" applyBorder="1" applyProtection="1"/>
    <xf numFmtId="167" fontId="68" fillId="0" borderId="20" xfId="339" applyNumberFormat="1" applyFont="1" applyFill="1" applyBorder="1" applyProtection="1"/>
    <xf numFmtId="167" fontId="68" fillId="0" borderId="10" xfId="450" applyNumberFormat="1" applyFont="1" applyBorder="1" applyAlignment="1" applyProtection="1"/>
    <xf numFmtId="167" fontId="68" fillId="0" borderId="20" xfId="339" applyNumberFormat="1" applyFont="1" applyFill="1" applyBorder="1" applyProtection="1"/>
    <xf numFmtId="167" fontId="68" fillId="0" borderId="20" xfId="450" applyNumberFormat="1" applyFont="1" applyFill="1" applyBorder="1" applyProtection="1"/>
    <xf numFmtId="167" fontId="68" fillId="0" borderId="35" xfId="339" applyNumberFormat="1" applyFont="1" applyFill="1" applyBorder="1" applyProtection="1"/>
    <xf numFmtId="165" fontId="86" fillId="25" borderId="0" xfId="483" applyNumberFormat="1" applyFont="1" applyFill="1" applyAlignment="1" applyProtection="1">
      <alignment horizontal="center"/>
    </xf>
    <xf numFmtId="169" fontId="115" fillId="0" borderId="0" xfId="326" applyNumberFormat="1" applyFont="1" applyFill="1"/>
    <xf numFmtId="165" fontId="87" fillId="25" borderId="0" xfId="483" applyNumberFormat="1" applyFont="1" applyFill="1"/>
    <xf numFmtId="165" fontId="68" fillId="25" borderId="35" xfId="483" applyNumberFormat="1" applyFont="1" applyFill="1" applyBorder="1" applyAlignment="1" applyProtection="1">
      <alignment horizontal="left" vertical="center" wrapText="1"/>
    </xf>
    <xf numFmtId="165" fontId="86" fillId="25" borderId="0" xfId="310" applyNumberFormat="1" applyFont="1" applyFill="1"/>
    <xf numFmtId="165" fontId="87" fillId="25" borderId="0" xfId="310" applyNumberFormat="1" applyFont="1" applyFill="1"/>
    <xf numFmtId="0" fontId="124" fillId="0" borderId="15" xfId="0" applyFont="1" applyBorder="1" applyAlignment="1" applyProtection="1">
      <alignment horizontal="center" vertical="center"/>
      <protection locked="0" hidden="1"/>
    </xf>
    <xf numFmtId="0" fontId="124" fillId="0" borderId="20" xfId="0" applyFont="1" applyBorder="1" applyAlignment="1" applyProtection="1">
      <alignment horizontal="center" vertical="center"/>
      <protection locked="0" hidden="1"/>
    </xf>
    <xf numFmtId="0" fontId="83" fillId="0" borderId="0" xfId="0" applyFont="1"/>
    <xf numFmtId="165" fontId="67" fillId="0" borderId="15" xfId="342" applyFont="1" applyFill="1" applyBorder="1" applyAlignment="1">
      <alignment horizontal="left" vertical="center"/>
    </xf>
    <xf numFmtId="165" fontId="67" fillId="0" borderId="12" xfId="342" applyFont="1" applyFill="1" applyBorder="1" applyAlignment="1">
      <alignment horizontal="left" vertical="center"/>
    </xf>
    <xf numFmtId="165" fontId="67" fillId="0" borderId="16" xfId="342" applyFont="1" applyFill="1" applyBorder="1" applyAlignment="1">
      <alignment horizontal="left" vertical="center"/>
    </xf>
    <xf numFmtId="165" fontId="67" fillId="0" borderId="0" xfId="342" applyFont="1" applyFill="1" applyAlignment="1">
      <alignment vertical="center"/>
    </xf>
    <xf numFmtId="165" fontId="75" fillId="0" borderId="0" xfId="342" applyFont="1" applyFill="1" applyBorder="1" applyAlignment="1" applyProtection="1">
      <alignment horizontal="left" vertical="center"/>
      <protection locked="0"/>
    </xf>
    <xf numFmtId="165" fontId="70" fillId="0" borderId="20" xfId="342" applyFont="1" applyFill="1" applyBorder="1" applyAlignment="1">
      <alignment horizontal="centerContinuous" vertical="top"/>
    </xf>
    <xf numFmtId="165" fontId="70" fillId="0" borderId="0" xfId="342" applyFont="1" applyFill="1" applyAlignment="1">
      <alignment horizontal="center" vertical="center"/>
    </xf>
    <xf numFmtId="165" fontId="70" fillId="0" borderId="21" xfId="342" applyFont="1" applyFill="1" applyBorder="1" applyAlignment="1">
      <alignment horizontal="center" vertical="center"/>
    </xf>
    <xf numFmtId="165" fontId="70" fillId="0" borderId="21" xfId="342" applyFont="1" applyFill="1" applyBorder="1" applyAlignment="1">
      <alignment horizontal="centerContinuous" vertical="top"/>
    </xf>
    <xf numFmtId="165" fontId="68" fillId="0" borderId="0" xfId="342" applyFont="1" applyFill="1" applyAlignment="1">
      <alignment vertical="center"/>
    </xf>
    <xf numFmtId="165" fontId="70" fillId="0" borderId="20" xfId="342" applyFont="1" applyFill="1" applyBorder="1" applyAlignment="1">
      <alignment horizontal="centerContinuous" vertical="center"/>
    </xf>
    <xf numFmtId="165" fontId="70" fillId="0" borderId="21" xfId="342" applyFont="1" applyFill="1" applyBorder="1" applyAlignment="1">
      <alignment horizontal="center" vertical="top"/>
    </xf>
    <xf numFmtId="165" fontId="70" fillId="0" borderId="23" xfId="342" applyFont="1" applyFill="1" applyBorder="1" applyAlignment="1">
      <alignment vertical="center"/>
    </xf>
    <xf numFmtId="165" fontId="86" fillId="0" borderId="0" xfId="340" applyFont="1"/>
    <xf numFmtId="165" fontId="67" fillId="0" borderId="0" xfId="342" applyFont="1" applyFill="1" applyAlignment="1">
      <alignment horizontal="left" vertical="center"/>
    </xf>
    <xf numFmtId="165" fontId="67" fillId="0" borderId="12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70" fillId="0" borderId="0" xfId="342" applyFont="1" applyFill="1" applyAlignment="1">
      <alignment horizontal="centerContinuous" vertical="center"/>
    </xf>
    <xf numFmtId="165" fontId="70" fillId="0" borderId="21" xfId="342" applyFont="1" applyFill="1" applyBorder="1" applyAlignment="1">
      <alignment horizontal="left" vertical="center"/>
    </xf>
    <xf numFmtId="165" fontId="70" fillId="0" borderId="0" xfId="342" applyFont="1" applyFill="1" applyBorder="1" applyAlignment="1" applyProtection="1">
      <alignment horizontal="right"/>
    </xf>
    <xf numFmtId="170" fontId="79" fillId="0" borderId="0" xfId="342" applyNumberFormat="1" applyFont="1" applyFill="1" applyBorder="1" applyAlignment="1" applyProtection="1">
      <alignment horizontal="right" vertical="center"/>
    </xf>
    <xf numFmtId="165" fontId="67" fillId="0" borderId="0" xfId="342" applyFont="1" applyFill="1" applyAlignment="1" applyProtection="1">
      <alignment horizontal="centerContinuous" vertical="center"/>
      <protection locked="0"/>
    </xf>
    <xf numFmtId="165" fontId="67" fillId="0" borderId="0" xfId="342" applyFont="1" applyFill="1" applyAlignment="1">
      <alignment horizontal="centerContinuous" vertical="center"/>
    </xf>
    <xf numFmtId="165" fontId="67" fillId="0" borderId="29" xfId="342" applyFont="1" applyFill="1" applyBorder="1" applyAlignment="1">
      <alignment vertical="center"/>
    </xf>
    <xf numFmtId="165" fontId="70" fillId="0" borderId="0" xfId="342" applyFont="1" applyFill="1" applyAlignment="1">
      <alignment horizontal="right" vertical="center"/>
    </xf>
    <xf numFmtId="165" fontId="67" fillId="0" borderId="47" xfId="342" applyFont="1" applyFill="1" applyBorder="1" applyAlignment="1">
      <alignment vertical="center"/>
    </xf>
    <xf numFmtId="165" fontId="70" fillId="0" borderId="0" xfId="342" applyFont="1" applyFill="1" applyBorder="1" applyAlignment="1">
      <alignment vertical="center"/>
    </xf>
    <xf numFmtId="165" fontId="67" fillId="0" borderId="12" xfId="342" applyFont="1" applyFill="1" applyBorder="1" applyAlignment="1">
      <alignment vertical="center"/>
    </xf>
    <xf numFmtId="165" fontId="67" fillId="0" borderId="18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7" fillId="0" borderId="18" xfId="342" applyFont="1" applyFill="1" applyBorder="1" applyAlignment="1">
      <alignment horizontal="center" vertical="center"/>
    </xf>
    <xf numFmtId="165" fontId="67" fillId="0" borderId="0" xfId="342" applyFont="1" applyFill="1" applyBorder="1" applyAlignment="1">
      <alignment horizontal="center" vertical="center"/>
    </xf>
    <xf numFmtId="165" fontId="67" fillId="0" borderId="18" xfId="342" applyFont="1" applyFill="1" applyBorder="1" applyAlignment="1">
      <alignment horizontal="left" vertical="center"/>
    </xf>
    <xf numFmtId="165" fontId="67" fillId="0" borderId="0" xfId="342" applyFont="1" applyFill="1" applyBorder="1" applyAlignment="1">
      <alignment horizontal="left" vertical="center"/>
    </xf>
    <xf numFmtId="165" fontId="67" fillId="0" borderId="35" xfId="342" applyFont="1" applyFill="1" applyBorder="1" applyAlignment="1">
      <alignment vertical="center"/>
    </xf>
    <xf numFmtId="165" fontId="70" fillId="0" borderId="0" xfId="342" applyFont="1" applyFill="1" applyBorder="1" applyAlignment="1">
      <alignment horizontal="centerContinuous" vertical="center"/>
    </xf>
    <xf numFmtId="165" fontId="70" fillId="0" borderId="20" xfId="342" applyFont="1" applyFill="1" applyBorder="1" applyAlignment="1">
      <alignment vertical="center"/>
    </xf>
    <xf numFmtId="165" fontId="70" fillId="0" borderId="21" xfId="342" applyFont="1" applyFill="1" applyBorder="1" applyAlignment="1">
      <alignment vertical="center"/>
    </xf>
    <xf numFmtId="165" fontId="70" fillId="0" borderId="35" xfId="342" applyFont="1" applyFill="1" applyBorder="1" applyAlignment="1">
      <alignment vertical="center"/>
    </xf>
    <xf numFmtId="165" fontId="72" fillId="0" borderId="27" xfId="342" applyFont="1" applyFill="1" applyBorder="1" applyAlignment="1">
      <alignment horizontal="centerContinuous" vertical="center"/>
    </xf>
    <xf numFmtId="165" fontId="72" fillId="0" borderId="28" xfId="342" applyFont="1" applyFill="1" applyBorder="1" applyAlignment="1">
      <alignment horizontal="centerContinuous" vertical="center"/>
    </xf>
    <xf numFmtId="165" fontId="72" fillId="0" borderId="42" xfId="342" applyFont="1" applyFill="1" applyBorder="1" applyAlignment="1">
      <alignment horizontal="centerContinuous" vertical="center"/>
    </xf>
    <xf numFmtId="165" fontId="72" fillId="0" borderId="48" xfId="342" applyFont="1" applyFill="1" applyBorder="1" applyAlignment="1">
      <alignment horizontal="center" vertical="center"/>
    </xf>
    <xf numFmtId="165" fontId="72" fillId="0" borderId="28" xfId="342" applyFont="1" applyFill="1" applyBorder="1" applyAlignment="1">
      <alignment horizontal="center" vertical="center"/>
    </xf>
    <xf numFmtId="165" fontId="72" fillId="0" borderId="49" xfId="342" applyFont="1" applyFill="1" applyBorder="1" applyAlignment="1">
      <alignment horizontal="center" vertical="center"/>
    </xf>
    <xf numFmtId="165" fontId="72" fillId="0" borderId="42" xfId="342" applyFont="1" applyFill="1" applyBorder="1" applyAlignment="1">
      <alignment horizontal="center" vertical="center"/>
    </xf>
    <xf numFmtId="165" fontId="72" fillId="0" borderId="50" xfId="342" applyFont="1" applyFill="1" applyBorder="1" applyAlignment="1">
      <alignment horizontal="center" vertical="center"/>
    </xf>
    <xf numFmtId="165" fontId="68" fillId="0" borderId="0" xfId="342" applyFont="1" applyFill="1" applyAlignment="1">
      <alignment horizontal="center" vertical="center"/>
    </xf>
    <xf numFmtId="165" fontId="67" fillId="0" borderId="10" xfId="342" applyFont="1" applyFill="1" applyBorder="1"/>
    <xf numFmtId="165" fontId="67" fillId="0" borderId="11" xfId="342" applyFont="1" applyFill="1" applyBorder="1"/>
    <xf numFmtId="165" fontId="67" fillId="0" borderId="11" xfId="342" applyFont="1" applyFill="1" applyBorder="1" applyAlignment="1" applyProtection="1">
      <alignment horizontal="left"/>
    </xf>
    <xf numFmtId="165" fontId="70" fillId="0" borderId="14" xfId="342" applyFont="1" applyFill="1" applyBorder="1" applyAlignment="1">
      <alignment horizontal="centerContinuous" vertical="center"/>
    </xf>
    <xf numFmtId="165" fontId="67" fillId="0" borderId="18" xfId="342" applyFont="1" applyFill="1" applyBorder="1"/>
    <xf numFmtId="165" fontId="67" fillId="0" borderId="0" xfId="342" applyFont="1" applyFill="1" applyBorder="1"/>
    <xf numFmtId="165" fontId="67" fillId="0" borderId="0" xfId="342" applyFont="1" applyFill="1" applyBorder="1" applyAlignment="1" applyProtection="1">
      <alignment horizontal="left"/>
    </xf>
    <xf numFmtId="165" fontId="67" fillId="0" borderId="36" xfId="342" applyFont="1" applyFill="1" applyBorder="1"/>
    <xf numFmtId="165" fontId="67" fillId="0" borderId="29" xfId="342" applyFont="1" applyFill="1" applyBorder="1"/>
    <xf numFmtId="165" fontId="67" fillId="0" borderId="29" xfId="342" applyFont="1" applyFill="1" applyBorder="1" applyAlignment="1" applyProtection="1">
      <alignment horizontal="left"/>
    </xf>
    <xf numFmtId="165" fontId="68" fillId="0" borderId="18" xfId="342" quotePrefix="1" applyFont="1" applyFill="1" applyBorder="1" applyAlignment="1" applyProtection="1">
      <alignment horizontal="left"/>
    </xf>
    <xf numFmtId="165" fontId="68" fillId="0" borderId="0" xfId="342" quotePrefix="1" applyFont="1" applyFill="1" applyBorder="1" applyAlignment="1" applyProtection="1">
      <alignment horizontal="left"/>
    </xf>
    <xf numFmtId="165" fontId="68" fillId="0" borderId="0" xfId="342" applyFont="1" applyFill="1" applyBorder="1" applyAlignment="1" applyProtection="1">
      <alignment horizontal="left"/>
    </xf>
    <xf numFmtId="165" fontId="73" fillId="0" borderId="12" xfId="342" applyFont="1" applyFill="1" applyBorder="1" applyAlignment="1">
      <alignment horizontal="centerContinuous" vertical="center"/>
    </xf>
    <xf numFmtId="165" fontId="68" fillId="0" borderId="18" xfId="342" applyFont="1" applyFill="1" applyBorder="1" applyAlignment="1" applyProtection="1">
      <alignment horizontal="left"/>
    </xf>
    <xf numFmtId="165" fontId="73" fillId="0" borderId="0" xfId="342" applyFont="1" applyFill="1" applyBorder="1" applyAlignment="1">
      <alignment horizontal="centerContinuous" vertical="center"/>
    </xf>
    <xf numFmtId="165" fontId="68" fillId="0" borderId="36" xfId="342" applyFont="1" applyFill="1" applyBorder="1" applyAlignment="1" applyProtection="1">
      <alignment horizontal="left"/>
    </xf>
    <xf numFmtId="165" fontId="68" fillId="0" borderId="29" xfId="342" applyFont="1" applyFill="1" applyBorder="1" applyAlignment="1" applyProtection="1">
      <alignment horizontal="left"/>
    </xf>
    <xf numFmtId="165" fontId="73" fillId="0" borderId="29" xfId="342" applyFont="1" applyFill="1" applyBorder="1" applyAlignment="1">
      <alignment horizontal="centerContinuous" vertical="center"/>
    </xf>
    <xf numFmtId="165" fontId="68" fillId="0" borderId="0" xfId="342" applyFont="1" applyFill="1" applyBorder="1" applyAlignment="1">
      <alignment vertical="center"/>
    </xf>
    <xf numFmtId="165" fontId="73" fillId="0" borderId="24" xfId="342" applyFont="1" applyFill="1" applyBorder="1" applyAlignment="1">
      <alignment horizontal="centerContinuous" vertical="center"/>
    </xf>
    <xf numFmtId="165" fontId="73" fillId="0" borderId="37" xfId="342" applyFont="1" applyFill="1" applyBorder="1" applyAlignment="1">
      <alignment horizontal="centerContinuous" vertical="center"/>
    </xf>
    <xf numFmtId="165" fontId="79" fillId="0" borderId="10" xfId="342" quotePrefix="1" applyFont="1" applyFill="1" applyBorder="1" applyAlignment="1" applyProtection="1">
      <alignment horizontal="left"/>
    </xf>
    <xf numFmtId="165" fontId="68" fillId="0" borderId="11" xfId="342" quotePrefix="1" applyFont="1" applyFill="1" applyBorder="1" applyAlignment="1" applyProtection="1">
      <alignment horizontal="left"/>
    </xf>
    <xf numFmtId="1" fontId="68" fillId="0" borderId="11" xfId="342" applyNumberFormat="1" applyFont="1" applyFill="1" applyBorder="1"/>
    <xf numFmtId="165" fontId="73" fillId="0" borderId="11" xfId="342" applyFont="1" applyFill="1" applyBorder="1" applyAlignment="1">
      <alignment horizontal="centerContinuous" vertical="center"/>
    </xf>
    <xf numFmtId="165" fontId="73" fillId="0" borderId="14" xfId="342" applyFont="1" applyFill="1" applyBorder="1" applyAlignment="1">
      <alignment horizontal="centerContinuous" vertical="center"/>
    </xf>
    <xf numFmtId="165" fontId="68" fillId="0" borderId="10" xfId="342" quotePrefix="1" applyFont="1" applyFill="1" applyBorder="1" applyAlignment="1" applyProtection="1">
      <alignment horizontal="left"/>
    </xf>
    <xf numFmtId="165" fontId="68" fillId="0" borderId="11" xfId="342" applyFont="1" applyFill="1" applyBorder="1" applyAlignment="1" applyProtection="1">
      <alignment horizontal="left"/>
    </xf>
    <xf numFmtId="165" fontId="68" fillId="0" borderId="36" xfId="342" quotePrefix="1" applyFont="1" applyFill="1" applyBorder="1" applyAlignment="1" applyProtection="1">
      <alignment horizontal="left"/>
    </xf>
    <xf numFmtId="165" fontId="79" fillId="0" borderId="0" xfId="342" applyFont="1" applyFill="1" applyAlignment="1">
      <alignment vertical="center"/>
    </xf>
    <xf numFmtId="165" fontId="72" fillId="0" borderId="51" xfId="342" applyFont="1" applyFill="1" applyBorder="1" applyAlignment="1">
      <alignment horizontal="center" vertical="center"/>
    </xf>
    <xf numFmtId="170" fontId="77" fillId="0" borderId="18" xfId="342" applyNumberFormat="1" applyFont="1" applyFill="1" applyBorder="1" applyAlignment="1" applyProtection="1">
      <alignment horizontal="right" vertical="center"/>
    </xf>
    <xf numFmtId="170" fontId="77" fillId="0" borderId="0" xfId="342" applyNumberFormat="1" applyFont="1" applyFill="1" applyBorder="1" applyAlignment="1" applyProtection="1">
      <alignment horizontal="right" vertical="center"/>
    </xf>
    <xf numFmtId="170" fontId="77" fillId="0" borderId="35" xfId="342" applyNumberFormat="1" applyFont="1" applyFill="1" applyBorder="1" applyAlignment="1" applyProtection="1">
      <alignment horizontal="right" vertical="center"/>
    </xf>
    <xf numFmtId="170" fontId="77" fillId="0" borderId="36" xfId="342" applyNumberFormat="1" applyFont="1" applyFill="1" applyBorder="1" applyAlignment="1" applyProtection="1">
      <alignment horizontal="right" vertical="center"/>
    </xf>
    <xf numFmtId="170" fontId="77" fillId="0" borderId="29" xfId="342" applyNumberFormat="1" applyFont="1" applyFill="1" applyBorder="1" applyAlignment="1" applyProtection="1">
      <alignment horizontal="right" vertical="center"/>
    </xf>
    <xf numFmtId="170" fontId="77" fillId="0" borderId="37" xfId="342" applyNumberFormat="1" applyFont="1" applyFill="1" applyBorder="1" applyAlignment="1" applyProtection="1">
      <alignment horizontal="right" vertical="center"/>
    </xf>
    <xf numFmtId="170" fontId="79" fillId="0" borderId="18" xfId="342" applyNumberFormat="1" applyFont="1" applyFill="1" applyBorder="1" applyAlignment="1" applyProtection="1">
      <alignment horizontal="right" vertical="center"/>
    </xf>
    <xf numFmtId="170" fontId="79" fillId="0" borderId="35" xfId="342" applyNumberFormat="1" applyFont="1" applyFill="1" applyBorder="1" applyAlignment="1" applyProtection="1">
      <alignment horizontal="right" vertical="center"/>
    </xf>
    <xf numFmtId="170" fontId="79" fillId="0" borderId="36" xfId="342" applyNumberFormat="1" applyFont="1" applyFill="1" applyBorder="1" applyAlignment="1" applyProtection="1">
      <alignment horizontal="right" vertical="center"/>
    </xf>
    <xf numFmtId="170" fontId="79" fillId="0" borderId="29" xfId="342" applyNumberFormat="1" applyFont="1" applyFill="1" applyBorder="1" applyAlignment="1" applyProtection="1">
      <alignment horizontal="right" vertical="center"/>
    </xf>
    <xf numFmtId="170" fontId="79" fillId="0" borderId="37" xfId="342" applyNumberFormat="1" applyFont="1" applyFill="1" applyBorder="1" applyAlignment="1" applyProtection="1">
      <alignment horizontal="right" vertical="center"/>
    </xf>
    <xf numFmtId="167" fontId="68" fillId="0" borderId="0" xfId="449" applyNumberFormat="1" applyFont="1" applyFill="1" applyBorder="1"/>
    <xf numFmtId="0" fontId="56" fillId="0" borderId="0" xfId="449" applyFont="1" applyFill="1" applyBorder="1"/>
    <xf numFmtId="167" fontId="67" fillId="0" borderId="37" xfId="449" applyNumberFormat="1" applyFont="1" applyFill="1" applyBorder="1"/>
    <xf numFmtId="167" fontId="68" fillId="0" borderId="35" xfId="449" applyNumberFormat="1" applyFont="1" applyFill="1" applyBorder="1"/>
    <xf numFmtId="167" fontId="68" fillId="0" borderId="20" xfId="449" applyNumberFormat="1" applyFont="1" applyFill="1" applyBorder="1"/>
    <xf numFmtId="0" fontId="67" fillId="0" borderId="0" xfId="313" applyFont="1" applyFill="1"/>
    <xf numFmtId="0" fontId="68" fillId="0" borderId="0" xfId="313" applyFont="1" applyFill="1" applyBorder="1"/>
    <xf numFmtId="0" fontId="68" fillId="0" borderId="0" xfId="313" applyFont="1" applyFill="1"/>
    <xf numFmtId="0" fontId="42" fillId="0" borderId="0" xfId="313" applyFill="1"/>
    <xf numFmtId="0" fontId="56" fillId="0" borderId="0" xfId="313" applyFont="1" applyFill="1"/>
    <xf numFmtId="0" fontId="68" fillId="0" borderId="0" xfId="313" applyFont="1" applyFill="1" applyBorder="1" applyAlignment="1">
      <alignment horizontal="center"/>
    </xf>
    <xf numFmtId="0" fontId="68" fillId="0" borderId="0" xfId="313" applyFont="1" applyFill="1" applyAlignment="1">
      <alignment horizontal="center"/>
    </xf>
    <xf numFmtId="0" fontId="56" fillId="0" borderId="0" xfId="313" applyFont="1" applyFill="1" applyBorder="1" applyAlignment="1">
      <alignment horizontal="center"/>
    </xf>
    <xf numFmtId="0" fontId="56" fillId="0" borderId="29" xfId="313" applyFont="1" applyFill="1" applyBorder="1"/>
    <xf numFmtId="0" fontId="67" fillId="0" borderId="0" xfId="313" applyFont="1" applyFill="1" applyAlignment="1">
      <alignment horizontal="right" vertical="center"/>
    </xf>
    <xf numFmtId="0" fontId="68" fillId="0" borderId="15" xfId="313" applyFont="1" applyFill="1" applyBorder="1"/>
    <xf numFmtId="0" fontId="67" fillId="0" borderId="1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 vertical="center"/>
    </xf>
    <xf numFmtId="0" fontId="67" fillId="0" borderId="20" xfId="313" applyFont="1" applyFill="1" applyBorder="1" applyAlignment="1">
      <alignment horizontal="center"/>
    </xf>
    <xf numFmtId="0" fontId="67" fillId="0" borderId="18" xfId="313" applyFont="1" applyFill="1" applyBorder="1" applyAlignment="1">
      <alignment horizontal="center" vertical="center"/>
    </xf>
    <xf numFmtId="0" fontId="67" fillId="0" borderId="0" xfId="313" applyFont="1" applyFill="1" applyBorder="1" applyAlignment="1">
      <alignment horizontal="center"/>
    </xf>
    <xf numFmtId="0" fontId="67" fillId="0" borderId="35" xfId="313" applyFont="1" applyFill="1" applyBorder="1" applyAlignment="1">
      <alignment horizontal="center"/>
    </xf>
    <xf numFmtId="0" fontId="67" fillId="0" borderId="15" xfId="313" applyFont="1" applyFill="1" applyBorder="1" applyAlignment="1">
      <alignment horizontal="center"/>
    </xf>
    <xf numFmtId="0" fontId="67" fillId="0" borderId="14" xfId="313" applyFont="1" applyFill="1" applyBorder="1" applyAlignment="1">
      <alignment horizontal="center"/>
    </xf>
    <xf numFmtId="0" fontId="68" fillId="0" borderId="20" xfId="313" applyFont="1" applyFill="1" applyBorder="1"/>
    <xf numFmtId="0" fontId="67" fillId="0" borderId="36" xfId="313" applyFont="1" applyFill="1" applyBorder="1" applyAlignment="1">
      <alignment horizontal="center" vertical="center"/>
    </xf>
    <xf numFmtId="0" fontId="111" fillId="0" borderId="35" xfId="313" applyFont="1" applyFill="1" applyBorder="1" applyAlignment="1">
      <alignment horizontal="left" vertical="center"/>
    </xf>
    <xf numFmtId="0" fontId="67" fillId="0" borderId="36" xfId="313" quotePrefix="1" applyFont="1" applyFill="1" applyBorder="1" applyAlignment="1">
      <alignment horizontal="center" vertical="center"/>
    </xf>
    <xf numFmtId="0" fontId="67" fillId="0" borderId="37" xfId="313" quotePrefix="1" applyFont="1" applyFill="1" applyBorder="1" applyAlignment="1">
      <alignment horizontal="center" vertical="center"/>
    </xf>
    <xf numFmtId="0" fontId="67" fillId="0" borderId="37" xfId="313" applyFont="1" applyFill="1" applyBorder="1" applyAlignment="1">
      <alignment horizontal="center" vertical="center"/>
    </xf>
    <xf numFmtId="0" fontId="67" fillId="0" borderId="23" xfId="313" quotePrefix="1" applyFont="1" applyFill="1" applyBorder="1" applyAlignment="1">
      <alignment horizontal="center" vertical="center"/>
    </xf>
    <xf numFmtId="20" fontId="67" fillId="0" borderId="37" xfId="313" quotePrefix="1" applyNumberFormat="1" applyFont="1" applyFill="1" applyBorder="1" applyAlignment="1">
      <alignment horizontal="center" vertical="center"/>
    </xf>
    <xf numFmtId="0" fontId="72" fillId="0" borderId="42" xfId="313" applyFont="1" applyFill="1" applyBorder="1" applyAlignment="1">
      <alignment horizontal="center" vertical="center"/>
    </xf>
    <xf numFmtId="0" fontId="72" fillId="0" borderId="27" xfId="313" applyFont="1" applyFill="1" applyBorder="1" applyAlignment="1">
      <alignment horizontal="center" vertical="center"/>
    </xf>
    <xf numFmtId="0" fontId="72" fillId="0" borderId="45" xfId="313" applyFont="1" applyFill="1" applyBorder="1" applyAlignment="1">
      <alignment horizontal="center" vertical="center"/>
    </xf>
    <xf numFmtId="0" fontId="72" fillId="0" borderId="11" xfId="313" applyFont="1" applyFill="1" applyBorder="1" applyAlignment="1">
      <alignment horizontal="center" vertical="center"/>
    </xf>
    <xf numFmtId="0" fontId="56" fillId="0" borderId="0" xfId="313" applyFont="1" applyFill="1" applyAlignment="1">
      <alignment vertical="center"/>
    </xf>
    <xf numFmtId="0" fontId="68" fillId="0" borderId="0" xfId="313" applyFont="1" applyFill="1" applyAlignment="1">
      <alignment vertical="center"/>
    </xf>
    <xf numFmtId="0" fontId="67" fillId="0" borderId="20" xfId="313" applyFont="1" applyFill="1" applyBorder="1" applyAlignment="1">
      <alignment vertical="center"/>
    </xf>
    <xf numFmtId="3" fontId="67" fillId="0" borderId="14" xfId="313" applyNumberFormat="1" applyFont="1" applyFill="1" applyBorder="1" applyAlignment="1">
      <alignment vertical="center"/>
    </xf>
    <xf numFmtId="0" fontId="42" fillId="0" borderId="0" xfId="313" applyFill="1" applyAlignment="1">
      <alignment vertical="center"/>
    </xf>
    <xf numFmtId="0" fontId="74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vertical="center"/>
    </xf>
    <xf numFmtId="0" fontId="56" fillId="0" borderId="20" xfId="313" applyFont="1" applyFill="1" applyBorder="1" applyAlignment="1">
      <alignment vertical="center"/>
    </xf>
    <xf numFmtId="0" fontId="68" fillId="0" borderId="20" xfId="313" applyFont="1" applyFill="1" applyBorder="1" applyAlignment="1">
      <alignment horizontal="left" vertical="center"/>
    </xf>
    <xf numFmtId="0" fontId="68" fillId="0" borderId="20" xfId="313" quotePrefix="1" applyFont="1" applyFill="1" applyBorder="1" applyAlignment="1">
      <alignment vertical="center"/>
    </xf>
    <xf numFmtId="0" fontId="67" fillId="0" borderId="23" xfId="313" applyFont="1" applyFill="1" applyBorder="1" applyAlignment="1">
      <alignment vertical="center"/>
    </xf>
    <xf numFmtId="170" fontId="79" fillId="25" borderId="0" xfId="342" applyNumberFormat="1" applyFont="1" applyFill="1" applyBorder="1" applyAlignment="1" applyProtection="1">
      <alignment horizontal="right" vertical="center"/>
    </xf>
    <xf numFmtId="170" fontId="79" fillId="25" borderId="35" xfId="342" applyNumberFormat="1" applyFont="1" applyFill="1" applyBorder="1" applyAlignment="1" applyProtection="1">
      <alignment horizontal="right" vertical="center"/>
    </xf>
    <xf numFmtId="178" fontId="79" fillId="0" borderId="0" xfId="342" applyNumberFormat="1" applyFont="1" applyFill="1" applyBorder="1" applyAlignment="1" applyProtection="1">
      <alignment vertical="center"/>
    </xf>
    <xf numFmtId="178" fontId="77" fillId="0" borderId="0" xfId="342" applyNumberFormat="1" applyFont="1" applyFill="1" applyBorder="1" applyAlignment="1" applyProtection="1">
      <alignment vertical="center"/>
    </xf>
    <xf numFmtId="178" fontId="77" fillId="0" borderId="14" xfId="342" applyNumberFormat="1" applyFont="1" applyFill="1" applyBorder="1" applyAlignment="1" applyProtection="1">
      <alignment vertical="center"/>
    </xf>
    <xf numFmtId="178" fontId="77" fillId="0" borderId="18" xfId="342" applyNumberFormat="1" applyFont="1" applyFill="1" applyBorder="1" applyAlignment="1" applyProtection="1">
      <alignment vertical="center"/>
    </xf>
    <xf numFmtId="178" fontId="77" fillId="0" borderId="35" xfId="342" applyNumberFormat="1" applyFont="1" applyFill="1" applyBorder="1" applyAlignment="1" applyProtection="1">
      <alignment vertical="center"/>
    </xf>
    <xf numFmtId="178" fontId="79" fillId="0" borderId="10" xfId="342" applyNumberFormat="1" applyFont="1" applyFill="1" applyBorder="1" applyAlignment="1" applyProtection="1">
      <alignment vertical="center"/>
    </xf>
    <xf numFmtId="178" fontId="79" fillId="0" borderId="11" xfId="342" applyNumberFormat="1" applyFont="1" applyFill="1" applyBorder="1" applyAlignment="1" applyProtection="1">
      <alignment vertical="center"/>
    </xf>
    <xf numFmtId="178" fontId="79" fillId="0" borderId="18" xfId="342" applyNumberFormat="1" applyFont="1" applyFill="1" applyBorder="1" applyAlignment="1" applyProtection="1">
      <alignment vertical="center"/>
    </xf>
    <xf numFmtId="178" fontId="79" fillId="0" borderId="35" xfId="342" applyNumberFormat="1" applyFont="1" applyFill="1" applyBorder="1" applyAlignment="1" applyProtection="1">
      <alignment vertical="center"/>
    </xf>
    <xf numFmtId="178" fontId="79" fillId="0" borderId="14" xfId="342" applyNumberFormat="1" applyFont="1" applyFill="1" applyBorder="1" applyAlignment="1" applyProtection="1">
      <alignment vertical="center"/>
    </xf>
    <xf numFmtId="0" fontId="67" fillId="0" borderId="0" xfId="313" applyFont="1" applyFill="1" applyAlignment="1">
      <alignment horizontal="center"/>
    </xf>
    <xf numFmtId="167" fontId="67" fillId="0" borderId="23" xfId="449" applyNumberFormat="1" applyFont="1" applyFill="1" applyBorder="1"/>
    <xf numFmtId="167" fontId="67" fillId="0" borderId="42" xfId="449" applyNumberFormat="1" applyFont="1" applyFill="1" applyBorder="1"/>
    <xf numFmtId="167" fontId="67" fillId="0" borderId="15" xfId="449" applyNumberFormat="1" applyFont="1" applyFill="1" applyBorder="1"/>
    <xf numFmtId="167" fontId="67" fillId="0" borderId="14" xfId="449" applyNumberFormat="1" applyFont="1" applyFill="1" applyBorder="1"/>
    <xf numFmtId="3" fontId="110" fillId="0" borderId="0" xfId="313" applyNumberFormat="1" applyFont="1" applyFill="1" applyBorder="1" applyAlignment="1">
      <alignment vertical="center"/>
    </xf>
    <xf numFmtId="167" fontId="67" fillId="0" borderId="35" xfId="449" applyNumberFormat="1" applyFont="1" applyFill="1" applyBorder="1"/>
    <xf numFmtId="0" fontId="73" fillId="0" borderId="0" xfId="313" applyFont="1" applyFill="1"/>
    <xf numFmtId="0" fontId="123" fillId="0" borderId="20" xfId="0" quotePrefix="1" applyFont="1" applyBorder="1" applyAlignment="1" applyProtection="1">
      <alignment horizontal="center" vertical="center"/>
      <protection locked="0" hidden="1"/>
    </xf>
    <xf numFmtId="20" fontId="123" fillId="0" borderId="20" xfId="0" quotePrefix="1" applyNumberFormat="1" applyFont="1" applyBorder="1" applyAlignment="1" applyProtection="1">
      <alignment horizontal="center" vertical="center"/>
      <protection locked="0" hidden="1"/>
    </xf>
    <xf numFmtId="181" fontId="67" fillId="0" borderId="37" xfId="449" applyNumberFormat="1" applyFont="1" applyFill="1" applyBorder="1"/>
    <xf numFmtId="181" fontId="67" fillId="0" borderId="14" xfId="449" applyNumberFormat="1" applyFont="1" applyFill="1" applyBorder="1"/>
    <xf numFmtId="181" fontId="67" fillId="0" borderId="35" xfId="449" applyNumberFormat="1" applyFont="1" applyFill="1" applyBorder="1"/>
    <xf numFmtId="181" fontId="67" fillId="0" borderId="10" xfId="449" applyNumberFormat="1" applyFont="1" applyFill="1" applyBorder="1"/>
    <xf numFmtId="181" fontId="67" fillId="0" borderId="15" xfId="449" applyNumberFormat="1" applyFont="1" applyFill="1" applyBorder="1"/>
    <xf numFmtId="181" fontId="68" fillId="0" borderId="35" xfId="449" applyNumberFormat="1" applyFont="1" applyFill="1" applyBorder="1"/>
    <xf numFmtId="181" fontId="68" fillId="0" borderId="20" xfId="449" applyNumberFormat="1" applyFont="1" applyFill="1" applyBorder="1"/>
    <xf numFmtId="3" fontId="67" fillId="0" borderId="11" xfId="313" applyNumberFormat="1" applyFont="1" applyFill="1" applyBorder="1" applyAlignment="1">
      <alignment vertical="center"/>
    </xf>
    <xf numFmtId="3" fontId="67" fillId="0" borderId="18" xfId="313" applyNumberFormat="1" applyFont="1" applyFill="1" applyBorder="1" applyAlignment="1">
      <alignment vertical="center"/>
    </xf>
    <xf numFmtId="3" fontId="67" fillId="0" borderId="0" xfId="313" applyNumberFormat="1" applyFont="1" applyFill="1" applyBorder="1" applyAlignment="1">
      <alignment vertical="center"/>
    </xf>
    <xf numFmtId="3" fontId="67" fillId="0" borderId="35" xfId="313" applyNumberFormat="1" applyFont="1" applyFill="1" applyBorder="1" applyAlignment="1">
      <alignment vertical="center"/>
    </xf>
    <xf numFmtId="3" fontId="68" fillId="0" borderId="18" xfId="313" applyNumberFormat="1" applyFont="1" applyFill="1" applyBorder="1" applyAlignment="1">
      <alignment vertical="center"/>
    </xf>
    <xf numFmtId="3" fontId="68" fillId="0" borderId="0" xfId="313" applyNumberFormat="1" applyFont="1" applyFill="1" applyBorder="1" applyAlignment="1">
      <alignment vertical="center"/>
    </xf>
    <xf numFmtId="3" fontId="68" fillId="0" borderId="35" xfId="313" applyNumberFormat="1" applyFont="1" applyFill="1" applyBorder="1" applyAlignment="1">
      <alignment vertical="center"/>
    </xf>
    <xf numFmtId="3" fontId="69" fillId="0" borderId="35" xfId="313" applyNumberFormat="1" applyFont="1" applyFill="1" applyBorder="1" applyAlignment="1">
      <alignment vertical="center"/>
    </xf>
    <xf numFmtId="3" fontId="67" fillId="0" borderId="29" xfId="313" applyNumberFormat="1" applyFont="1" applyFill="1" applyBorder="1" applyAlignment="1">
      <alignment vertical="center"/>
    </xf>
    <xf numFmtId="3" fontId="67" fillId="0" borderId="37" xfId="313" applyNumberFormat="1" applyFont="1" applyFill="1" applyBorder="1" applyAlignment="1">
      <alignment vertical="center"/>
    </xf>
    <xf numFmtId="3" fontId="42" fillId="0" borderId="0" xfId="313" applyNumberFormat="1" applyFill="1" applyAlignment="1">
      <alignment vertical="center"/>
    </xf>
    <xf numFmtId="181" fontId="67" fillId="0" borderId="42" xfId="449" applyNumberFormat="1" applyFont="1" applyFill="1" applyBorder="1"/>
    <xf numFmtId="181" fontId="67" fillId="0" borderId="23" xfId="449" applyNumberFormat="1" applyFont="1" applyFill="1" applyBorder="1"/>
    <xf numFmtId="181" fontId="56" fillId="0" borderId="20" xfId="449" applyNumberFormat="1" applyFont="1" applyBorder="1" applyAlignment="1">
      <alignment horizontal="right" vertical="top"/>
    </xf>
    <xf numFmtId="3" fontId="67" fillId="0" borderId="10" xfId="313" applyNumberFormat="1" applyFont="1" applyFill="1" applyBorder="1"/>
    <xf numFmtId="3" fontId="68" fillId="0" borderId="18" xfId="313" applyNumberFormat="1" applyFont="1" applyFill="1" applyBorder="1"/>
    <xf numFmtId="3" fontId="67" fillId="0" borderId="18" xfId="313" applyNumberFormat="1" applyFont="1" applyFill="1" applyBorder="1"/>
    <xf numFmtId="3" fontId="67" fillId="0" borderId="36" xfId="313" applyNumberFormat="1" applyFont="1" applyFill="1" applyBorder="1"/>
    <xf numFmtId="170" fontId="79" fillId="0" borderId="20" xfId="340" applyNumberFormat="1" applyFont="1" applyFill="1" applyBorder="1" applyAlignment="1" applyProtection="1">
      <alignment horizontal="right" vertical="center"/>
    </xf>
    <xf numFmtId="167" fontId="67" fillId="0" borderId="20" xfId="449" applyNumberFormat="1" applyFont="1" applyFill="1" applyBorder="1" applyAlignment="1">
      <alignment horizontal="right"/>
    </xf>
    <xf numFmtId="0" fontId="70" fillId="0" borderId="0" xfId="343" applyFont="1" applyFill="1" applyBorder="1" applyAlignment="1">
      <alignment horizontal="center" vertical="center"/>
    </xf>
    <xf numFmtId="0" fontId="74" fillId="0" borderId="13" xfId="343" applyFont="1" applyFill="1" applyBorder="1" applyAlignment="1">
      <alignment horizontal="center" vertical="center"/>
    </xf>
    <xf numFmtId="0" fontId="70" fillId="0" borderId="35" xfId="343" applyFont="1" applyFill="1" applyBorder="1" applyAlignment="1">
      <alignment horizontal="center" vertical="center"/>
    </xf>
    <xf numFmtId="0" fontId="74" fillId="0" borderId="14" xfId="343" applyFont="1" applyFill="1" applyBorder="1" applyAlignment="1">
      <alignment horizontal="center" vertical="center"/>
    </xf>
    <xf numFmtId="0" fontId="74" fillId="0" borderId="36" xfId="343" applyFont="1" applyFill="1" applyBorder="1" applyAlignment="1">
      <alignment horizontal="center" vertical="center"/>
    </xf>
    <xf numFmtId="0" fontId="74" fillId="0" borderId="37" xfId="343" applyFont="1" applyFill="1" applyBorder="1" applyAlignment="1">
      <alignment horizontal="center" vertical="center"/>
    </xf>
    <xf numFmtId="178" fontId="142" fillId="0" borderId="0" xfId="342" applyNumberFormat="1" applyFont="1" applyFill="1" applyBorder="1" applyAlignment="1" applyProtection="1">
      <alignment vertical="center"/>
    </xf>
    <xf numFmtId="177" fontId="79" fillId="0" borderId="36" xfId="483" applyNumberFormat="1" applyFont="1" applyFill="1" applyBorder="1" applyAlignment="1" applyProtection="1">
      <alignment vertical="center"/>
    </xf>
    <xf numFmtId="177" fontId="79" fillId="0" borderId="36" xfId="485" applyNumberFormat="1" applyFont="1" applyFill="1" applyBorder="1" applyProtection="1"/>
    <xf numFmtId="178" fontId="108" fillId="0" borderId="0" xfId="342" applyNumberFormat="1" applyFont="1" applyFill="1" applyBorder="1" applyAlignment="1" applyProtection="1">
      <alignment vertical="center"/>
    </xf>
    <xf numFmtId="178" fontId="108" fillId="0" borderId="35" xfId="342" applyNumberFormat="1" applyFont="1" applyFill="1" applyBorder="1" applyAlignment="1" applyProtection="1">
      <alignment vertical="center"/>
    </xf>
    <xf numFmtId="165" fontId="84" fillId="0" borderId="0" xfId="340" applyFont="1" applyAlignment="1">
      <alignment vertical="center"/>
    </xf>
    <xf numFmtId="165" fontId="84" fillId="0" borderId="0" xfId="340" applyFont="1" applyAlignment="1">
      <alignment horizontal="center" vertical="center"/>
    </xf>
    <xf numFmtId="165" fontId="87" fillId="0" borderId="0" xfId="340" applyFont="1" applyAlignment="1" applyProtection="1">
      <alignment horizontal="right" vertical="center"/>
    </xf>
    <xf numFmtId="170" fontId="87" fillId="0" borderId="0" xfId="340" applyNumberFormat="1" applyFont="1" applyBorder="1" applyAlignment="1" applyProtection="1">
      <alignment vertical="center"/>
    </xf>
    <xf numFmtId="170" fontId="86" fillId="0" borderId="0" xfId="340" applyNumberFormat="1" applyFont="1" applyBorder="1" applyAlignment="1" applyProtection="1">
      <alignment vertical="center"/>
    </xf>
    <xf numFmtId="170" fontId="86" fillId="0" borderId="0" xfId="340" applyNumberFormat="1" applyFont="1" applyBorder="1" applyAlignment="1" applyProtection="1">
      <alignment horizontal="left" vertical="center"/>
    </xf>
    <xf numFmtId="165" fontId="86" fillId="0" borderId="0" xfId="340" applyFont="1" applyAlignment="1">
      <alignment vertical="center"/>
    </xf>
    <xf numFmtId="0" fontId="140" fillId="0" borderId="0" xfId="0" applyFont="1" applyFill="1" applyBorder="1" applyAlignment="1"/>
    <xf numFmtId="165" fontId="143" fillId="0" borderId="0" xfId="342" applyFont="1" applyFill="1" applyAlignment="1">
      <alignment vertical="center"/>
    </xf>
    <xf numFmtId="0" fontId="143" fillId="0" borderId="0" xfId="343" applyFont="1" applyFill="1" applyAlignment="1">
      <alignment vertical="center"/>
    </xf>
    <xf numFmtId="0" fontId="67" fillId="0" borderId="23" xfId="449" quotePrefix="1" applyFont="1" applyBorder="1" applyAlignment="1">
      <alignment vertical="center" wrapText="1"/>
    </xf>
    <xf numFmtId="170" fontId="79" fillId="0" borderId="0" xfId="342" applyNumberFormat="1" applyFont="1" applyFill="1" applyBorder="1" applyAlignment="1" applyProtection="1">
      <alignment horizontal="right" vertical="center"/>
    </xf>
    <xf numFmtId="170" fontId="79" fillId="0" borderId="18" xfId="342" applyNumberFormat="1" applyFont="1" applyFill="1" applyBorder="1" applyAlignment="1" applyProtection="1">
      <alignment horizontal="right" vertical="center"/>
    </xf>
    <xf numFmtId="170" fontId="79" fillId="0" borderId="35" xfId="342" applyNumberFormat="1" applyFont="1" applyFill="1" applyBorder="1" applyAlignment="1" applyProtection="1">
      <alignment horizontal="right" vertical="center"/>
    </xf>
    <xf numFmtId="170" fontId="79" fillId="0" borderId="36" xfId="342" applyNumberFormat="1" applyFont="1" applyFill="1" applyBorder="1" applyAlignment="1" applyProtection="1">
      <alignment horizontal="right" vertical="center"/>
    </xf>
    <xf numFmtId="170" fontId="79" fillId="0" borderId="29" xfId="342" applyNumberFormat="1" applyFont="1" applyFill="1" applyBorder="1" applyAlignment="1" applyProtection="1">
      <alignment horizontal="right" vertical="center"/>
    </xf>
    <xf numFmtId="170" fontId="79" fillId="0" borderId="37" xfId="342" applyNumberFormat="1" applyFont="1" applyFill="1" applyBorder="1" applyAlignment="1" applyProtection="1">
      <alignment horizontal="right" vertical="center"/>
    </xf>
    <xf numFmtId="178" fontId="79" fillId="0" borderId="0" xfId="342" applyNumberFormat="1" applyFont="1" applyFill="1" applyBorder="1" applyAlignment="1" applyProtection="1">
      <alignment vertical="center"/>
    </xf>
    <xf numFmtId="178" fontId="79" fillId="0" borderId="10" xfId="342" applyNumberFormat="1" applyFont="1" applyFill="1" applyBorder="1" applyAlignment="1" applyProtection="1">
      <alignment vertical="center"/>
    </xf>
    <xf numFmtId="178" fontId="79" fillId="0" borderId="18" xfId="342" applyNumberFormat="1" applyFont="1" applyFill="1" applyBorder="1" applyAlignment="1" applyProtection="1">
      <alignment vertical="center"/>
    </xf>
    <xf numFmtId="178" fontId="79" fillId="0" borderId="35" xfId="342" applyNumberFormat="1" applyFont="1" applyFill="1" applyBorder="1" applyAlignment="1" applyProtection="1">
      <alignment vertical="center"/>
    </xf>
    <xf numFmtId="165" fontId="109" fillId="0" borderId="0" xfId="483" applyNumberFormat="1" applyFont="1" applyFill="1"/>
    <xf numFmtId="165" fontId="73" fillId="0" borderId="20" xfId="467" applyFont="1" applyBorder="1"/>
    <xf numFmtId="181" fontId="68" fillId="0" borderId="20" xfId="449" applyNumberFormat="1" applyFont="1" applyFill="1" applyBorder="1" applyAlignment="1">
      <alignment horizontal="right"/>
    </xf>
    <xf numFmtId="0" fontId="68" fillId="0" borderId="0" xfId="313" applyFont="1" applyFill="1" applyAlignment="1">
      <alignment vertical="top"/>
    </xf>
    <xf numFmtId="3" fontId="68" fillId="0" borderId="0" xfId="449" applyNumberFormat="1" applyFont="1" applyBorder="1"/>
    <xf numFmtId="3" fontId="67" fillId="0" borderId="35" xfId="449" applyNumberFormat="1" applyFont="1" applyBorder="1" applyAlignment="1">
      <alignment horizontal="center" vertical="center"/>
    </xf>
    <xf numFmtId="3" fontId="72" fillId="0" borderId="27" xfId="449" quotePrefix="1" applyNumberFormat="1" applyFont="1" applyBorder="1" applyAlignment="1">
      <alignment horizontal="center" vertical="center"/>
    </xf>
    <xf numFmtId="180" fontId="67" fillId="0" borderId="10" xfId="487" applyNumberFormat="1" applyFont="1" applyFill="1" applyBorder="1" applyAlignment="1">
      <alignment horizontal="right"/>
    </xf>
    <xf numFmtId="180" fontId="67" fillId="0" borderId="18" xfId="449" applyNumberFormat="1" applyFont="1" applyFill="1" applyBorder="1" applyAlignment="1">
      <alignment horizontal="right"/>
    </xf>
    <xf numFmtId="180" fontId="68" fillId="0" borderId="18" xfId="449" applyNumberFormat="1" applyFont="1" applyFill="1" applyBorder="1" applyAlignment="1">
      <alignment horizontal="right"/>
    </xf>
    <xf numFmtId="180" fontId="68" fillId="0" borderId="36" xfId="449" applyNumberFormat="1" applyFont="1" applyFill="1" applyBorder="1" applyAlignment="1">
      <alignment horizontal="right"/>
    </xf>
    <xf numFmtId="3" fontId="67" fillId="0" borderId="14" xfId="449" applyNumberFormat="1" applyFont="1" applyBorder="1" applyAlignment="1">
      <alignment horizontal="center" vertical="center"/>
    </xf>
    <xf numFmtId="49" fontId="68" fillId="0" borderId="0" xfId="0" quotePrefix="1" applyNumberFormat="1" applyFont="1" applyAlignment="1">
      <alignment horizontal="left"/>
    </xf>
    <xf numFmtId="165" fontId="73" fillId="0" borderId="0" xfId="467" applyFont="1"/>
    <xf numFmtId="176" fontId="123" fillId="25" borderId="20" xfId="0" applyNumberFormat="1" applyFont="1" applyFill="1" applyBorder="1" applyAlignment="1" applyProtection="1">
      <alignment vertical="center"/>
      <protection locked="0" hidden="1"/>
    </xf>
    <xf numFmtId="176" fontId="122" fillId="0" borderId="20" xfId="0" applyNumberFormat="1" applyFont="1" applyBorder="1" applyAlignment="1" applyProtection="1">
      <alignment vertical="center"/>
      <protection locked="0" hidden="1"/>
    </xf>
    <xf numFmtId="176" fontId="123" fillId="0" borderId="20" xfId="0" applyNumberFormat="1" applyFont="1" applyBorder="1" applyAlignment="1" applyProtection="1">
      <alignment vertical="center"/>
      <protection locked="0" hidden="1"/>
    </xf>
    <xf numFmtId="176" fontId="123" fillId="0" borderId="23" xfId="0" applyNumberFormat="1" applyFont="1" applyBorder="1" applyAlignment="1" applyProtection="1">
      <alignment vertical="center"/>
      <protection locked="0" hidden="1"/>
    </xf>
    <xf numFmtId="0" fontId="68" fillId="0" borderId="0" xfId="0" quotePrefix="1" applyFont="1" applyFill="1" applyAlignment="1">
      <alignment horizontal="left"/>
    </xf>
    <xf numFmtId="181" fontId="68" fillId="0" borderId="20" xfId="339" applyNumberFormat="1" applyFont="1" applyFill="1" applyBorder="1" applyProtection="1"/>
    <xf numFmtId="176" fontId="123" fillId="0" borderId="15" xfId="0" applyNumberFormat="1" applyFont="1" applyBorder="1" applyAlignment="1" applyProtection="1">
      <alignment vertical="center"/>
      <protection locked="0" hidden="1"/>
    </xf>
    <xf numFmtId="3" fontId="67" fillId="0" borderId="35" xfId="449" quotePrefix="1" applyNumberFormat="1" applyFont="1" applyBorder="1" applyAlignment="1">
      <alignment horizontal="center" vertical="top"/>
    </xf>
    <xf numFmtId="1" fontId="68" fillId="0" borderId="36" xfId="340" applyNumberFormat="1" applyFont="1" applyBorder="1" applyAlignment="1">
      <alignment vertical="center" wrapText="1"/>
    </xf>
    <xf numFmtId="177" fontId="119" fillId="0" borderId="29" xfId="0" applyNumberFormat="1" applyFont="1" applyBorder="1" applyAlignment="1">
      <alignment horizontal="right" vertical="center"/>
    </xf>
    <xf numFmtId="170" fontId="79" fillId="0" borderId="23" xfId="340" applyNumberFormat="1" applyFont="1" applyFill="1" applyBorder="1" applyAlignment="1" applyProtection="1">
      <alignment horizontal="right" vertical="center"/>
    </xf>
    <xf numFmtId="1" fontId="68" fillId="0" borderId="0" xfId="343" applyNumberFormat="1" applyFont="1" applyFill="1" applyBorder="1" applyAlignment="1"/>
    <xf numFmtId="1" fontId="68" fillId="0" borderId="29" xfId="343" applyNumberFormat="1" applyFont="1" applyFill="1" applyBorder="1" applyAlignment="1"/>
    <xf numFmtId="0" fontId="80" fillId="0" borderId="0" xfId="0" applyFont="1" applyFill="1" applyAlignment="1">
      <alignment vertical="center"/>
    </xf>
    <xf numFmtId="4" fontId="68" fillId="0" borderId="0" xfId="342" applyNumberFormat="1" applyFont="1" applyFill="1" applyAlignment="1">
      <alignment vertical="center"/>
    </xf>
    <xf numFmtId="177" fontId="68" fillId="0" borderId="35" xfId="485" applyNumberFormat="1" applyFont="1" applyFill="1" applyBorder="1" applyAlignment="1">
      <alignment vertical="center"/>
    </xf>
    <xf numFmtId="177" fontId="68" fillId="0" borderId="20" xfId="485" applyNumberFormat="1" applyFont="1" applyFill="1" applyBorder="1" applyAlignment="1">
      <alignment vertical="center"/>
    </xf>
    <xf numFmtId="166" fontId="67" fillId="0" borderId="35" xfId="233" applyNumberFormat="1" applyFont="1" applyFill="1" applyBorder="1" applyAlignment="1"/>
    <xf numFmtId="166" fontId="68" fillId="0" borderId="35" xfId="233" applyNumberFormat="1" applyFont="1" applyFill="1" applyBorder="1" applyAlignment="1"/>
    <xf numFmtId="166" fontId="67" fillId="0" borderId="23" xfId="233" applyNumberFormat="1" applyFont="1" applyFill="1" applyBorder="1" applyAlignment="1"/>
    <xf numFmtId="3" fontId="70" fillId="0" borderId="0" xfId="449" applyNumberFormat="1" applyFont="1" applyBorder="1" applyAlignment="1">
      <alignment horizontal="center"/>
    </xf>
    <xf numFmtId="3" fontId="72" fillId="0" borderId="28" xfId="449" quotePrefix="1" applyNumberFormat="1" applyFont="1" applyBorder="1" applyAlignment="1">
      <alignment horizontal="center" vertical="center"/>
    </xf>
    <xf numFmtId="167" fontId="67" fillId="0" borderId="29" xfId="449" applyNumberFormat="1" applyFont="1" applyFill="1" applyBorder="1"/>
    <xf numFmtId="167" fontId="67" fillId="0" borderId="27" xfId="449" applyNumberFormat="1" applyFont="1" applyFill="1" applyBorder="1"/>
    <xf numFmtId="167" fontId="67" fillId="0" borderId="11" xfId="449" applyNumberFormat="1" applyFont="1" applyFill="1" applyBorder="1"/>
    <xf numFmtId="167" fontId="67" fillId="0" borderId="36" xfId="449" applyNumberFormat="1" applyFont="1" applyFill="1" applyBorder="1"/>
    <xf numFmtId="167" fontId="67" fillId="0" borderId="0" xfId="449" applyNumberFormat="1" applyFont="1" applyFill="1" applyBorder="1"/>
    <xf numFmtId="167" fontId="68" fillId="0" borderId="18" xfId="449" applyNumberFormat="1" applyFont="1" applyFill="1" applyBorder="1"/>
    <xf numFmtId="3" fontId="68" fillId="0" borderId="29" xfId="449" applyNumberFormat="1" applyFont="1" applyFill="1" applyBorder="1"/>
    <xf numFmtId="3" fontId="70" fillId="0" borderId="14" xfId="449" applyNumberFormat="1" applyFont="1" applyBorder="1" applyAlignment="1">
      <alignment horizontal="center"/>
    </xf>
    <xf numFmtId="167" fontId="67" fillId="0" borderId="45" xfId="449" applyNumberFormat="1" applyFont="1" applyFill="1" applyBorder="1"/>
    <xf numFmtId="167" fontId="68" fillId="0" borderId="0" xfId="449" applyNumberFormat="1" applyFont="1" applyFill="1" applyBorder="1" applyAlignment="1"/>
    <xf numFmtId="167" fontId="68" fillId="0" borderId="20" xfId="449" applyNumberFormat="1" applyFont="1" applyFill="1" applyBorder="1" applyAlignment="1"/>
    <xf numFmtId="4" fontId="122" fillId="0" borderId="0" xfId="0" applyNumberFormat="1" applyFont="1" applyProtection="1">
      <protection locked="0" hidden="1"/>
    </xf>
    <xf numFmtId="4" fontId="125" fillId="0" borderId="0" xfId="0" applyNumberFormat="1" applyFont="1" applyProtection="1">
      <protection locked="0" hidden="1"/>
    </xf>
    <xf numFmtId="4" fontId="135" fillId="0" borderId="0" xfId="0" applyNumberFormat="1" applyFont="1" applyProtection="1">
      <protection locked="0" hidden="1"/>
    </xf>
    <xf numFmtId="4" fontId="42" fillId="0" borderId="0" xfId="313" applyNumberFormat="1" applyFill="1" applyAlignment="1">
      <alignment vertical="center"/>
    </xf>
    <xf numFmtId="178" fontId="105" fillId="0" borderId="0" xfId="342" applyNumberFormat="1" applyFont="1" applyFill="1" applyBorder="1" applyAlignment="1" applyProtection="1">
      <alignment vertical="center"/>
    </xf>
    <xf numFmtId="167" fontId="68" fillId="0" borderId="37" xfId="449" applyNumberFormat="1" applyFont="1" applyFill="1" applyBorder="1"/>
    <xf numFmtId="167" fontId="67" fillId="0" borderId="18" xfId="449" applyNumberFormat="1" applyFont="1" applyFill="1" applyBorder="1"/>
    <xf numFmtId="167" fontId="68" fillId="0" borderId="36" xfId="449" applyNumberFormat="1" applyFont="1" applyFill="1" applyBorder="1"/>
    <xf numFmtId="167" fontId="67" fillId="0" borderId="28" xfId="449" applyNumberFormat="1" applyFont="1" applyFill="1" applyBorder="1"/>
    <xf numFmtId="175" fontId="74" fillId="0" borderId="0" xfId="449" applyNumberFormat="1" applyFont="1"/>
    <xf numFmtId="0" fontId="115" fillId="0" borderId="0" xfId="0" applyFont="1" applyFill="1" applyAlignment="1" applyProtection="1">
      <alignment horizontal="right"/>
    </xf>
    <xf numFmtId="0" fontId="115" fillId="0" borderId="0" xfId="0" applyFont="1" applyFill="1" applyAlignment="1" applyProtection="1">
      <alignment horizontal="left"/>
    </xf>
    <xf numFmtId="0" fontId="115" fillId="0" borderId="0" xfId="0" applyFont="1" applyFill="1"/>
    <xf numFmtId="0" fontId="137" fillId="0" borderId="0" xfId="0" applyFont="1" applyFill="1" applyAlignment="1" applyProtection="1">
      <alignment horizontal="right"/>
    </xf>
    <xf numFmtId="0" fontId="126" fillId="0" borderId="27" xfId="0" applyFont="1" applyBorder="1" applyAlignment="1" applyProtection="1">
      <alignment horizontal="center" vertical="center"/>
      <protection locked="0" hidden="1"/>
    </xf>
    <xf numFmtId="167" fontId="67" fillId="0" borderId="37" xfId="449" applyNumberFormat="1" applyFont="1" applyFill="1" applyBorder="1" applyAlignment="1">
      <alignment horizontal="left"/>
    </xf>
    <xf numFmtId="167" fontId="67" fillId="0" borderId="14" xfId="449" applyNumberFormat="1" applyFont="1" applyFill="1" applyBorder="1" applyAlignment="1">
      <alignment horizontal="left"/>
    </xf>
    <xf numFmtId="167" fontId="67" fillId="0" borderId="35" xfId="449" applyNumberFormat="1" applyFont="1" applyFill="1" applyBorder="1" applyAlignment="1">
      <alignment horizontal="left"/>
    </xf>
    <xf numFmtId="167" fontId="68" fillId="0" borderId="35" xfId="449" applyNumberFormat="1" applyFont="1" applyFill="1" applyBorder="1" applyAlignment="1">
      <alignment horizontal="left"/>
    </xf>
    <xf numFmtId="181" fontId="99" fillId="0" borderId="20" xfId="449" applyNumberFormat="1" applyFont="1" applyFill="1" applyBorder="1" applyAlignment="1">
      <alignment horizontal="right"/>
    </xf>
    <xf numFmtId="167" fontId="99" fillId="0" borderId="35" xfId="449" applyNumberFormat="1" applyFont="1" applyFill="1" applyBorder="1" applyAlignment="1">
      <alignment horizontal="left"/>
    </xf>
    <xf numFmtId="3" fontId="68" fillId="0" borderId="37" xfId="449" applyNumberFormat="1" applyFont="1" applyFill="1" applyBorder="1" applyAlignment="1">
      <alignment horizontal="left"/>
    </xf>
    <xf numFmtId="165" fontId="105" fillId="25" borderId="0" xfId="483" applyNumberFormat="1" applyFont="1" applyFill="1"/>
    <xf numFmtId="165" fontId="109" fillId="25" borderId="0" xfId="483" applyNumberFormat="1" applyFont="1" applyFill="1" applyAlignment="1" applyProtection="1">
      <alignment horizontal="center"/>
    </xf>
    <xf numFmtId="165" fontId="109" fillId="0" borderId="0" xfId="483" applyNumberFormat="1" applyFont="1" applyFill="1" applyBorder="1" applyAlignment="1" applyProtection="1">
      <alignment horizontal="center"/>
    </xf>
    <xf numFmtId="165" fontId="109" fillId="25" borderId="0" xfId="483" applyNumberFormat="1" applyFont="1" applyFill="1" applyBorder="1"/>
    <xf numFmtId="165" fontId="105" fillId="0" borderId="0" xfId="483" applyNumberFormat="1" applyFont="1" applyFill="1"/>
    <xf numFmtId="165" fontId="109" fillId="0" borderId="0" xfId="483" applyNumberFormat="1" applyFont="1" applyFill="1" applyAlignment="1" applyProtection="1">
      <alignment horizontal="center"/>
    </xf>
    <xf numFmtId="165" fontId="109" fillId="0" borderId="0" xfId="485" applyNumberFormat="1" applyFont="1" applyFill="1" applyBorder="1"/>
    <xf numFmtId="165" fontId="109" fillId="0" borderId="0" xfId="485" applyNumberFormat="1" applyFont="1" applyBorder="1"/>
    <xf numFmtId="165" fontId="145" fillId="0" borderId="0" xfId="485" applyNumberFormat="1" applyFont="1" applyBorder="1" applyAlignment="1">
      <alignment horizontal="left"/>
    </xf>
    <xf numFmtId="165" fontId="109" fillId="0" borderId="0" xfId="485" applyNumberFormat="1" applyFont="1"/>
    <xf numFmtId="0" fontId="146" fillId="0" borderId="0" xfId="313" applyFont="1" applyFill="1"/>
    <xf numFmtId="0" fontId="141" fillId="0" borderId="0" xfId="449" applyFont="1"/>
    <xf numFmtId="165" fontId="73" fillId="25" borderId="0" xfId="483" applyNumberFormat="1" applyFont="1" applyFill="1"/>
    <xf numFmtId="165" fontId="102" fillId="0" borderId="0" xfId="485" applyNumberFormat="1" applyFont="1" applyFill="1" applyBorder="1"/>
    <xf numFmtId="165" fontId="73" fillId="0" borderId="0" xfId="483" quotePrefix="1" applyNumberFormat="1" applyFont="1" applyFill="1"/>
    <xf numFmtId="0" fontId="72" fillId="0" borderId="27" xfId="449" quotePrefix="1" applyFont="1" applyBorder="1" applyAlignment="1">
      <alignment horizontal="center" vertical="center"/>
    </xf>
    <xf numFmtId="180" fontId="67" fillId="0" borderId="0" xfId="449" applyNumberFormat="1" applyFont="1" applyAlignment="1">
      <alignment horizontal="right"/>
    </xf>
    <xf numFmtId="180" fontId="68" fillId="0" borderId="0" xfId="449" applyNumberFormat="1" applyFont="1" applyAlignment="1">
      <alignment horizontal="right"/>
    </xf>
    <xf numFmtId="180" fontId="67" fillId="0" borderId="20" xfId="449" applyNumberFormat="1" applyFont="1" applyFill="1" applyBorder="1" applyAlignment="1">
      <alignment horizontal="right"/>
    </xf>
    <xf numFmtId="180" fontId="68" fillId="0" borderId="20" xfId="449" applyNumberFormat="1" applyFont="1" applyFill="1" applyBorder="1" applyAlignment="1">
      <alignment horizontal="right"/>
    </xf>
    <xf numFmtId="165" fontId="114" fillId="25" borderId="34" xfId="315" applyNumberFormat="1" applyFont="1" applyFill="1" applyBorder="1" applyAlignment="1" applyProtection="1">
      <alignment horizontal="center"/>
    </xf>
    <xf numFmtId="165" fontId="67" fillId="0" borderId="0" xfId="466" applyFont="1" applyAlignment="1">
      <alignment horizontal="left"/>
    </xf>
    <xf numFmtId="0" fontId="126" fillId="0" borderId="20" xfId="0" applyFont="1" applyBorder="1" applyAlignment="1" applyProtection="1">
      <alignment horizontal="center" vertical="center"/>
      <protection locked="0" hidden="1"/>
    </xf>
    <xf numFmtId="179" fontId="67" fillId="0" borderId="18" xfId="467" applyNumberFormat="1" applyFont="1" applyBorder="1" applyAlignment="1" applyProtection="1">
      <alignment horizontal="right"/>
    </xf>
    <xf numFmtId="179" fontId="68" fillId="0" borderId="18" xfId="467" applyNumberFormat="1" applyFont="1" applyBorder="1" applyAlignment="1" applyProtection="1">
      <alignment horizontal="right"/>
    </xf>
    <xf numFmtId="167" fontId="68" fillId="25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Protection="1"/>
    <xf numFmtId="167" fontId="68" fillId="0" borderId="36" xfId="467" applyNumberFormat="1" applyFont="1" applyFill="1" applyBorder="1" applyAlignment="1" applyProtection="1">
      <alignment horizontal="right"/>
    </xf>
    <xf numFmtId="167" fontId="68" fillId="0" borderId="37" xfId="467" applyNumberFormat="1" applyFont="1" applyFill="1" applyBorder="1" applyAlignment="1" applyProtection="1">
      <alignment horizontal="right"/>
    </xf>
    <xf numFmtId="165" fontId="70" fillId="0" borderId="43" xfId="467" applyFont="1" applyBorder="1" applyAlignment="1" applyProtection="1">
      <alignment horizontal="centerContinuous"/>
    </xf>
    <xf numFmtId="165" fontId="70" fillId="0" borderId="35" xfId="467" applyFont="1" applyBorder="1" applyAlignment="1" applyProtection="1">
      <alignment horizontal="centerContinuous"/>
    </xf>
    <xf numFmtId="165" fontId="72" fillId="0" borderId="36" xfId="467" applyFont="1" applyBorder="1" applyAlignment="1" applyProtection="1">
      <alignment horizontal="center" vertical="center"/>
    </xf>
    <xf numFmtId="165" fontId="72" fillId="0" borderId="37" xfId="467" applyFont="1" applyBorder="1" applyAlignment="1" applyProtection="1">
      <alignment horizontal="center" vertical="center"/>
    </xf>
    <xf numFmtId="165" fontId="70" fillId="0" borderId="14" xfId="467" applyFont="1" applyBorder="1" applyAlignment="1" applyProtection="1">
      <alignment horizontal="center"/>
    </xf>
    <xf numFmtId="165" fontId="70" fillId="0" borderId="35" xfId="467" applyFont="1" applyBorder="1" applyAlignment="1" applyProtection="1">
      <alignment horizontal="center"/>
    </xf>
    <xf numFmtId="165" fontId="70" fillId="0" borderId="36" xfId="467" applyFont="1" applyBorder="1" applyAlignment="1" applyProtection="1">
      <alignment horizontal="center"/>
    </xf>
    <xf numFmtId="165" fontId="70" fillId="0" borderId="37" xfId="467" applyFont="1" applyBorder="1" applyAlignment="1" applyProtection="1">
      <alignment horizontal="center"/>
    </xf>
    <xf numFmtId="179" fontId="67" fillId="0" borderId="35" xfId="467" applyNumberFormat="1" applyFont="1" applyFill="1" applyBorder="1" applyAlignment="1" applyProtection="1">
      <alignment horizontal="right"/>
    </xf>
    <xf numFmtId="179" fontId="111" fillId="0" borderId="35" xfId="467" applyNumberFormat="1" applyFont="1" applyFill="1" applyBorder="1" applyAlignment="1" applyProtection="1">
      <alignment horizontal="right"/>
    </xf>
    <xf numFmtId="165" fontId="73" fillId="0" borderId="35" xfId="467" applyFont="1" applyBorder="1"/>
    <xf numFmtId="179" fontId="99" fillId="0" borderId="35" xfId="467" applyNumberFormat="1" applyFont="1" applyFill="1" applyBorder="1" applyAlignment="1" applyProtection="1">
      <alignment horizontal="right"/>
    </xf>
    <xf numFmtId="179" fontId="68" fillId="0" borderId="35" xfId="467" applyNumberFormat="1" applyFont="1" applyFill="1" applyBorder="1" applyAlignment="1" applyProtection="1">
      <alignment horizontal="right"/>
    </xf>
    <xf numFmtId="179" fontId="67" fillId="0" borderId="20" xfId="467" applyNumberFormat="1" applyFont="1" applyFill="1" applyBorder="1" applyAlignment="1" applyProtection="1">
      <alignment horizontal="right"/>
    </xf>
    <xf numFmtId="179" fontId="68" fillId="0" borderId="20" xfId="467" applyNumberFormat="1" applyFont="1" applyFill="1" applyBorder="1" applyAlignment="1" applyProtection="1">
      <alignment horizontal="right"/>
    </xf>
    <xf numFmtId="165" fontId="67" fillId="0" borderId="10" xfId="340" applyFont="1" applyBorder="1"/>
    <xf numFmtId="177" fontId="120" fillId="27" borderId="10" xfId="0" applyNumberFormat="1" applyFont="1" applyFill="1" applyBorder="1" applyAlignment="1">
      <alignment horizontal="right"/>
    </xf>
    <xf numFmtId="177" fontId="68" fillId="0" borderId="18" xfId="313" applyNumberFormat="1" applyFont="1" applyFill="1" applyBorder="1" applyAlignment="1">
      <alignment vertical="center"/>
    </xf>
    <xf numFmtId="177" fontId="68" fillId="0" borderId="36" xfId="313" applyNumberFormat="1" applyFont="1" applyFill="1" applyBorder="1" applyAlignment="1">
      <alignment vertical="center"/>
    </xf>
    <xf numFmtId="177" fontId="119" fillId="0" borderId="0" xfId="0" applyNumberFormat="1" applyFont="1" applyBorder="1" applyAlignment="1">
      <alignment horizontal="right" vertical="center"/>
    </xf>
    <xf numFmtId="177" fontId="139" fillId="0" borderId="0" xfId="0" applyNumberFormat="1" applyFont="1" applyBorder="1" applyAlignment="1">
      <alignment horizontal="left" vertical="top"/>
    </xf>
    <xf numFmtId="178" fontId="139" fillId="0" borderId="0" xfId="0" applyNumberFormat="1" applyFont="1" applyBorder="1" applyAlignment="1">
      <alignment horizontal="center" vertical="center"/>
    </xf>
    <xf numFmtId="183" fontId="120" fillId="0" borderId="10" xfId="0" applyNumberFormat="1" applyFont="1" applyBorder="1" applyAlignment="1">
      <alignment horizontal="right"/>
    </xf>
    <xf numFmtId="183" fontId="119" fillId="0" borderId="18" xfId="0" applyNumberFormat="1" applyFont="1" applyBorder="1" applyAlignment="1">
      <alignment horizontal="right" vertical="center"/>
    </xf>
    <xf numFmtId="183" fontId="119" fillId="0" borderId="36" xfId="0" applyNumberFormat="1" applyFont="1" applyBorder="1" applyAlignment="1">
      <alignment horizontal="right" vertical="center"/>
    </xf>
    <xf numFmtId="177" fontId="120" fillId="0" borderId="11" xfId="0" applyNumberFormat="1" applyFont="1" applyBorder="1" applyAlignment="1">
      <alignment horizontal="right"/>
    </xf>
    <xf numFmtId="170" fontId="77" fillId="0" borderId="15" xfId="340" applyNumberFormat="1" applyFont="1" applyFill="1" applyBorder="1" applyAlignment="1" applyProtection="1">
      <alignment horizontal="right"/>
    </xf>
    <xf numFmtId="0" fontId="126" fillId="0" borderId="27" xfId="0" applyFont="1" applyBorder="1" applyAlignment="1" applyProtection="1">
      <alignment horizontal="center" vertical="center"/>
      <protection locked="0" hidden="1"/>
    </xf>
    <xf numFmtId="165" fontId="68" fillId="25" borderId="0" xfId="483" applyNumberFormat="1" applyFont="1" applyFill="1" applyBorder="1" applyAlignment="1" applyProtection="1">
      <alignment wrapText="1"/>
    </xf>
    <xf numFmtId="165" fontId="68" fillId="0" borderId="0" xfId="310" applyNumberFormat="1" applyFont="1" applyFill="1" applyBorder="1" applyAlignment="1" applyProtection="1">
      <alignment horizontal="left"/>
    </xf>
    <xf numFmtId="165" fontId="68" fillId="25" borderId="36" xfId="310" quotePrefix="1" applyNumberFormat="1" applyFont="1" applyFill="1" applyBorder="1" applyAlignment="1" applyProtection="1">
      <alignment horizontal="left"/>
    </xf>
    <xf numFmtId="165" fontId="77" fillId="25" borderId="11" xfId="310" applyNumberFormat="1" applyFont="1" applyFill="1" applyBorder="1" applyAlignment="1" applyProtection="1">
      <alignment horizontal="center"/>
    </xf>
    <xf numFmtId="165" fontId="114" fillId="25" borderId="17" xfId="310" applyNumberFormat="1" applyFont="1" applyFill="1" applyBorder="1" applyAlignment="1" applyProtection="1">
      <alignment horizontal="center"/>
    </xf>
    <xf numFmtId="165" fontId="114" fillId="25" borderId="43" xfId="310" applyNumberFormat="1" applyFont="1" applyFill="1" applyBorder="1" applyAlignment="1" applyProtection="1">
      <alignment horizontal="center"/>
    </xf>
    <xf numFmtId="177" fontId="119" fillId="0" borderId="0" xfId="310" applyNumberFormat="1" applyFont="1" applyFill="1" applyBorder="1" applyAlignment="1">
      <alignment vertical="center"/>
    </xf>
    <xf numFmtId="173" fontId="77" fillId="0" borderId="10" xfId="310" applyNumberFormat="1" applyFont="1" applyFill="1" applyBorder="1"/>
    <xf numFmtId="177" fontId="77" fillId="0" borderId="18" xfId="310" applyNumberFormat="1" applyFont="1" applyFill="1" applyBorder="1" applyAlignment="1">
      <alignment vertical="center"/>
    </xf>
    <xf numFmtId="173" fontId="68" fillId="25" borderId="36" xfId="310" applyNumberFormat="1" applyFont="1" applyFill="1" applyBorder="1"/>
    <xf numFmtId="173" fontId="68" fillId="25" borderId="37" xfId="310" applyNumberFormat="1" applyFont="1" applyFill="1" applyBorder="1"/>
    <xf numFmtId="173" fontId="77" fillId="0" borderId="11" xfId="310" applyNumberFormat="1" applyFont="1" applyFill="1" applyBorder="1"/>
    <xf numFmtId="173" fontId="68" fillId="25" borderId="29" xfId="310" applyNumberFormat="1" applyFont="1" applyFill="1" applyBorder="1"/>
    <xf numFmtId="165" fontId="114" fillId="25" borderId="15" xfId="310" applyNumberFormat="1" applyFont="1" applyFill="1" applyBorder="1" applyAlignment="1" applyProtection="1">
      <alignment horizontal="center"/>
    </xf>
    <xf numFmtId="165" fontId="114" fillId="25" borderId="14" xfId="310" applyNumberFormat="1" applyFont="1" applyFill="1" applyBorder="1" applyAlignment="1" applyProtection="1">
      <alignment horizontal="center"/>
    </xf>
    <xf numFmtId="173" fontId="77" fillId="25" borderId="10" xfId="310" applyNumberFormat="1" applyFont="1" applyFill="1" applyBorder="1" applyProtection="1"/>
    <xf numFmtId="173" fontId="77" fillId="25" borderId="14" xfId="310" applyNumberFormat="1" applyFont="1" applyFill="1" applyBorder="1" applyProtection="1"/>
    <xf numFmtId="177" fontId="77" fillId="25" borderId="18" xfId="310" applyNumberFormat="1" applyFont="1" applyFill="1" applyBorder="1" applyAlignment="1" applyProtection="1">
      <alignment vertical="center"/>
    </xf>
    <xf numFmtId="173" fontId="79" fillId="25" borderId="36" xfId="310" applyNumberFormat="1" applyFont="1" applyFill="1" applyBorder="1" applyProtection="1"/>
    <xf numFmtId="177" fontId="119" fillId="0" borderId="36" xfId="310" applyNumberFormat="1" applyFont="1" applyFill="1" applyBorder="1" applyAlignment="1">
      <alignment vertical="center"/>
    </xf>
    <xf numFmtId="177" fontId="119" fillId="0" borderId="29" xfId="310" applyNumberFormat="1" applyFont="1" applyFill="1" applyBorder="1" applyAlignment="1">
      <alignment vertical="center"/>
    </xf>
    <xf numFmtId="177" fontId="115" fillId="25" borderId="37" xfId="326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25" borderId="0" xfId="0" applyFont="1" applyFill="1"/>
    <xf numFmtId="167" fontId="67" fillId="0" borderId="23" xfId="449" applyNumberFormat="1" applyFont="1" applyFill="1" applyBorder="1" applyAlignment="1">
      <alignment horizontal="right"/>
    </xf>
    <xf numFmtId="181" fontId="68" fillId="0" borderId="69" xfId="339" applyNumberFormat="1" applyFont="1" applyFill="1" applyBorder="1" applyProtection="1"/>
    <xf numFmtId="167" fontId="68" fillId="0" borderId="18" xfId="339" applyNumberFormat="1" applyFont="1" applyFill="1" applyBorder="1" applyProtection="1"/>
    <xf numFmtId="181" fontId="68" fillId="0" borderId="35" xfId="339" applyNumberFormat="1" applyFont="1" applyFill="1" applyBorder="1" applyProtection="1"/>
    <xf numFmtId="165" fontId="90" fillId="0" borderId="23" xfId="340" applyFont="1" applyBorder="1" applyAlignment="1">
      <alignment horizontal="center" vertical="center"/>
    </xf>
    <xf numFmtId="165" fontId="90" fillId="0" borderId="42" xfId="340" quotePrefix="1" applyFont="1" applyBorder="1" applyAlignment="1" applyProtection="1">
      <alignment horizontal="center" vertical="center"/>
    </xf>
    <xf numFmtId="165" fontId="90" fillId="0" borderId="34" xfId="340" quotePrefix="1" applyFont="1" applyBorder="1" applyAlignment="1" applyProtection="1">
      <alignment horizontal="center" vertical="center"/>
    </xf>
    <xf numFmtId="178" fontId="68" fillId="0" borderId="0" xfId="342" applyNumberFormat="1" applyFont="1" applyFill="1" applyBorder="1" applyAlignment="1" applyProtection="1">
      <alignment vertical="center"/>
    </xf>
    <xf numFmtId="166" fontId="123" fillId="0" borderId="10" xfId="0" applyNumberFormat="1" applyFont="1" applyFill="1" applyBorder="1" applyAlignment="1" applyProtection="1">
      <alignment vertical="center"/>
      <protection locked="0" hidden="1"/>
    </xf>
    <xf numFmtId="166" fontId="123" fillId="0" borderId="15" xfId="0" applyNumberFormat="1" applyFont="1" applyFill="1" applyBorder="1" applyAlignment="1" applyProtection="1">
      <alignment vertical="center"/>
      <protection locked="0" hidden="1"/>
    </xf>
    <xf numFmtId="166" fontId="123" fillId="0" borderId="18" xfId="0" applyNumberFormat="1" applyFont="1" applyFill="1" applyBorder="1" applyAlignment="1" applyProtection="1">
      <alignment vertical="center"/>
      <protection locked="0" hidden="1"/>
    </xf>
    <xf numFmtId="166" fontId="123" fillId="0" borderId="20" xfId="0" applyNumberFormat="1" applyFont="1" applyFill="1" applyBorder="1" applyAlignment="1" applyProtection="1">
      <alignment vertical="center"/>
      <protection locked="0" hidden="1"/>
    </xf>
    <xf numFmtId="166" fontId="122" fillId="0" borderId="18" xfId="0" applyNumberFormat="1" applyFont="1" applyFill="1" applyBorder="1" applyAlignment="1" applyProtection="1">
      <alignment vertical="center"/>
      <protection locked="0" hidden="1"/>
    </xf>
    <xf numFmtId="166" fontId="122" fillId="0" borderId="20" xfId="0" applyNumberFormat="1" applyFont="1" applyFill="1" applyBorder="1" applyAlignment="1" applyProtection="1">
      <alignment vertical="center"/>
      <protection locked="0" hidden="1"/>
    </xf>
    <xf numFmtId="166" fontId="123" fillId="0" borderId="23" xfId="0" applyNumberFormat="1" applyFont="1" applyFill="1" applyBorder="1" applyAlignment="1" applyProtection="1">
      <alignment vertical="center"/>
      <protection locked="0" hidden="1"/>
    </xf>
    <xf numFmtId="166" fontId="123" fillId="0" borderId="36" xfId="0" applyNumberFormat="1" applyFont="1" applyFill="1" applyBorder="1" applyAlignment="1" applyProtection="1">
      <alignment vertical="center"/>
      <protection locked="0" hidden="1"/>
    </xf>
    <xf numFmtId="180" fontId="67" fillId="0" borderId="14" xfId="487" applyNumberFormat="1" applyFont="1" applyFill="1" applyBorder="1" applyAlignment="1">
      <alignment horizontal="right"/>
    </xf>
    <xf numFmtId="166" fontId="67" fillId="0" borderId="14" xfId="449" applyNumberFormat="1" applyFont="1" applyBorder="1" applyAlignment="1">
      <alignment horizontal="right"/>
    </xf>
    <xf numFmtId="180" fontId="67" fillId="0" borderId="35" xfId="449" applyNumberFormat="1" applyFont="1" applyFill="1" applyBorder="1" applyAlignment="1">
      <alignment horizontal="right"/>
    </xf>
    <xf numFmtId="166" fontId="67" fillId="0" borderId="35" xfId="449" applyNumberFormat="1" applyFont="1" applyBorder="1" applyAlignment="1">
      <alignment horizontal="right"/>
    </xf>
    <xf numFmtId="180" fontId="68" fillId="0" borderId="35" xfId="449" applyNumberFormat="1" applyFont="1" applyFill="1" applyBorder="1" applyAlignment="1">
      <alignment horizontal="right"/>
    </xf>
    <xf numFmtId="166" fontId="68" fillId="0" borderId="35" xfId="449" applyNumberFormat="1" applyFont="1" applyBorder="1" applyAlignment="1">
      <alignment horizontal="right"/>
    </xf>
    <xf numFmtId="180" fontId="111" fillId="0" borderId="35" xfId="449" applyNumberFormat="1" applyFont="1" applyFill="1" applyBorder="1" applyAlignment="1">
      <alignment horizontal="right"/>
    </xf>
    <xf numFmtId="180" fontId="68" fillId="0" borderId="0" xfId="449" applyNumberFormat="1" applyFont="1" applyFill="1" applyAlignment="1">
      <alignment horizontal="right"/>
    </xf>
    <xf numFmtId="184" fontId="68" fillId="0" borderId="18" xfId="449" applyNumberFormat="1" applyFont="1" applyFill="1" applyBorder="1" applyAlignment="1">
      <alignment horizontal="right"/>
    </xf>
    <xf numFmtId="184" fontId="68" fillId="0" borderId="35" xfId="449" applyNumberFormat="1" applyFont="1" applyFill="1" applyBorder="1" applyAlignment="1">
      <alignment horizontal="right"/>
    </xf>
    <xf numFmtId="180" fontId="68" fillId="0" borderId="37" xfId="449" applyNumberFormat="1" applyFont="1" applyFill="1" applyBorder="1" applyAlignment="1">
      <alignment horizontal="right"/>
    </xf>
    <xf numFmtId="166" fontId="68" fillId="0" borderId="37" xfId="449" applyNumberFormat="1" applyFont="1" applyBorder="1" applyAlignment="1">
      <alignment horizontal="right"/>
    </xf>
    <xf numFmtId="165" fontId="68" fillId="25" borderId="36" xfId="310" quotePrefix="1" applyNumberFormat="1" applyFont="1" applyFill="1" applyBorder="1" applyAlignment="1" applyProtection="1">
      <alignment horizontal="left" vertical="center"/>
    </xf>
    <xf numFmtId="165" fontId="68" fillId="25" borderId="29" xfId="310" applyNumberFormat="1" applyFont="1" applyFill="1" applyBorder="1" applyAlignment="1" applyProtection="1">
      <alignment horizontal="left" wrapText="1"/>
    </xf>
    <xf numFmtId="0" fontId="67" fillId="0" borderId="0" xfId="449" applyFont="1" applyFill="1" applyAlignment="1"/>
    <xf numFmtId="3" fontId="68" fillId="0" borderId="0" xfId="449" applyNumberFormat="1" applyFont="1" applyFill="1" applyAlignment="1"/>
    <xf numFmtId="0" fontId="56" fillId="0" borderId="0" xfId="449" applyFont="1" applyFill="1"/>
    <xf numFmtId="0" fontId="68" fillId="0" borderId="0" xfId="449" quotePrefix="1" applyFont="1" applyFill="1" applyAlignment="1"/>
    <xf numFmtId="0" fontId="67" fillId="0" borderId="0" xfId="449" applyFont="1" applyFill="1" applyAlignment="1">
      <alignment horizontal="centerContinuous" vertical="center"/>
    </xf>
    <xf numFmtId="0" fontId="68" fillId="0" borderId="0" xfId="449" quotePrefix="1" applyFont="1" applyFill="1" applyAlignment="1">
      <alignment horizontal="centerContinuous"/>
    </xf>
    <xf numFmtId="3" fontId="68" fillId="0" borderId="0" xfId="449" applyNumberFormat="1" applyFont="1" applyFill="1" applyAlignment="1">
      <alignment horizontal="centerContinuous"/>
    </xf>
    <xf numFmtId="0" fontId="68" fillId="0" borderId="0" xfId="449" applyFont="1" applyFill="1"/>
    <xf numFmtId="3" fontId="68" fillId="0" borderId="0" xfId="449" applyNumberFormat="1" applyFont="1" applyFill="1" applyBorder="1"/>
    <xf numFmtId="3" fontId="68" fillId="0" borderId="0" xfId="449" applyNumberFormat="1" applyFont="1" applyFill="1"/>
    <xf numFmtId="3" fontId="67" fillId="0" borderId="0" xfId="449" applyNumberFormat="1" applyFont="1" applyFill="1" applyAlignment="1">
      <alignment horizontal="centerContinuous"/>
    </xf>
    <xf numFmtId="3" fontId="70" fillId="0" borderId="0" xfId="449" applyNumberFormat="1" applyFont="1" applyFill="1" applyAlignment="1">
      <alignment horizontal="centerContinuous"/>
    </xf>
    <xf numFmtId="0" fontId="73" fillId="0" borderId="15" xfId="449" applyFont="1" applyFill="1" applyBorder="1"/>
    <xf numFmtId="0" fontId="70" fillId="0" borderId="15" xfId="449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 vertical="top"/>
    </xf>
    <xf numFmtId="3" fontId="70" fillId="0" borderId="42" xfId="449" applyNumberFormat="1" applyFont="1" applyFill="1" applyBorder="1" applyAlignment="1">
      <alignment horizontal="centerContinuous"/>
    </xf>
    <xf numFmtId="3" fontId="70" fillId="0" borderId="28" xfId="449" applyNumberFormat="1" applyFont="1" applyFill="1" applyBorder="1" applyAlignment="1">
      <alignment horizontal="centerContinuous" vertical="top"/>
    </xf>
    <xf numFmtId="3" fontId="70" fillId="0" borderId="28" xfId="449" applyNumberFormat="1" applyFont="1" applyFill="1" applyBorder="1" applyAlignment="1">
      <alignment horizontal="centerContinuous"/>
    </xf>
    <xf numFmtId="3" fontId="70" fillId="0" borderId="45" xfId="449" applyNumberFormat="1" applyFont="1" applyFill="1" applyBorder="1" applyAlignment="1">
      <alignment horizontal="centerContinuous"/>
    </xf>
    <xf numFmtId="0" fontId="70" fillId="0" borderId="20" xfId="449" applyFont="1" applyFill="1" applyBorder="1" applyAlignment="1">
      <alignment horizontal="center"/>
    </xf>
    <xf numFmtId="0" fontId="70" fillId="0" borderId="20" xfId="449" applyFont="1" applyFill="1" applyBorder="1" applyAlignment="1">
      <alignment horizontal="centerContinuous"/>
    </xf>
    <xf numFmtId="3" fontId="70" fillId="0" borderId="35" xfId="449" applyNumberFormat="1" applyFont="1" applyFill="1" applyBorder="1" applyAlignment="1">
      <alignment horizontal="center"/>
    </xf>
    <xf numFmtId="3" fontId="70" fillId="0" borderId="15" xfId="449" quotePrefix="1" applyNumberFormat="1" applyFont="1" applyFill="1" applyBorder="1" applyAlignment="1">
      <alignment horizontal="center"/>
    </xf>
    <xf numFmtId="0" fontId="70" fillId="0" borderId="23" xfId="449" applyFont="1" applyFill="1" applyBorder="1"/>
    <xf numFmtId="0" fontId="70" fillId="0" borderId="23" xfId="449" applyFont="1" applyFill="1" applyBorder="1" applyAlignment="1">
      <alignment horizontal="centerContinuous"/>
    </xf>
    <xf numFmtId="3" fontId="70" fillId="0" borderId="35" xfId="449" quotePrefix="1" applyNumberFormat="1" applyFont="1" applyFill="1" applyBorder="1" applyAlignment="1">
      <alignment horizontal="center"/>
    </xf>
    <xf numFmtId="3" fontId="70" fillId="0" borderId="20" xfId="449" quotePrefix="1" applyNumberFormat="1" applyFont="1" applyFill="1" applyBorder="1" applyAlignment="1">
      <alignment horizontal="center"/>
    </xf>
    <xf numFmtId="0" fontId="72" fillId="0" borderId="23" xfId="449" quotePrefix="1" applyFont="1" applyFill="1" applyBorder="1" applyAlignment="1">
      <alignment horizontal="center" vertical="center"/>
    </xf>
    <xf numFmtId="0" fontId="72" fillId="0" borderId="42" xfId="449" quotePrefix="1" applyFont="1" applyFill="1" applyBorder="1" applyAlignment="1">
      <alignment horizontal="center" vertical="center"/>
    </xf>
    <xf numFmtId="3" fontId="72" fillId="0" borderId="45" xfId="449" quotePrefix="1" applyNumberFormat="1" applyFont="1" applyFill="1" applyBorder="1" applyAlignment="1">
      <alignment horizontal="center" vertical="center"/>
    </xf>
    <xf numFmtId="3" fontId="72" fillId="0" borderId="42" xfId="449" quotePrefix="1" applyNumberFormat="1" applyFont="1" applyFill="1" applyBorder="1" applyAlignment="1">
      <alignment horizontal="center" vertical="center"/>
    </xf>
    <xf numFmtId="0" fontId="56" fillId="0" borderId="0" xfId="449" applyFont="1" applyFill="1" applyAlignment="1">
      <alignment horizontal="center" vertical="center"/>
    </xf>
    <xf numFmtId="0" fontId="67" fillId="0" borderId="15" xfId="449" applyFont="1" applyFill="1" applyBorder="1"/>
    <xf numFmtId="167" fontId="68" fillId="0" borderId="20" xfId="449" applyNumberFormat="1" applyFont="1" applyFill="1" applyBorder="1" applyAlignment="1">
      <alignment horizontal="right"/>
    </xf>
    <xf numFmtId="166" fontId="68" fillId="0" borderId="15" xfId="449" applyNumberFormat="1" applyFont="1" applyFill="1" applyBorder="1"/>
    <xf numFmtId="0" fontId="67" fillId="0" borderId="20" xfId="449" applyFont="1" applyFill="1" applyBorder="1"/>
    <xf numFmtId="166" fontId="68" fillId="0" borderId="18" xfId="449" applyNumberFormat="1" applyFont="1" applyFill="1" applyBorder="1"/>
    <xf numFmtId="166" fontId="68" fillId="0" borderId="20" xfId="449" applyNumberFormat="1" applyFont="1" applyFill="1" applyBorder="1"/>
    <xf numFmtId="166" fontId="68" fillId="0" borderId="35" xfId="449" applyNumberFormat="1" applyFont="1" applyFill="1" applyBorder="1"/>
    <xf numFmtId="167" fontId="68" fillId="0" borderId="23" xfId="449" applyNumberFormat="1" applyFont="1" applyFill="1" applyBorder="1"/>
    <xf numFmtId="166" fontId="68" fillId="0" borderId="23" xfId="449" applyNumberFormat="1" applyFont="1" applyFill="1" applyBorder="1"/>
    <xf numFmtId="166" fontId="68" fillId="0" borderId="36" xfId="449" applyNumberFormat="1" applyFont="1" applyFill="1" applyBorder="1"/>
    <xf numFmtId="167" fontId="56" fillId="0" borderId="0" xfId="449" applyNumberFormat="1" applyFont="1" applyFill="1"/>
    <xf numFmtId="0" fontId="100" fillId="0" borderId="0" xfId="452"/>
    <xf numFmtId="0" fontId="100" fillId="0" borderId="0" xfId="452" applyFill="1"/>
    <xf numFmtId="3" fontId="93" fillId="0" borderId="0" xfId="452" applyNumberFormat="1" applyFont="1" applyBorder="1" applyAlignment="1">
      <alignment horizontal="left" vertical="top" wrapText="1"/>
    </xf>
    <xf numFmtId="3" fontId="93" fillId="0" borderId="0" xfId="452" applyNumberFormat="1" applyFont="1" applyAlignment="1">
      <alignment vertical="top" wrapText="1"/>
    </xf>
    <xf numFmtId="3" fontId="68" fillId="0" borderId="0" xfId="452" applyNumberFormat="1" applyFont="1" applyAlignment="1">
      <alignment horizontal="right" vertical="top" wrapText="1"/>
    </xf>
    <xf numFmtId="3" fontId="92" fillId="0" borderId="29" xfId="452" applyNumberFormat="1" applyFont="1" applyBorder="1" applyAlignment="1">
      <alignment horizontal="center" vertical="top" wrapText="1"/>
    </xf>
    <xf numFmtId="3" fontId="93" fillId="0" borderId="29" xfId="452" applyNumberFormat="1" applyFont="1" applyBorder="1" applyAlignment="1">
      <alignment vertical="top" wrapText="1"/>
    </xf>
    <xf numFmtId="3" fontId="68" fillId="0" borderId="0" xfId="452" applyNumberFormat="1" applyFont="1" applyAlignment="1">
      <alignment horizontal="center" vertical="top" wrapText="1"/>
    </xf>
    <xf numFmtId="4" fontId="93" fillId="25" borderId="42" xfId="452" applyNumberFormat="1" applyFont="1" applyFill="1" applyBorder="1" applyAlignment="1">
      <alignment horizontal="center" vertical="center" wrapText="1"/>
    </xf>
    <xf numFmtId="3" fontId="93" fillId="0" borderId="42" xfId="452" applyNumberFormat="1" applyFont="1" applyBorder="1" applyAlignment="1">
      <alignment horizontal="center" vertical="center" wrapText="1"/>
    </xf>
    <xf numFmtId="3" fontId="67" fillId="0" borderId="0" xfId="452" applyNumberFormat="1" applyFont="1" applyAlignment="1">
      <alignment horizontal="center" vertical="top" wrapText="1"/>
    </xf>
    <xf numFmtId="4" fontId="148" fillId="25" borderId="42" xfId="452" applyNumberFormat="1" applyFont="1" applyFill="1" applyBorder="1" applyAlignment="1">
      <alignment horizontal="center" vertical="center" wrapText="1"/>
    </xf>
    <xf numFmtId="49" fontId="148" fillId="0" borderId="42" xfId="452" applyNumberFormat="1" applyFont="1" applyBorder="1" applyAlignment="1">
      <alignment horizontal="center" vertical="center" wrapText="1"/>
    </xf>
    <xf numFmtId="0" fontId="68" fillId="0" borderId="42" xfId="452" applyFont="1" applyBorder="1" applyAlignment="1">
      <alignment horizontal="center" vertical="center" wrapText="1"/>
    </xf>
    <xf numFmtId="3" fontId="68" fillId="0" borderId="42" xfId="452" applyNumberFormat="1" applyFont="1" applyFill="1" applyBorder="1" applyAlignment="1">
      <alignment horizontal="center" vertical="center" wrapText="1"/>
    </xf>
    <xf numFmtId="3" fontId="68" fillId="25" borderId="42" xfId="452" applyNumberFormat="1" applyFont="1" applyFill="1" applyBorder="1" applyAlignment="1">
      <alignment horizontal="center" vertical="center" wrapText="1"/>
    </xf>
    <xf numFmtId="49" fontId="68" fillId="0" borderId="42" xfId="452" applyNumberFormat="1" applyFont="1" applyBorder="1" applyAlignment="1">
      <alignment horizontal="center" vertical="center" wrapText="1"/>
    </xf>
    <xf numFmtId="0" fontId="148" fillId="0" borderId="42" xfId="452" applyFont="1" applyFill="1" applyBorder="1" applyAlignment="1">
      <alignment horizontal="left" vertical="center" wrapText="1" indent="1"/>
    </xf>
    <xf numFmtId="186" fontId="148" fillId="25" borderId="15" xfId="452" applyNumberFormat="1" applyFont="1" applyFill="1" applyBorder="1" applyAlignment="1">
      <alignment horizontal="center" vertical="center"/>
    </xf>
    <xf numFmtId="186" fontId="148" fillId="25" borderId="42" xfId="452" applyNumberFormat="1" applyFont="1" applyFill="1" applyBorder="1" applyAlignment="1">
      <alignment horizontal="center" vertical="center" wrapText="1"/>
    </xf>
    <xf numFmtId="166" fontId="148" fillId="0" borderId="42" xfId="453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vertical="center" wrapText="1"/>
    </xf>
    <xf numFmtId="3" fontId="68" fillId="0" borderId="0" xfId="452" applyNumberFormat="1" applyFont="1" applyFill="1" applyAlignment="1">
      <alignment vertical="center" wrapText="1"/>
    </xf>
    <xf numFmtId="186" fontId="148" fillId="25" borderId="42" xfId="452" applyNumberFormat="1" applyFont="1" applyFill="1" applyBorder="1" applyAlignment="1">
      <alignment horizontal="center" vertical="center"/>
    </xf>
    <xf numFmtId="0" fontId="149" fillId="0" borderId="70" xfId="452" applyFont="1" applyFill="1" applyBorder="1" applyAlignment="1">
      <alignment horizontal="center" vertical="center" wrapText="1"/>
    </xf>
    <xf numFmtId="186" fontId="149" fillId="0" borderId="70" xfId="452" applyNumberFormat="1" applyFont="1" applyBorder="1" applyAlignment="1">
      <alignment horizontal="center" vertical="center"/>
    </xf>
    <xf numFmtId="166" fontId="149" fillId="0" borderId="70" xfId="453" applyNumberFormat="1" applyFont="1" applyBorder="1" applyAlignment="1">
      <alignment horizontal="center" vertical="center"/>
    </xf>
    <xf numFmtId="0" fontId="148" fillId="0" borderId="23" xfId="3346" applyFont="1" applyFill="1" applyBorder="1" applyAlignment="1">
      <alignment horizontal="left" vertical="center" wrapText="1" indent="1"/>
    </xf>
    <xf numFmtId="176" fontId="148" fillId="25" borderId="23" xfId="3346" applyNumberFormat="1" applyFont="1" applyFill="1" applyBorder="1" applyAlignment="1">
      <alignment horizontal="center" vertical="center"/>
    </xf>
    <xf numFmtId="186" fontId="148" fillId="25" borderId="23" xfId="452" applyNumberFormat="1" applyFont="1" applyFill="1" applyBorder="1" applyAlignment="1">
      <alignment horizontal="center" vertical="center" wrapText="1"/>
    </xf>
    <xf numFmtId="166" fontId="148" fillId="25" borderId="23" xfId="453" applyNumberFormat="1" applyFont="1" applyFill="1" applyBorder="1" applyAlignment="1">
      <alignment horizontal="center" vertical="center"/>
    </xf>
    <xf numFmtId="0" fontId="148" fillId="0" borderId="42" xfId="3346" applyFont="1" applyFill="1" applyBorder="1" applyAlignment="1">
      <alignment horizontal="left" vertical="center" wrapText="1" indent="1"/>
    </xf>
    <xf numFmtId="176" fontId="148" fillId="25" borderId="42" xfId="3346" applyNumberFormat="1" applyFont="1" applyFill="1" applyBorder="1" applyAlignment="1">
      <alignment horizontal="center" vertical="center"/>
    </xf>
    <xf numFmtId="166" fontId="148" fillId="25" borderId="42" xfId="453" applyNumberFormat="1" applyFont="1" applyFill="1" applyBorder="1" applyAlignment="1">
      <alignment horizontal="center" vertical="center"/>
    </xf>
    <xf numFmtId="0" fontId="148" fillId="0" borderId="67" xfId="3346" applyFont="1" applyFill="1" applyBorder="1" applyAlignment="1">
      <alignment horizontal="left" vertical="center" wrapText="1" indent="1"/>
    </xf>
    <xf numFmtId="176" fontId="148" fillId="25" borderId="67" xfId="3346" applyNumberFormat="1" applyFont="1" applyFill="1" applyBorder="1" applyAlignment="1">
      <alignment horizontal="center" vertical="center"/>
    </xf>
    <xf numFmtId="186" fontId="148" fillId="25" borderId="67" xfId="452" applyNumberFormat="1" applyFont="1" applyFill="1" applyBorder="1" applyAlignment="1">
      <alignment horizontal="center" vertical="center" wrapText="1"/>
    </xf>
    <xf numFmtId="166" fontId="148" fillId="25" borderId="67" xfId="453" applyNumberFormat="1" applyFont="1" applyFill="1" applyBorder="1" applyAlignment="1">
      <alignment horizontal="center" vertical="center"/>
    </xf>
    <xf numFmtId="166" fontId="149" fillId="25" borderId="70" xfId="452" applyNumberFormat="1" applyFont="1" applyFill="1" applyBorder="1" applyAlignment="1">
      <alignment horizontal="center" vertical="center"/>
    </xf>
    <xf numFmtId="0" fontId="148" fillId="25" borderId="71" xfId="465" applyFont="1" applyFill="1" applyBorder="1" applyAlignment="1">
      <alignment horizontal="left" vertical="center" wrapText="1" indent="1"/>
    </xf>
    <xf numFmtId="186" fontId="149" fillId="0" borderId="71" xfId="452" applyNumberFormat="1" applyFont="1" applyBorder="1" applyAlignment="1">
      <alignment horizontal="center" vertical="center"/>
    </xf>
    <xf numFmtId="186" fontId="148" fillId="0" borderId="71" xfId="452" applyNumberFormat="1" applyFont="1" applyBorder="1" applyAlignment="1">
      <alignment horizontal="center" vertical="center"/>
    </xf>
    <xf numFmtId="166" fontId="68" fillId="25" borderId="71" xfId="453" applyNumberFormat="1" applyFont="1" applyFill="1" applyBorder="1" applyAlignment="1">
      <alignment horizontal="center" vertical="center"/>
    </xf>
    <xf numFmtId="0" fontId="149" fillId="25" borderId="71" xfId="452" applyFont="1" applyFill="1" applyBorder="1" applyAlignment="1">
      <alignment horizontal="center" vertical="center" wrapText="1"/>
    </xf>
    <xf numFmtId="186" fontId="148" fillId="0" borderId="23" xfId="452" applyNumberFormat="1" applyFont="1" applyBorder="1" applyAlignment="1">
      <alignment horizontal="center" vertical="center"/>
    </xf>
    <xf numFmtId="186" fontId="150" fillId="25" borderId="23" xfId="452" applyNumberFormat="1" applyFont="1" applyFill="1" applyBorder="1" applyAlignment="1">
      <alignment horizontal="center" vertical="center" wrapText="1"/>
    </xf>
    <xf numFmtId="166" fontId="150" fillId="25" borderId="23" xfId="453" applyNumberFormat="1" applyFont="1" applyFill="1" applyBorder="1" applyAlignment="1">
      <alignment horizontal="center" vertical="center"/>
    </xf>
    <xf numFmtId="186" fontId="148" fillId="0" borderId="42" xfId="452" applyNumberFormat="1" applyFont="1" applyBorder="1" applyAlignment="1">
      <alignment horizontal="center" vertical="center"/>
    </xf>
    <xf numFmtId="0" fontId="148" fillId="0" borderId="67" xfId="452" applyFont="1" applyFill="1" applyBorder="1" applyAlignment="1">
      <alignment horizontal="left" vertical="center" wrapText="1" indent="1"/>
    </xf>
    <xf numFmtId="186" fontId="148" fillId="0" borderId="67" xfId="452" applyNumberFormat="1" applyFont="1" applyBorder="1" applyAlignment="1">
      <alignment horizontal="center" vertical="center"/>
    </xf>
    <xf numFmtId="166" fontId="148" fillId="0" borderId="67" xfId="453" applyNumberFormat="1" applyFont="1" applyBorder="1" applyAlignment="1">
      <alignment horizontal="center" vertical="center"/>
    </xf>
    <xf numFmtId="3" fontId="149" fillId="0" borderId="70" xfId="452" applyNumberFormat="1" applyFont="1" applyFill="1" applyBorder="1" applyAlignment="1">
      <alignment horizontal="center" vertical="center" wrapText="1"/>
    </xf>
    <xf numFmtId="186" fontId="149" fillId="25" borderId="70" xfId="452" applyNumberFormat="1" applyFont="1" applyFill="1" applyBorder="1" applyAlignment="1">
      <alignment horizontal="center" vertical="center"/>
    </xf>
    <xf numFmtId="166" fontId="149" fillId="0" borderId="70" xfId="452" applyNumberFormat="1" applyFont="1" applyBorder="1" applyAlignment="1">
      <alignment horizontal="center" vertical="center"/>
    </xf>
    <xf numFmtId="3" fontId="68" fillId="0" borderId="0" xfId="452" applyNumberFormat="1" applyFont="1" applyFill="1" applyBorder="1" applyAlignment="1">
      <alignment horizontal="right" vertical="center" wrapText="1"/>
    </xf>
    <xf numFmtId="3" fontId="68" fillId="0" borderId="0" xfId="452" applyNumberFormat="1" applyFont="1" applyFill="1" applyAlignment="1">
      <alignment horizontal="right" vertical="center" wrapText="1"/>
    </xf>
    <xf numFmtId="3" fontId="68" fillId="25" borderId="0" xfId="452" applyNumberFormat="1" applyFont="1" applyFill="1" applyBorder="1" applyAlignment="1">
      <alignment horizontal="right" vertical="top" wrapText="1"/>
    </xf>
    <xf numFmtId="3" fontId="68" fillId="0" borderId="0" xfId="452" applyNumberFormat="1" applyFont="1" applyBorder="1" applyAlignment="1">
      <alignment horizontal="right" vertical="top" wrapText="1"/>
    </xf>
    <xf numFmtId="3" fontId="68" fillId="0" borderId="0" xfId="452" applyNumberFormat="1" applyFont="1" applyAlignment="1">
      <alignment horizontal="left" vertical="top" wrapText="1"/>
    </xf>
    <xf numFmtId="3" fontId="68" fillId="25" borderId="0" xfId="452" applyNumberFormat="1" applyFont="1" applyFill="1" applyAlignment="1">
      <alignment horizontal="right" vertical="top" wrapText="1"/>
    </xf>
    <xf numFmtId="3" fontId="149" fillId="0" borderId="0" xfId="452" applyNumberFormat="1" applyFont="1" applyBorder="1" applyAlignment="1">
      <alignment horizontal="center" vertical="center"/>
    </xf>
    <xf numFmtId="3" fontId="68" fillId="0" borderId="0" xfId="452" applyNumberFormat="1" applyFont="1" applyBorder="1" applyAlignment="1">
      <alignment horizontal="right" vertical="top" wrapText="1" indent="2"/>
    </xf>
    <xf numFmtId="167" fontId="138" fillId="0" borderId="0" xfId="455" applyNumberFormat="1" applyFont="1" applyFill="1" applyAlignment="1"/>
    <xf numFmtId="167" fontId="151" fillId="0" borderId="0" xfId="3346" applyNumberFormat="1" applyFont="1" applyFill="1" applyAlignment="1">
      <alignment horizontal="center"/>
    </xf>
    <xf numFmtId="167" fontId="151" fillId="0" borderId="0" xfId="3346" applyNumberFormat="1" applyFont="1" applyFill="1" applyBorder="1" applyAlignment="1">
      <alignment horizontal="left"/>
    </xf>
    <xf numFmtId="167" fontId="151" fillId="0" borderId="0" xfId="3346" applyNumberFormat="1" applyFont="1" applyFill="1" applyAlignment="1">
      <alignment horizontal="left" indent="1"/>
    </xf>
    <xf numFmtId="167" fontId="151" fillId="0" borderId="0" xfId="3346" applyNumberFormat="1" applyFont="1" applyFill="1" applyAlignment="1">
      <alignment horizontal="right" vertical="center"/>
    </xf>
    <xf numFmtId="176" fontId="152" fillId="0" borderId="0" xfId="3346" applyNumberFormat="1" applyFont="1" applyFill="1" applyAlignment="1">
      <alignment horizontal="right" vertical="center"/>
    </xf>
    <xf numFmtId="4" fontId="152" fillId="0" borderId="0" xfId="3346" applyNumberFormat="1" applyFont="1" applyFill="1" applyAlignment="1">
      <alignment horizontal="right" vertical="center"/>
    </xf>
    <xf numFmtId="43" fontId="152" fillId="0" borderId="0" xfId="3346" applyNumberFormat="1" applyFont="1" applyFill="1" applyAlignment="1">
      <alignment horizontal="center" vertical="center"/>
    </xf>
    <xf numFmtId="0" fontId="152" fillId="0" borderId="0" xfId="3346" applyFont="1" applyFill="1" applyAlignment="1">
      <alignment horizontal="center" vertical="center"/>
    </xf>
    <xf numFmtId="0" fontId="116" fillId="0" borderId="0" xfId="456" applyFont="1" applyFill="1"/>
    <xf numFmtId="167" fontId="155" fillId="0" borderId="0" xfId="3346" applyNumberFormat="1" applyFont="1" applyFill="1" applyBorder="1" applyAlignment="1">
      <alignment horizontal="center" wrapText="1"/>
    </xf>
    <xf numFmtId="167" fontId="151" fillId="0" borderId="0" xfId="3346" applyNumberFormat="1" applyFont="1" applyFill="1" applyBorder="1" applyAlignment="1">
      <alignment horizontal="center"/>
    </xf>
    <xf numFmtId="167" fontId="151" fillId="0" borderId="0" xfId="3346" applyNumberFormat="1" applyFont="1" applyFill="1" applyBorder="1" applyAlignment="1">
      <alignment horizontal="left" indent="1"/>
    </xf>
    <xf numFmtId="167" fontId="158" fillId="0" borderId="23" xfId="456" applyNumberFormat="1" applyFont="1" applyFill="1" applyBorder="1" applyAlignment="1">
      <alignment horizontal="center" vertical="center" wrapText="1"/>
    </xf>
    <xf numFmtId="0" fontId="158" fillId="0" borderId="23" xfId="456" applyFont="1" applyFill="1" applyBorder="1" applyAlignment="1">
      <alignment horizontal="center" vertical="center" wrapText="1"/>
    </xf>
    <xf numFmtId="3" fontId="158" fillId="0" borderId="23" xfId="456" applyNumberFormat="1" applyFont="1" applyFill="1" applyBorder="1" applyAlignment="1">
      <alignment horizontal="center" vertical="center" wrapText="1"/>
    </xf>
    <xf numFmtId="0" fontId="116" fillId="0" borderId="0" xfId="456" applyFont="1" applyFill="1" applyAlignment="1">
      <alignment horizontal="center" vertical="center"/>
    </xf>
    <xf numFmtId="167" fontId="151" fillId="0" borderId="42" xfId="3346" quotePrefix="1" applyNumberFormat="1" applyFont="1" applyFill="1" applyBorder="1" applyAlignment="1">
      <alignment horizontal="center" vertical="center"/>
    </xf>
    <xf numFmtId="49" fontId="151" fillId="0" borderId="42" xfId="3346" quotePrefix="1" applyNumberFormat="1" applyFont="1" applyFill="1" applyBorder="1" applyAlignment="1">
      <alignment horizontal="center" vertical="center"/>
    </xf>
    <xf numFmtId="49" fontId="151" fillId="0" borderId="42" xfId="3346" applyNumberFormat="1" applyFont="1" applyFill="1" applyBorder="1" applyAlignment="1">
      <alignment horizontal="left" vertical="center"/>
    </xf>
    <xf numFmtId="0" fontId="151" fillId="0" borderId="42" xfId="3346" applyFont="1" applyFill="1" applyBorder="1" applyAlignment="1">
      <alignment horizontal="left" vertical="center" wrapText="1"/>
    </xf>
    <xf numFmtId="176" fontId="151" fillId="0" borderId="42" xfId="3346" applyNumberFormat="1" applyFont="1" applyFill="1" applyBorder="1" applyAlignment="1">
      <alignment vertical="center"/>
    </xf>
    <xf numFmtId="176" fontId="151" fillId="0" borderId="42" xfId="456" applyNumberFormat="1" applyFont="1" applyFill="1" applyBorder="1" applyAlignment="1">
      <alignment horizontal="right" vertical="center"/>
    </xf>
    <xf numFmtId="166" fontId="151" fillId="0" borderId="42" xfId="456" applyNumberFormat="1" applyFont="1" applyFill="1" applyBorder="1" applyAlignment="1">
      <alignment horizontal="right" vertical="center"/>
    </xf>
    <xf numFmtId="41" fontId="159" fillId="0" borderId="42" xfId="453" applyNumberFormat="1" applyFont="1" applyFill="1" applyBorder="1" applyAlignment="1">
      <alignment horizontal="right" vertical="center"/>
    </xf>
    <xf numFmtId="187" fontId="159" fillId="0" borderId="42" xfId="453" applyNumberFormat="1" applyFont="1" applyFill="1" applyBorder="1" applyAlignment="1">
      <alignment horizontal="right" vertical="center"/>
    </xf>
    <xf numFmtId="176" fontId="151" fillId="0" borderId="42" xfId="3346" applyNumberFormat="1" applyFont="1" applyFill="1" applyBorder="1" applyAlignment="1">
      <alignment vertical="center" wrapText="1"/>
    </xf>
    <xf numFmtId="167" fontId="151" fillId="0" borderId="42" xfId="3346" quotePrefix="1" applyNumberFormat="1" applyFont="1" applyFill="1" applyBorder="1" applyAlignment="1">
      <alignment horizontal="center" vertical="center" wrapText="1"/>
    </xf>
    <xf numFmtId="167" fontId="151" fillId="0" borderId="42" xfId="3346" applyNumberFormat="1" applyFont="1" applyFill="1" applyBorder="1" applyAlignment="1">
      <alignment horizontal="center" vertical="center" wrapText="1"/>
    </xf>
    <xf numFmtId="166" fontId="159" fillId="0" borderId="42" xfId="3347" applyNumberFormat="1" applyFont="1" applyFill="1" applyBorder="1" applyAlignment="1">
      <alignment horizontal="right" vertical="center"/>
    </xf>
    <xf numFmtId="0" fontId="160" fillId="0" borderId="0" xfId="456" applyFont="1" applyFill="1" applyAlignment="1">
      <alignment horizontal="center" vertical="center"/>
    </xf>
    <xf numFmtId="0" fontId="152" fillId="0" borderId="0" xfId="3346" applyFont="1" applyFill="1"/>
    <xf numFmtId="0" fontId="152" fillId="26" borderId="0" xfId="3346" applyFont="1" applyFill="1"/>
    <xf numFmtId="176" fontId="159" fillId="0" borderId="42" xfId="453" applyNumberFormat="1" applyFont="1" applyFill="1" applyBorder="1" applyAlignment="1">
      <alignment horizontal="right" vertical="center"/>
    </xf>
    <xf numFmtId="188" fontId="159" fillId="0" borderId="42" xfId="453" applyNumberFormat="1" applyFont="1" applyFill="1" applyBorder="1" applyAlignment="1">
      <alignment horizontal="right" vertical="center"/>
    </xf>
    <xf numFmtId="0" fontId="161" fillId="0" borderId="0" xfId="456" applyFont="1" applyFill="1" applyAlignment="1">
      <alignment vertical="top"/>
    </xf>
    <xf numFmtId="187" fontId="151" fillId="0" borderId="42" xfId="456" applyNumberFormat="1" applyFont="1" applyFill="1" applyBorder="1" applyAlignment="1">
      <alignment horizontal="right" vertical="center"/>
    </xf>
    <xf numFmtId="41" fontId="151" fillId="0" borderId="42" xfId="3346" applyNumberFormat="1" applyFont="1" applyFill="1" applyBorder="1" applyAlignment="1">
      <alignment vertical="center" wrapText="1"/>
    </xf>
    <xf numFmtId="0" fontId="151" fillId="0" borderId="42" xfId="3346" applyFont="1" applyFill="1" applyBorder="1" applyAlignment="1">
      <alignment vertical="center" wrapText="1"/>
    </xf>
    <xf numFmtId="41" fontId="151" fillId="0" borderId="42" xfId="3346" applyNumberFormat="1" applyFont="1" applyFill="1" applyBorder="1" applyAlignment="1">
      <alignment vertical="center"/>
    </xf>
    <xf numFmtId="167" fontId="151" fillId="0" borderId="42" xfId="3346" applyNumberFormat="1" applyFont="1" applyFill="1" applyBorder="1" applyAlignment="1">
      <alignment vertical="center" wrapText="1"/>
    </xf>
    <xf numFmtId="176" fontId="162" fillId="0" borderId="42" xfId="456" applyNumberFormat="1" applyFont="1" applyFill="1" applyBorder="1" applyAlignment="1">
      <alignment horizontal="right" vertical="center"/>
    </xf>
    <xf numFmtId="167" fontId="151" fillId="0" borderId="42" xfId="3346" applyNumberFormat="1" applyFont="1" applyFill="1" applyBorder="1" applyAlignment="1">
      <alignment horizontal="left" vertical="center"/>
    </xf>
    <xf numFmtId="0" fontId="151" fillId="0" borderId="42" xfId="3346" quotePrefix="1" applyFont="1" applyFill="1" applyBorder="1" applyAlignment="1">
      <alignment horizontal="center" vertical="center"/>
    </xf>
    <xf numFmtId="49" fontId="151" fillId="0" borderId="42" xfId="3346" applyNumberFormat="1" applyFont="1" applyFill="1" applyBorder="1" applyAlignment="1">
      <alignment horizontal="left" vertical="center" wrapText="1"/>
    </xf>
    <xf numFmtId="0" fontId="151" fillId="0" borderId="42" xfId="3346" quotePrefix="1" applyNumberFormat="1" applyFont="1" applyFill="1" applyBorder="1" applyAlignment="1">
      <alignment horizontal="center" vertical="center"/>
    </xf>
    <xf numFmtId="49" fontId="151" fillId="0" borderId="42" xfId="3346" applyNumberFormat="1" applyFont="1" applyFill="1" applyBorder="1" applyAlignment="1">
      <alignment vertical="center"/>
    </xf>
    <xf numFmtId="0" fontId="151" fillId="0" borderId="42" xfId="3346" applyFont="1" applyFill="1" applyBorder="1" applyAlignment="1">
      <alignment horizontal="center" vertical="center"/>
    </xf>
    <xf numFmtId="186" fontId="151" fillId="0" borderId="42" xfId="456" applyNumberFormat="1" applyFont="1" applyFill="1" applyBorder="1" applyAlignment="1">
      <alignment horizontal="right" vertical="center"/>
    </xf>
    <xf numFmtId="176" fontId="151" fillId="0" borderId="42" xfId="3346" applyNumberFormat="1" applyFont="1" applyFill="1" applyBorder="1" applyAlignment="1">
      <alignment horizontal="right" vertical="center"/>
    </xf>
    <xf numFmtId="167" fontId="151" fillId="0" borderId="42" xfId="3346" applyNumberFormat="1" applyFont="1" applyFill="1" applyBorder="1" applyAlignment="1">
      <alignment horizontal="center" vertical="center"/>
    </xf>
    <xf numFmtId="0" fontId="151" fillId="0" borderId="42" xfId="3346" quotePrefix="1" applyFont="1" applyFill="1" applyBorder="1" applyAlignment="1">
      <alignment vertical="center" wrapText="1"/>
    </xf>
    <xf numFmtId="187" fontId="163" fillId="0" borderId="42" xfId="453" applyNumberFormat="1" applyFont="1" applyFill="1" applyBorder="1" applyAlignment="1">
      <alignment horizontal="right" vertical="center"/>
    </xf>
    <xf numFmtId="186" fontId="151" fillId="0" borderId="42" xfId="456" applyNumberFormat="1" applyFont="1" applyFill="1" applyBorder="1" applyAlignment="1">
      <alignment vertical="center"/>
    </xf>
    <xf numFmtId="167" fontId="151" fillId="0" borderId="15" xfId="3346" quotePrefix="1" applyNumberFormat="1" applyFont="1" applyFill="1" applyBorder="1" applyAlignment="1">
      <alignment horizontal="center" vertical="center"/>
    </xf>
    <xf numFmtId="49" fontId="151" fillId="0" borderId="15" xfId="3346" quotePrefix="1" applyNumberFormat="1" applyFont="1" applyFill="1" applyBorder="1" applyAlignment="1">
      <alignment horizontal="center" vertical="center"/>
    </xf>
    <xf numFmtId="49" fontId="151" fillId="0" borderId="15" xfId="3346" applyNumberFormat="1" applyFont="1" applyFill="1" applyBorder="1" applyAlignment="1">
      <alignment horizontal="left" vertical="center" wrapText="1"/>
    </xf>
    <xf numFmtId="0" fontId="151" fillId="0" borderId="15" xfId="3346" applyFont="1" applyFill="1" applyBorder="1" applyAlignment="1">
      <alignment horizontal="left" vertical="center" wrapText="1"/>
    </xf>
    <xf numFmtId="176" fontId="151" fillId="0" borderId="15" xfId="3346" applyNumberFormat="1" applyFont="1" applyFill="1" applyBorder="1" applyAlignment="1">
      <alignment vertical="center"/>
    </xf>
    <xf numFmtId="186" fontId="151" fillId="0" borderId="15" xfId="456" applyNumberFormat="1" applyFont="1" applyFill="1" applyBorder="1" applyAlignment="1">
      <alignment horizontal="right" vertical="center"/>
    </xf>
    <xf numFmtId="187" fontId="159" fillId="0" borderId="15" xfId="453" applyNumberFormat="1" applyFont="1" applyFill="1" applyBorder="1" applyAlignment="1">
      <alignment horizontal="right" vertical="center"/>
    </xf>
    <xf numFmtId="166" fontId="151" fillId="0" borderId="15" xfId="456" applyNumberFormat="1" applyFont="1" applyFill="1" applyBorder="1" applyAlignment="1">
      <alignment horizontal="right" vertical="center"/>
    </xf>
    <xf numFmtId="167" fontId="151" fillId="0" borderId="72" xfId="3346" applyNumberFormat="1" applyFont="1" applyFill="1" applyBorder="1" applyAlignment="1">
      <alignment horizontal="center"/>
    </xf>
    <xf numFmtId="167" fontId="151" fillId="0" borderId="73" xfId="3346" applyNumberFormat="1" applyFont="1" applyFill="1" applyBorder="1" applyAlignment="1">
      <alignment horizontal="center"/>
    </xf>
    <xf numFmtId="167" fontId="151" fillId="0" borderId="73" xfId="3346" applyNumberFormat="1" applyFont="1" applyFill="1" applyBorder="1" applyAlignment="1">
      <alignment horizontal="left"/>
    </xf>
    <xf numFmtId="167" fontId="155" fillId="0" borderId="73" xfId="3346" applyNumberFormat="1" applyFont="1" applyFill="1" applyBorder="1" applyAlignment="1">
      <alignment horizontal="left" vertical="center" indent="1"/>
    </xf>
    <xf numFmtId="176" fontId="155" fillId="0" borderId="73" xfId="3346" applyNumberFormat="1" applyFont="1" applyFill="1" applyBorder="1" applyAlignment="1">
      <alignment vertical="center"/>
    </xf>
    <xf numFmtId="166" fontId="155" fillId="0" borderId="73" xfId="456" applyNumberFormat="1" applyFont="1" applyFill="1" applyBorder="1" applyAlignment="1">
      <alignment horizontal="right" vertical="center"/>
    </xf>
    <xf numFmtId="166" fontId="155" fillId="0" borderId="74" xfId="456" applyNumberFormat="1" applyFont="1" applyFill="1" applyBorder="1" applyAlignment="1">
      <alignment horizontal="right" vertical="center"/>
    </xf>
    <xf numFmtId="167" fontId="155" fillId="0" borderId="0" xfId="3346" applyNumberFormat="1" applyFont="1" applyFill="1" applyBorder="1" applyAlignment="1">
      <alignment horizontal="left" vertical="center" indent="1"/>
    </xf>
    <xf numFmtId="186" fontId="155" fillId="0" borderId="0" xfId="3346" applyNumberFormat="1" applyFont="1" applyFill="1" applyBorder="1" applyAlignment="1">
      <alignment horizontal="right" vertical="center"/>
    </xf>
    <xf numFmtId="166" fontId="155" fillId="0" borderId="0" xfId="456" applyNumberFormat="1" applyFont="1" applyFill="1" applyBorder="1" applyAlignment="1">
      <alignment horizontal="right" vertical="center"/>
    </xf>
    <xf numFmtId="187" fontId="159" fillId="0" borderId="0" xfId="453" applyNumberFormat="1" applyFont="1" applyFill="1" applyBorder="1" applyAlignment="1">
      <alignment horizontal="right" vertical="center"/>
    </xf>
    <xf numFmtId="0" fontId="164" fillId="0" borderId="0" xfId="456" applyFont="1" applyFill="1" applyAlignment="1">
      <alignment horizontal="right" vertical="top"/>
    </xf>
    <xf numFmtId="0" fontId="160" fillId="0" borderId="0" xfId="456" applyFont="1" applyFill="1" applyAlignment="1">
      <alignment horizontal="right" vertical="top"/>
    </xf>
    <xf numFmtId="0" fontId="116" fillId="0" borderId="0" xfId="456" applyFont="1" applyFill="1" applyAlignment="1">
      <alignment vertical="center"/>
    </xf>
    <xf numFmtId="167" fontId="116" fillId="0" borderId="0" xfId="3346" applyNumberFormat="1" applyFont="1" applyFill="1" applyBorder="1" applyAlignment="1">
      <alignment vertical="center" wrapText="1"/>
    </xf>
    <xf numFmtId="167" fontId="161" fillId="0" borderId="0" xfId="3346" applyNumberFormat="1" applyFont="1" applyFill="1" applyBorder="1" applyAlignment="1">
      <alignment vertical="center" wrapText="1"/>
    </xf>
    <xf numFmtId="185" fontId="165" fillId="0" borderId="0" xfId="3346" applyNumberFormat="1" applyFont="1" applyFill="1" applyBorder="1" applyAlignment="1">
      <alignment horizontal="right" vertical="center"/>
    </xf>
    <xf numFmtId="4" fontId="116" fillId="0" borderId="0" xfId="3346" applyNumberFormat="1" applyFont="1" applyFill="1" applyBorder="1" applyAlignment="1">
      <alignment horizontal="right" vertical="center" wrapText="1"/>
    </xf>
    <xf numFmtId="4" fontId="116" fillId="0" borderId="0" xfId="3346" applyNumberFormat="1" applyFont="1" applyFill="1" applyBorder="1" applyAlignment="1">
      <alignment vertical="center" wrapText="1"/>
    </xf>
    <xf numFmtId="0" fontId="116" fillId="0" borderId="0" xfId="456" applyFont="1" applyFill="1" applyAlignment="1">
      <alignment horizontal="center"/>
    </xf>
    <xf numFmtId="0" fontId="116" fillId="0" borderId="0" xfId="456" applyFont="1" applyFill="1" applyAlignment="1">
      <alignment horizontal="right"/>
    </xf>
    <xf numFmtId="176" fontId="116" fillId="0" borderId="0" xfId="456" applyNumberFormat="1" applyFont="1" applyFill="1" applyAlignment="1">
      <alignment horizontal="right"/>
    </xf>
    <xf numFmtId="4" fontId="116" fillId="0" borderId="0" xfId="456" applyNumberFormat="1" applyFont="1" applyFill="1" applyAlignment="1">
      <alignment horizontal="right"/>
    </xf>
    <xf numFmtId="43" fontId="116" fillId="0" borderId="0" xfId="456" applyNumberFormat="1" applyFont="1" applyFill="1" applyAlignment="1">
      <alignment horizontal="right"/>
    </xf>
    <xf numFmtId="43" fontId="28" fillId="0" borderId="0" xfId="456" applyNumberFormat="1" applyFont="1" applyFill="1" applyAlignment="1">
      <alignment horizontal="right"/>
    </xf>
    <xf numFmtId="186" fontId="116" fillId="0" borderId="0" xfId="456" applyNumberFormat="1" applyFont="1" applyFill="1"/>
    <xf numFmtId="189" fontId="116" fillId="0" borderId="0" xfId="456" applyNumberFormat="1" applyFont="1" applyFill="1" applyAlignment="1">
      <alignment horizontal="right"/>
    </xf>
    <xf numFmtId="167" fontId="116" fillId="0" borderId="0" xfId="456" applyNumberFormat="1" applyFont="1" applyFill="1" applyAlignment="1">
      <alignment horizontal="center"/>
    </xf>
    <xf numFmtId="167" fontId="116" fillId="0" borderId="0" xfId="456" applyNumberFormat="1" applyFont="1" applyFill="1" applyBorder="1" applyAlignment="1">
      <alignment horizontal="left"/>
    </xf>
    <xf numFmtId="167" fontId="116" fillId="0" borderId="0" xfId="456" applyNumberFormat="1" applyFont="1" applyFill="1" applyAlignment="1">
      <alignment horizontal="left" indent="1"/>
    </xf>
    <xf numFmtId="167" fontId="116" fillId="0" borderId="0" xfId="456" applyNumberFormat="1" applyFont="1" applyFill="1" applyAlignment="1">
      <alignment horizontal="right" vertical="center"/>
    </xf>
    <xf numFmtId="167" fontId="67" fillId="0" borderId="0" xfId="452" applyNumberFormat="1" applyFont="1" applyFill="1"/>
    <xf numFmtId="167" fontId="166" fillId="0" borderId="0" xfId="452" applyNumberFormat="1" applyFont="1" applyFill="1" applyAlignment="1">
      <alignment horizontal="center"/>
    </xf>
    <xf numFmtId="167" fontId="152" fillId="0" borderId="0" xfId="452" applyNumberFormat="1" applyFont="1" applyFill="1" applyBorder="1" applyAlignment="1">
      <alignment horizontal="center" vertical="center"/>
    </xf>
    <xf numFmtId="167" fontId="152" fillId="0" borderId="0" xfId="452" applyNumberFormat="1" applyFont="1" applyFill="1" applyAlignment="1">
      <alignment horizontal="center" vertical="center" wrapText="1"/>
    </xf>
    <xf numFmtId="41" fontId="152" fillId="0" borderId="0" xfId="452" applyNumberFormat="1" applyFont="1" applyFill="1" applyAlignment="1">
      <alignment horizontal="right" vertical="center"/>
    </xf>
    <xf numFmtId="4" fontId="152" fillId="0" borderId="0" xfId="452" applyNumberFormat="1" applyFont="1" applyFill="1" applyAlignment="1">
      <alignment horizontal="right" vertical="center"/>
    </xf>
    <xf numFmtId="43" fontId="152" fillId="0" borderId="0" xfId="452" applyNumberFormat="1" applyFont="1" applyFill="1" applyAlignment="1">
      <alignment horizontal="right" vertical="center"/>
    </xf>
    <xf numFmtId="0" fontId="152" fillId="0" borderId="0" xfId="452" applyFont="1" applyFill="1"/>
    <xf numFmtId="0" fontId="166" fillId="0" borderId="0" xfId="452" applyFont="1" applyFill="1"/>
    <xf numFmtId="0" fontId="160" fillId="0" borderId="0" xfId="452" applyFont="1" applyFill="1" applyBorder="1" applyAlignment="1">
      <alignment horizontal="center"/>
    </xf>
    <xf numFmtId="0" fontId="85" fillId="0" borderId="0" xfId="452" applyFont="1" applyFill="1" applyBorder="1"/>
    <xf numFmtId="0" fontId="85" fillId="0" borderId="0" xfId="452" applyFont="1" applyFill="1" applyBorder="1" applyAlignment="1">
      <alignment horizontal="right"/>
    </xf>
    <xf numFmtId="0" fontId="107" fillId="0" borderId="0" xfId="452" applyFont="1" applyFill="1" applyBorder="1" applyAlignment="1">
      <alignment horizontal="right"/>
    </xf>
    <xf numFmtId="0" fontId="85" fillId="0" borderId="0" xfId="452" applyFont="1" applyFill="1"/>
    <xf numFmtId="0" fontId="56" fillId="0" borderId="42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90" fillId="0" borderId="0" xfId="452" applyFont="1" applyFill="1" applyAlignment="1">
      <alignment horizontal="center" vertical="center"/>
    </xf>
    <xf numFmtId="0" fontId="56" fillId="0" borderId="27" xfId="452" applyFont="1" applyFill="1" applyBorder="1" applyAlignment="1">
      <alignment horizontal="left" vertical="center" wrapText="1"/>
    </xf>
    <xf numFmtId="176" fontId="56" fillId="0" borderId="42" xfId="452" applyNumberFormat="1" applyFont="1" applyFill="1" applyBorder="1" applyAlignment="1">
      <alignment vertical="center" wrapText="1"/>
    </xf>
    <xf numFmtId="41" fontId="134" fillId="0" borderId="42" xfId="452" applyNumberFormat="1" applyFont="1" applyFill="1" applyBorder="1" applyAlignment="1">
      <alignment horizontal="right" vertical="center"/>
    </xf>
    <xf numFmtId="188" fontId="56" fillId="0" borderId="42" xfId="452" applyNumberFormat="1" applyFont="1" applyFill="1" applyBorder="1" applyAlignment="1">
      <alignment horizontal="right" vertical="center"/>
    </xf>
    <xf numFmtId="0" fontId="85" fillId="0" borderId="42" xfId="452" applyFont="1" applyFill="1" applyBorder="1" applyAlignment="1">
      <alignment horizontal="center" vertical="center"/>
    </xf>
    <xf numFmtId="0" fontId="90" fillId="0" borderId="0" xfId="452" applyFont="1" applyFill="1" applyAlignment="1">
      <alignment vertical="center"/>
    </xf>
    <xf numFmtId="0" fontId="56" fillId="0" borderId="15" xfId="452" applyFont="1" applyFill="1" applyBorder="1" applyAlignment="1">
      <alignment horizontal="center" vertical="center"/>
    </xf>
    <xf numFmtId="41" fontId="56" fillId="0" borderId="42" xfId="452" applyNumberFormat="1" applyFont="1" applyFill="1" applyBorder="1" applyAlignment="1">
      <alignment horizontal="right" vertical="center"/>
    </xf>
    <xf numFmtId="176" fontId="56" fillId="0" borderId="42" xfId="452" applyNumberFormat="1" applyFont="1" applyFill="1" applyBorder="1" applyAlignment="1">
      <alignment horizontal="right" vertical="center"/>
    </xf>
    <xf numFmtId="176" fontId="134" fillId="0" borderId="42" xfId="452" applyNumberFormat="1" applyFont="1" applyFill="1" applyBorder="1" applyAlignment="1">
      <alignment horizontal="right" vertical="center"/>
    </xf>
    <xf numFmtId="188" fontId="56" fillId="0" borderId="42" xfId="452" applyNumberFormat="1" applyFont="1" applyFill="1" applyBorder="1" applyAlignment="1">
      <alignment vertical="center" wrapText="1"/>
    </xf>
    <xf numFmtId="0" fontId="56" fillId="0" borderId="23" xfId="452" applyFont="1" applyFill="1" applyBorder="1" applyAlignment="1">
      <alignment horizontal="center" vertical="center"/>
    </xf>
    <xf numFmtId="0" fontId="56" fillId="0" borderId="42" xfId="452" applyFont="1" applyFill="1" applyBorder="1" applyAlignment="1">
      <alignment horizontal="left" vertical="center" wrapText="1"/>
    </xf>
    <xf numFmtId="0" fontId="56" fillId="0" borderId="36" xfId="452" applyFont="1" applyFill="1" applyBorder="1" applyAlignment="1">
      <alignment horizontal="left" vertical="center" wrapText="1"/>
    </xf>
    <xf numFmtId="49" fontId="56" fillId="0" borderId="15" xfId="452" applyNumberFormat="1" applyFont="1" applyFill="1" applyBorder="1" applyAlignment="1">
      <alignment horizontal="center" vertical="center"/>
    </xf>
    <xf numFmtId="0" fontId="90" fillId="0" borderId="0" xfId="452" applyFont="1" applyFill="1" applyBorder="1" applyAlignment="1">
      <alignment vertical="center"/>
    </xf>
    <xf numFmtId="190" fontId="56" fillId="0" borderId="42" xfId="452" applyNumberFormat="1" applyFont="1" applyFill="1" applyBorder="1" applyAlignment="1">
      <alignment horizontal="center" vertical="center"/>
    </xf>
    <xf numFmtId="0" fontId="56" fillId="0" borderId="0" xfId="452" applyFont="1" applyFill="1" applyBorder="1" applyAlignment="1">
      <alignment vertical="center"/>
    </xf>
    <xf numFmtId="0" fontId="56" fillId="0" borderId="0" xfId="452" applyFont="1" applyFill="1" applyBorder="1" applyAlignment="1">
      <alignment horizontal="right" vertical="center"/>
    </xf>
    <xf numFmtId="176" fontId="74" fillId="25" borderId="42" xfId="452" applyNumberFormat="1" applyFont="1" applyFill="1" applyBorder="1" applyAlignment="1">
      <alignment horizontal="right" vertical="center"/>
    </xf>
    <xf numFmtId="176" fontId="74" fillId="0" borderId="42" xfId="452" applyNumberFormat="1" applyFont="1" applyFill="1" applyBorder="1" applyAlignment="1">
      <alignment horizontal="right" vertical="center"/>
    </xf>
    <xf numFmtId="0" fontId="56" fillId="0" borderId="0" xfId="452" applyFont="1" applyFill="1" applyAlignment="1">
      <alignment vertical="center"/>
    </xf>
    <xf numFmtId="0" fontId="118" fillId="0" borderId="0" xfId="452" applyFont="1" applyFill="1" applyBorder="1"/>
    <xf numFmtId="0" fontId="118" fillId="0" borderId="11" xfId="452" applyFont="1" applyFill="1" applyBorder="1" applyAlignment="1">
      <alignment horizontal="right"/>
    </xf>
    <xf numFmtId="0" fontId="118" fillId="0" borderId="0" xfId="452" applyFont="1" applyFill="1" applyAlignment="1">
      <alignment horizontal="right"/>
    </xf>
    <xf numFmtId="0" fontId="118" fillId="0" borderId="0" xfId="452" applyFont="1" applyFill="1"/>
    <xf numFmtId="0" fontId="100" fillId="0" borderId="0" xfId="452" applyFill="1" applyBorder="1"/>
    <xf numFmtId="0" fontId="167" fillId="0" borderId="0" xfId="452" applyFont="1" applyFill="1" applyBorder="1"/>
    <xf numFmtId="176" fontId="100" fillId="0" borderId="0" xfId="452" applyNumberFormat="1" applyFill="1" applyBorder="1"/>
    <xf numFmtId="0" fontId="167" fillId="0" borderId="0" xfId="452" applyFont="1" applyFill="1"/>
    <xf numFmtId="4" fontId="100" fillId="0" borderId="0" xfId="452" applyNumberFormat="1" applyFill="1"/>
    <xf numFmtId="4" fontId="56" fillId="0" borderId="0" xfId="452" applyNumberFormat="1" applyFont="1" applyFill="1" applyBorder="1" applyAlignment="1">
      <alignment horizontal="right" vertical="center"/>
    </xf>
    <xf numFmtId="0" fontId="167" fillId="0" borderId="0" xfId="452" applyFont="1" applyFill="1" applyAlignment="1">
      <alignment horizontal="right"/>
    </xf>
    <xf numFmtId="0" fontId="151" fillId="0" borderId="23" xfId="3346" applyFont="1" applyFill="1" applyBorder="1" applyAlignment="1">
      <alignment horizontal="left" vertical="center" wrapText="1"/>
    </xf>
    <xf numFmtId="176" fontId="151" fillId="0" borderId="23" xfId="3346" applyNumberFormat="1" applyFont="1" applyFill="1" applyBorder="1" applyAlignment="1">
      <alignment vertical="center" wrapText="1"/>
    </xf>
    <xf numFmtId="176" fontId="151" fillId="0" borderId="23" xfId="456" applyNumberFormat="1" applyFont="1" applyFill="1" applyBorder="1" applyAlignment="1">
      <alignment horizontal="right" vertical="center"/>
    </xf>
    <xf numFmtId="166" fontId="151" fillId="0" borderId="23" xfId="456" applyNumberFormat="1" applyFont="1" applyFill="1" applyBorder="1" applyAlignment="1">
      <alignment horizontal="right" vertical="center"/>
    </xf>
    <xf numFmtId="167" fontId="156" fillId="0" borderId="42" xfId="456" applyNumberFormat="1" applyFont="1" applyFill="1" applyBorder="1" applyAlignment="1">
      <alignment horizontal="center" vertical="center" wrapText="1"/>
    </xf>
    <xf numFmtId="167" fontId="156" fillId="0" borderId="42" xfId="456" applyNumberFormat="1" applyFont="1" applyFill="1" applyBorder="1" applyAlignment="1">
      <alignment horizontal="center" vertical="center"/>
    </xf>
    <xf numFmtId="4" fontId="156" fillId="0" borderId="42" xfId="456" applyNumberFormat="1" applyFont="1" applyFill="1" applyBorder="1" applyAlignment="1">
      <alignment horizontal="center" vertical="center" wrapText="1"/>
    </xf>
    <xf numFmtId="176" fontId="156" fillId="0" borderId="42" xfId="456" applyNumberFormat="1" applyFont="1" applyFill="1" applyBorder="1" applyAlignment="1">
      <alignment horizontal="center" vertical="center" wrapText="1"/>
    </xf>
    <xf numFmtId="20" fontId="156" fillId="0" borderId="42" xfId="456" quotePrefix="1" applyNumberFormat="1" applyFont="1" applyFill="1" applyBorder="1" applyAlignment="1">
      <alignment horizontal="center" vertical="center" wrapText="1"/>
    </xf>
    <xf numFmtId="0" fontId="156" fillId="0" borderId="42" xfId="456" quotePrefix="1" applyFont="1" applyFill="1" applyBorder="1" applyAlignment="1">
      <alignment horizontal="center" vertical="center" wrapText="1"/>
    </xf>
    <xf numFmtId="181" fontId="67" fillId="0" borderId="11" xfId="449" applyNumberFormat="1" applyFont="1" applyFill="1" applyBorder="1"/>
    <xf numFmtId="181" fontId="67" fillId="0" borderId="29" xfId="449" applyNumberFormat="1" applyFont="1" applyFill="1" applyBorder="1"/>
    <xf numFmtId="181" fontId="68" fillId="0" borderId="0" xfId="449" applyNumberFormat="1" applyFont="1" applyFill="1" applyBorder="1"/>
    <xf numFmtId="181" fontId="56" fillId="0" borderId="18" xfId="449" applyNumberFormat="1" applyFont="1" applyBorder="1" applyAlignment="1">
      <alignment horizontal="right" vertical="top"/>
    </xf>
    <xf numFmtId="181" fontId="68" fillId="0" borderId="36" xfId="449" applyNumberFormat="1" applyFont="1" applyFill="1" applyBorder="1"/>
    <xf numFmtId="181" fontId="67" fillId="0" borderId="20" xfId="449" applyNumberFormat="1" applyFont="1" applyFill="1" applyBorder="1"/>
    <xf numFmtId="0" fontId="168" fillId="0" borderId="0" xfId="0" applyFont="1" applyBorder="1" applyAlignment="1" applyProtection="1">
      <alignment horizontal="left"/>
    </xf>
    <xf numFmtId="0" fontId="168" fillId="0" borderId="0" xfId="0" applyFont="1"/>
    <xf numFmtId="0" fontId="95" fillId="0" borderId="0" xfId="0" applyFont="1" applyAlignment="1">
      <alignment horizontal="center" vertical="center" wrapText="1"/>
    </xf>
    <xf numFmtId="0" fontId="95" fillId="25" borderId="0" xfId="0" applyFont="1" applyFill="1" applyAlignment="1">
      <alignment horizontal="center" vertical="center" wrapText="1"/>
    </xf>
    <xf numFmtId="0" fontId="96" fillId="0" borderId="0" xfId="0" applyFont="1" applyAlignment="1">
      <alignment horizontal="center"/>
    </xf>
    <xf numFmtId="165" fontId="67" fillId="0" borderId="0" xfId="451" applyFont="1" applyAlignment="1">
      <alignment horizontal="center"/>
    </xf>
    <xf numFmtId="165" fontId="70" fillId="0" borderId="54" xfId="339" applyFont="1" applyBorder="1" applyAlignment="1" applyProtection="1">
      <alignment horizontal="center" vertical="center"/>
    </xf>
    <xf numFmtId="165" fontId="70" fillId="0" borderId="64" xfId="339" applyFont="1" applyBorder="1" applyAlignment="1" applyProtection="1">
      <alignment horizontal="center" vertical="center"/>
    </xf>
    <xf numFmtId="165" fontId="70" fillId="0" borderId="65" xfId="339" applyFont="1" applyBorder="1" applyAlignment="1" applyProtection="1">
      <alignment horizontal="center" vertical="center"/>
    </xf>
    <xf numFmtId="165" fontId="70" fillId="0" borderId="49" xfId="339" applyFont="1" applyBorder="1" applyAlignment="1" applyProtection="1">
      <alignment horizontal="center" vertical="center"/>
    </xf>
    <xf numFmtId="165" fontId="70" fillId="0" borderId="28" xfId="339" applyFont="1" applyBorder="1" applyAlignment="1" applyProtection="1">
      <alignment horizontal="center" vertical="center"/>
    </xf>
    <xf numFmtId="165" fontId="70" fillId="0" borderId="45" xfId="339" applyFont="1" applyBorder="1" applyAlignment="1" applyProtection="1">
      <alignment horizontal="center" vertical="center"/>
    </xf>
    <xf numFmtId="165" fontId="73" fillId="0" borderId="0" xfId="340" quotePrefix="1" applyFont="1" applyAlignment="1">
      <alignment vertical="top"/>
    </xf>
    <xf numFmtId="0" fontId="56" fillId="0" borderId="0" xfId="0" applyFont="1" applyAlignment="1"/>
    <xf numFmtId="0" fontId="67" fillId="0" borderId="27" xfId="313" applyFont="1" applyFill="1" applyBorder="1" applyAlignment="1">
      <alignment horizontal="center" vertical="center"/>
    </xf>
    <xf numFmtId="0" fontId="67" fillId="0" borderId="28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0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67" fillId="0" borderId="14" xfId="313" applyFont="1" applyFill="1" applyBorder="1" applyAlignment="1">
      <alignment horizontal="center" vertical="center"/>
    </xf>
    <xf numFmtId="0" fontId="67" fillId="0" borderId="0" xfId="313" applyFont="1" applyFill="1" applyAlignment="1">
      <alignment horizontal="center"/>
    </xf>
    <xf numFmtId="165" fontId="67" fillId="0" borderId="0" xfId="340" applyFont="1" applyAlignment="1" applyProtection="1">
      <alignment horizontal="center"/>
    </xf>
    <xf numFmtId="165" fontId="70" fillId="0" borderId="10" xfId="340" applyFont="1" applyBorder="1" applyAlignment="1" applyProtection="1">
      <alignment horizontal="center" vertical="center"/>
    </xf>
    <xf numFmtId="165" fontId="70" fillId="0" borderId="14" xfId="340" applyFont="1" applyBorder="1" applyAlignment="1" applyProtection="1">
      <alignment horizontal="center" vertical="center"/>
    </xf>
    <xf numFmtId="165" fontId="70" fillId="0" borderId="18" xfId="340" applyFont="1" applyBorder="1" applyAlignment="1" applyProtection="1">
      <alignment horizontal="center" vertical="center"/>
    </xf>
    <xf numFmtId="165" fontId="70" fillId="0" borderId="35" xfId="340" applyFont="1" applyBorder="1" applyAlignment="1" applyProtection="1">
      <alignment horizontal="center" vertical="center"/>
    </xf>
    <xf numFmtId="165" fontId="90" fillId="0" borderId="27" xfId="340" applyFont="1" applyBorder="1" applyAlignment="1" applyProtection="1">
      <alignment horizontal="center" vertical="center"/>
    </xf>
    <xf numFmtId="165" fontId="90" fillId="0" borderId="45" xfId="340" applyFont="1" applyBorder="1" applyAlignment="1" applyProtection="1">
      <alignment horizontal="center" vertical="center"/>
    </xf>
    <xf numFmtId="0" fontId="127" fillId="0" borderId="27" xfId="0" applyFont="1" applyBorder="1" applyAlignment="1" applyProtection="1">
      <alignment horizontal="center" vertical="center"/>
      <protection locked="0" hidden="1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26" fillId="0" borderId="27" xfId="0" applyFont="1" applyBorder="1" applyAlignment="1" applyProtection="1">
      <alignment horizontal="center" vertical="center"/>
      <protection locked="0" hidden="1"/>
    </xf>
    <xf numFmtId="0" fontId="126" fillId="0" borderId="28" xfId="0" applyFont="1" applyBorder="1" applyAlignment="1" applyProtection="1">
      <alignment horizontal="center" vertical="center"/>
      <protection locked="0" hidden="1"/>
    </xf>
    <xf numFmtId="0" fontId="123" fillId="0" borderId="0" xfId="0" applyFont="1" applyAlignment="1" applyProtection="1">
      <alignment horizontal="center"/>
      <protection locked="0" hidden="1"/>
    </xf>
    <xf numFmtId="0" fontId="108" fillId="24" borderId="0" xfId="299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83" fillId="0" borderId="0" xfId="0" applyFont="1"/>
    <xf numFmtId="0" fontId="76" fillId="0" borderId="60" xfId="343" applyFont="1" applyFill="1" applyBorder="1" applyAlignment="1">
      <alignment horizontal="center" vertical="center"/>
    </xf>
    <xf numFmtId="0" fontId="76" fillId="0" borderId="41" xfId="343" applyFont="1" applyFill="1" applyBorder="1" applyAlignment="1">
      <alignment horizontal="center" vertical="center"/>
    </xf>
    <xf numFmtId="165" fontId="73" fillId="0" borderId="11" xfId="340" quotePrefix="1" applyFont="1" applyFill="1" applyBorder="1" applyAlignment="1"/>
    <xf numFmtId="0" fontId="73" fillId="0" borderId="11" xfId="0" applyFont="1" applyFill="1" applyBorder="1" applyAlignment="1"/>
    <xf numFmtId="0" fontId="28" fillId="0" borderId="11" xfId="0" applyFont="1" applyFill="1" applyBorder="1" applyAlignment="1"/>
    <xf numFmtId="0" fontId="108" fillId="24" borderId="0" xfId="299" applyFont="1" applyFill="1" applyBorder="1" applyAlignment="1">
      <alignment horizontal="left" vertical="top" wrapText="1"/>
    </xf>
    <xf numFmtId="165" fontId="77" fillId="25" borderId="18" xfId="483" applyNumberFormat="1" applyFont="1" applyFill="1" applyBorder="1" applyAlignment="1" applyProtection="1">
      <alignment horizontal="center"/>
    </xf>
    <xf numFmtId="165" fontId="77" fillId="25" borderId="0" xfId="483" applyNumberFormat="1" applyFont="1" applyFill="1" applyBorder="1" applyAlignment="1" applyProtection="1">
      <alignment horizontal="center"/>
    </xf>
    <xf numFmtId="165" fontId="77" fillId="25" borderId="35" xfId="483" applyNumberFormat="1" applyFont="1" applyFill="1" applyBorder="1" applyAlignment="1" applyProtection="1">
      <alignment horizontal="center"/>
    </xf>
    <xf numFmtId="165" fontId="67" fillId="25" borderId="0" xfId="483" applyNumberFormat="1" applyFont="1" applyFill="1" applyAlignment="1">
      <alignment horizontal="left"/>
    </xf>
    <xf numFmtId="165" fontId="67" fillId="25" borderId="10" xfId="483" applyNumberFormat="1" applyFont="1" applyFill="1" applyBorder="1" applyAlignment="1" applyProtection="1">
      <alignment horizontal="center" vertical="top"/>
    </xf>
    <xf numFmtId="165" fontId="67" fillId="25" borderId="11" xfId="483" applyNumberFormat="1" applyFont="1" applyFill="1" applyBorder="1" applyAlignment="1" applyProtection="1">
      <alignment horizontal="center" vertical="top"/>
    </xf>
    <xf numFmtId="165" fontId="67" fillId="25" borderId="14" xfId="483" applyNumberFormat="1" applyFont="1" applyFill="1" applyBorder="1" applyAlignment="1" applyProtection="1">
      <alignment horizontal="center" vertical="top"/>
    </xf>
    <xf numFmtId="165" fontId="67" fillId="25" borderId="10" xfId="483" applyNumberFormat="1" applyFont="1" applyFill="1" applyBorder="1" applyAlignment="1">
      <alignment horizontal="center" vertical="top"/>
    </xf>
    <xf numFmtId="165" fontId="67" fillId="25" borderId="14" xfId="483" applyNumberFormat="1" applyFont="1" applyFill="1" applyBorder="1" applyAlignment="1">
      <alignment horizontal="center" vertical="top"/>
    </xf>
    <xf numFmtId="165" fontId="77" fillId="25" borderId="36" xfId="483" applyNumberFormat="1" applyFont="1" applyFill="1" applyBorder="1" applyAlignment="1" applyProtection="1">
      <alignment horizontal="center"/>
      <protection locked="0"/>
    </xf>
    <xf numFmtId="165" fontId="77" fillId="25" borderId="29" xfId="483" applyNumberFormat="1" applyFont="1" applyFill="1" applyBorder="1" applyAlignment="1" applyProtection="1">
      <alignment horizontal="center"/>
      <protection locked="0"/>
    </xf>
    <xf numFmtId="165" fontId="77" fillId="25" borderId="37" xfId="483" applyNumberFormat="1" applyFont="1" applyFill="1" applyBorder="1" applyAlignment="1" applyProtection="1">
      <alignment horizontal="center"/>
      <protection locked="0"/>
    </xf>
    <xf numFmtId="165" fontId="114" fillId="25" borderId="36" xfId="483" applyNumberFormat="1" applyFont="1" applyFill="1" applyBorder="1" applyAlignment="1" applyProtection="1">
      <alignment horizontal="center" vertical="center"/>
    </xf>
    <xf numFmtId="165" fontId="114" fillId="25" borderId="29" xfId="483" applyNumberFormat="1" applyFont="1" applyFill="1" applyBorder="1" applyAlignment="1" applyProtection="1">
      <alignment horizontal="center" vertical="center"/>
    </xf>
    <xf numFmtId="165" fontId="114" fillId="25" borderId="37" xfId="483" applyNumberFormat="1" applyFont="1" applyFill="1" applyBorder="1" applyAlignment="1" applyProtection="1">
      <alignment horizontal="center" vertical="center"/>
    </xf>
    <xf numFmtId="165" fontId="67" fillId="0" borderId="10" xfId="485" applyNumberFormat="1" applyFont="1" applyBorder="1" applyAlignment="1" applyProtection="1">
      <alignment horizontal="center" vertical="top"/>
    </xf>
    <xf numFmtId="165" fontId="67" fillId="0" borderId="11" xfId="485" applyNumberFormat="1" applyFont="1" applyBorder="1" applyAlignment="1" applyProtection="1">
      <alignment horizontal="center" vertical="top"/>
    </xf>
    <xf numFmtId="165" fontId="67" fillId="0" borderId="14" xfId="485" applyNumberFormat="1" applyFont="1" applyBorder="1" applyAlignment="1" applyProtection="1">
      <alignment horizontal="center" vertical="top"/>
    </xf>
    <xf numFmtId="165" fontId="67" fillId="0" borderId="10" xfId="485" applyNumberFormat="1" applyFont="1" applyBorder="1" applyAlignment="1">
      <alignment horizontal="center" vertical="top"/>
    </xf>
    <xf numFmtId="165" fontId="67" fillId="0" borderId="14" xfId="485" applyNumberFormat="1" applyFont="1" applyBorder="1" applyAlignment="1">
      <alignment horizontal="center" vertical="top"/>
    </xf>
    <xf numFmtId="165" fontId="77" fillId="25" borderId="18" xfId="310" applyNumberFormat="1" applyFont="1" applyFill="1" applyBorder="1" applyAlignment="1" applyProtection="1">
      <alignment horizontal="center"/>
    </xf>
    <xf numFmtId="165" fontId="77" fillId="25" borderId="0" xfId="310" applyNumberFormat="1" applyFont="1" applyFill="1" applyBorder="1" applyAlignment="1" applyProtection="1">
      <alignment horizontal="center"/>
    </xf>
    <xf numFmtId="165" fontId="102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>
      <alignment horizontal="left"/>
    </xf>
    <xf numFmtId="165" fontId="67" fillId="25" borderId="0" xfId="310" applyNumberFormat="1" applyFont="1" applyFill="1" applyAlignment="1" applyProtection="1">
      <alignment horizontal="center"/>
    </xf>
    <xf numFmtId="165" fontId="67" fillId="25" borderId="10" xfId="310" applyNumberFormat="1" applyFont="1" applyFill="1" applyBorder="1" applyAlignment="1" applyProtection="1">
      <alignment horizontal="center" vertical="top"/>
    </xf>
    <xf numFmtId="165" fontId="67" fillId="25" borderId="11" xfId="310" applyNumberFormat="1" applyFont="1" applyFill="1" applyBorder="1" applyAlignment="1" applyProtection="1">
      <alignment horizontal="center" vertical="top"/>
    </xf>
    <xf numFmtId="165" fontId="67" fillId="25" borderId="14" xfId="310" applyNumberFormat="1" applyFont="1" applyFill="1" applyBorder="1" applyAlignment="1" applyProtection="1">
      <alignment horizontal="center" vertical="top"/>
    </xf>
    <xf numFmtId="165" fontId="67" fillId="25" borderId="10" xfId="310" applyNumberFormat="1" applyFont="1" applyFill="1" applyBorder="1" applyAlignment="1">
      <alignment horizontal="center" vertical="top"/>
    </xf>
    <xf numFmtId="165" fontId="67" fillId="25" borderId="14" xfId="310" applyNumberFormat="1" applyFont="1" applyFill="1" applyBorder="1" applyAlignment="1">
      <alignment horizontal="center" vertical="top"/>
    </xf>
    <xf numFmtId="165" fontId="67" fillId="25" borderId="36" xfId="315" applyNumberFormat="1" applyFont="1" applyFill="1" applyBorder="1" applyAlignment="1">
      <alignment horizontal="center" vertical="top"/>
    </xf>
    <xf numFmtId="165" fontId="67" fillId="25" borderId="29" xfId="315" applyNumberFormat="1" applyFont="1" applyFill="1" applyBorder="1" applyAlignment="1">
      <alignment horizontal="center" vertical="top"/>
    </xf>
    <xf numFmtId="165" fontId="67" fillId="25" borderId="37" xfId="315" applyNumberFormat="1" applyFont="1" applyFill="1" applyBorder="1" applyAlignment="1">
      <alignment horizontal="center" vertical="top"/>
    </xf>
    <xf numFmtId="165" fontId="114" fillId="25" borderId="18" xfId="310" applyNumberFormat="1" applyFont="1" applyFill="1" applyBorder="1" applyAlignment="1" applyProtection="1">
      <alignment horizontal="center" vertical="center"/>
    </xf>
    <xf numFmtId="165" fontId="114" fillId="25" borderId="0" xfId="310" applyNumberFormat="1" applyFont="1" applyFill="1" applyBorder="1" applyAlignment="1" applyProtection="1">
      <alignment horizontal="center" vertical="center"/>
    </xf>
    <xf numFmtId="165" fontId="114" fillId="25" borderId="35" xfId="310" applyNumberFormat="1" applyFont="1" applyFill="1" applyBorder="1" applyAlignment="1" applyProtection="1">
      <alignment horizontal="center" vertical="center"/>
    </xf>
    <xf numFmtId="165" fontId="77" fillId="25" borderId="18" xfId="315" applyNumberFormat="1" applyFont="1" applyFill="1" applyBorder="1" applyAlignment="1" applyProtection="1">
      <alignment horizontal="center"/>
    </xf>
    <xf numFmtId="165" fontId="77" fillId="25" borderId="0" xfId="315" applyNumberFormat="1" applyFont="1" applyFill="1" applyBorder="1" applyAlignment="1" applyProtection="1">
      <alignment horizontal="center"/>
    </xf>
    <xf numFmtId="165" fontId="77" fillId="25" borderId="35" xfId="315" applyNumberFormat="1" applyFont="1" applyFill="1" applyBorder="1" applyAlignment="1" applyProtection="1">
      <alignment horizontal="center"/>
    </xf>
    <xf numFmtId="165" fontId="73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>
      <alignment horizontal="left"/>
    </xf>
    <xf numFmtId="165" fontId="67" fillId="25" borderId="0" xfId="315" applyNumberFormat="1" applyFont="1" applyFill="1" applyAlignment="1" applyProtection="1">
      <alignment horizontal="center"/>
    </xf>
    <xf numFmtId="165" fontId="67" fillId="25" borderId="10" xfId="315" applyNumberFormat="1" applyFont="1" applyFill="1" applyBorder="1" applyAlignment="1" applyProtection="1">
      <alignment horizontal="center" vertical="top"/>
    </xf>
    <xf numFmtId="165" fontId="67" fillId="25" borderId="11" xfId="315" applyNumberFormat="1" applyFont="1" applyFill="1" applyBorder="1" applyAlignment="1" applyProtection="1">
      <alignment horizontal="center" vertical="top"/>
    </xf>
    <xf numFmtId="165" fontId="67" fillId="25" borderId="14" xfId="315" applyNumberFormat="1" applyFont="1" applyFill="1" applyBorder="1" applyAlignment="1" applyProtection="1">
      <alignment horizontal="center" vertical="top"/>
    </xf>
    <xf numFmtId="165" fontId="67" fillId="25" borderId="10" xfId="315" applyNumberFormat="1" applyFont="1" applyFill="1" applyBorder="1" applyAlignment="1">
      <alignment horizontal="center" vertical="top"/>
    </xf>
    <xf numFmtId="165" fontId="67" fillId="25" borderId="14" xfId="315" applyNumberFormat="1" applyFont="1" applyFill="1" applyBorder="1" applyAlignment="1">
      <alignment horizontal="center" vertical="top"/>
    </xf>
    <xf numFmtId="165" fontId="114" fillId="25" borderId="36" xfId="315" applyNumberFormat="1" applyFont="1" applyFill="1" applyBorder="1" applyAlignment="1" applyProtection="1">
      <alignment horizontal="center" vertical="center"/>
    </xf>
    <xf numFmtId="165" fontId="114" fillId="25" borderId="29" xfId="315" applyNumberFormat="1" applyFont="1" applyFill="1" applyBorder="1" applyAlignment="1" applyProtection="1">
      <alignment horizontal="center" vertical="center"/>
    </xf>
    <xf numFmtId="165" fontId="114" fillId="25" borderId="37" xfId="315" applyNumberFormat="1" applyFont="1" applyFill="1" applyBorder="1" applyAlignment="1" applyProtection="1">
      <alignment horizontal="center" vertical="center"/>
    </xf>
    <xf numFmtId="165" fontId="68" fillId="0" borderId="60" xfId="467" applyFont="1" applyBorder="1" applyAlignment="1" applyProtection="1">
      <alignment horizontal="left"/>
    </xf>
    <xf numFmtId="165" fontId="68" fillId="0" borderId="29" xfId="467" quotePrefix="1" applyFont="1" applyBorder="1" applyAlignment="1" applyProtection="1">
      <alignment horizontal="left"/>
    </xf>
    <xf numFmtId="165" fontId="68" fillId="0" borderId="19" xfId="467" quotePrefix="1" applyFont="1" applyBorder="1" applyAlignment="1" applyProtection="1">
      <alignment horizontal="left"/>
    </xf>
    <xf numFmtId="165" fontId="68" fillId="0" borderId="0" xfId="467" quotePrefix="1" applyFont="1" applyBorder="1" applyAlignment="1" applyProtection="1">
      <alignment horizontal="left"/>
    </xf>
    <xf numFmtId="165" fontId="67" fillId="0" borderId="0" xfId="466" applyFont="1" applyAlignment="1">
      <alignment horizontal="left"/>
    </xf>
    <xf numFmtId="165" fontId="121" fillId="0" borderId="0" xfId="467" applyFont="1" applyAlignment="1">
      <alignment horizontal="center"/>
    </xf>
    <xf numFmtId="165" fontId="72" fillId="0" borderId="54" xfId="467" applyFont="1" applyBorder="1" applyAlignment="1" applyProtection="1">
      <alignment horizontal="center" vertical="center"/>
    </xf>
    <xf numFmtId="165" fontId="72" fillId="0" borderId="59" xfId="467" applyFont="1" applyBorder="1" applyAlignment="1" applyProtection="1">
      <alignment horizontal="center" vertical="center"/>
    </xf>
    <xf numFmtId="165" fontId="67" fillId="0" borderId="13" xfId="467" quotePrefix="1" applyFont="1" applyBorder="1" applyAlignment="1" applyProtection="1">
      <alignment horizontal="left"/>
    </xf>
    <xf numFmtId="165" fontId="67" fillId="0" borderId="12" xfId="467" quotePrefix="1" applyFont="1" applyBorder="1" applyAlignment="1" applyProtection="1">
      <alignment horizontal="left"/>
    </xf>
    <xf numFmtId="165" fontId="67" fillId="0" borderId="19" xfId="467" quotePrefix="1" applyFont="1" applyBorder="1" applyAlignment="1" applyProtection="1">
      <alignment horizontal="left"/>
    </xf>
    <xf numFmtId="165" fontId="67" fillId="0" borderId="0" xfId="467" quotePrefix="1" applyFont="1" applyBorder="1" applyAlignment="1" applyProtection="1">
      <alignment horizontal="left"/>
    </xf>
    <xf numFmtId="0" fontId="67" fillId="0" borderId="0" xfId="449" applyFont="1" applyAlignment="1">
      <alignment horizontal="center" vertical="center"/>
    </xf>
    <xf numFmtId="3" fontId="67" fillId="0" borderId="10" xfId="449" applyNumberFormat="1" applyFont="1" applyBorder="1" applyAlignment="1">
      <alignment horizontal="center" vertical="center"/>
    </xf>
    <xf numFmtId="3" fontId="67" fillId="0" borderId="18" xfId="449" applyNumberFormat="1" applyFont="1" applyBorder="1" applyAlignment="1">
      <alignment horizontal="center" vertical="center"/>
    </xf>
    <xf numFmtId="3" fontId="67" fillId="0" borderId="36" xfId="449" applyNumberFormat="1" applyFont="1" applyBorder="1" applyAlignment="1">
      <alignment horizontal="center" vertical="center"/>
    </xf>
    <xf numFmtId="165" fontId="67" fillId="0" borderId="17" xfId="341" applyFont="1" applyFill="1" applyBorder="1" applyAlignment="1">
      <alignment horizontal="center" vertical="center" wrapText="1"/>
    </xf>
    <xf numFmtId="165" fontId="67" fillId="0" borderId="20" xfId="341" applyFont="1" applyFill="1" applyBorder="1" applyAlignment="1">
      <alignment horizontal="center" vertical="center" wrapText="1"/>
    </xf>
    <xf numFmtId="165" fontId="67" fillId="0" borderId="23" xfId="341" applyFont="1" applyFill="1" applyBorder="1" applyAlignment="1">
      <alignment horizontal="center" vertical="center" wrapText="1"/>
    </xf>
    <xf numFmtId="3" fontId="93" fillId="0" borderId="0" xfId="452" applyNumberFormat="1" applyFont="1" applyAlignment="1">
      <alignment horizontal="right" vertical="top" wrapText="1"/>
    </xf>
    <xf numFmtId="0" fontId="93" fillId="24" borderId="0" xfId="452" applyFont="1" applyFill="1" applyBorder="1" applyAlignment="1">
      <alignment horizontal="center" vertical="center" wrapText="1"/>
    </xf>
    <xf numFmtId="3" fontId="93" fillId="0" borderId="29" xfId="452" applyNumberFormat="1" applyFont="1" applyBorder="1" applyAlignment="1">
      <alignment horizontal="right" vertical="top" wrapText="1"/>
    </xf>
    <xf numFmtId="0" fontId="93" fillId="0" borderId="15" xfId="452" applyFont="1" applyBorder="1" applyAlignment="1">
      <alignment horizontal="center" vertical="center" wrapText="1"/>
    </xf>
    <xf numFmtId="0" fontId="93" fillId="0" borderId="23" xfId="452" applyFont="1" applyBorder="1" applyAlignment="1">
      <alignment horizontal="center" vertical="center" wrapText="1"/>
    </xf>
    <xf numFmtId="3" fontId="93" fillId="0" borderId="15" xfId="452" applyNumberFormat="1" applyFont="1" applyBorder="1" applyAlignment="1">
      <alignment horizontal="center" vertical="center" wrapText="1"/>
    </xf>
    <xf numFmtId="3" fontId="93" fillId="0" borderId="23" xfId="452" applyNumberFormat="1" applyFont="1" applyBorder="1" applyAlignment="1">
      <alignment horizontal="center" vertical="center" wrapText="1"/>
    </xf>
    <xf numFmtId="167" fontId="151" fillId="0" borderId="42" xfId="3346" quotePrefix="1" applyNumberFormat="1" applyFont="1" applyFill="1" applyBorder="1" applyAlignment="1">
      <alignment horizontal="center" vertical="center"/>
    </xf>
    <xf numFmtId="186" fontId="151" fillId="0" borderId="42" xfId="456" applyNumberFormat="1" applyFont="1" applyFill="1" applyBorder="1" applyAlignment="1">
      <alignment horizontal="right" vertical="center"/>
    </xf>
    <xf numFmtId="167" fontId="151" fillId="0" borderId="15" xfId="3346" quotePrefix="1" applyNumberFormat="1" applyFont="1" applyFill="1" applyBorder="1" applyAlignment="1">
      <alignment horizontal="center" vertical="center" wrapText="1"/>
    </xf>
    <xf numFmtId="167" fontId="151" fillId="0" borderId="20" xfId="3346" quotePrefix="1" applyNumberFormat="1" applyFont="1" applyFill="1" applyBorder="1" applyAlignment="1">
      <alignment horizontal="center" vertical="center" wrapText="1"/>
    </xf>
    <xf numFmtId="167" fontId="151" fillId="0" borderId="23" xfId="3346" quotePrefix="1" applyNumberFormat="1" applyFont="1" applyFill="1" applyBorder="1" applyAlignment="1">
      <alignment horizontal="center" vertical="center" wrapText="1"/>
    </xf>
    <xf numFmtId="176" fontId="151" fillId="0" borderId="42" xfId="3346" applyNumberFormat="1" applyFont="1" applyFill="1" applyBorder="1" applyAlignment="1">
      <alignment horizontal="right" vertical="center"/>
    </xf>
    <xf numFmtId="49" fontId="151" fillId="0" borderId="42" xfId="3346" quotePrefix="1" applyNumberFormat="1" applyFont="1" applyFill="1" applyBorder="1" applyAlignment="1">
      <alignment horizontal="center" vertical="center"/>
    </xf>
    <xf numFmtId="49" fontId="151" fillId="0" borderId="42" xfId="3346" applyNumberFormat="1" applyFont="1" applyFill="1" applyBorder="1" applyAlignment="1">
      <alignment horizontal="left" vertical="center" wrapText="1"/>
    </xf>
    <xf numFmtId="167" fontId="151" fillId="0" borderId="42" xfId="3346" applyNumberFormat="1" applyFont="1" applyFill="1" applyBorder="1" applyAlignment="1">
      <alignment horizontal="center" vertical="center"/>
    </xf>
    <xf numFmtId="49" fontId="151" fillId="0" borderId="42" xfId="3346" applyNumberFormat="1" applyFont="1" applyFill="1" applyBorder="1" applyAlignment="1">
      <alignment horizontal="left" vertical="center"/>
    </xf>
    <xf numFmtId="167" fontId="151" fillId="0" borderId="42" xfId="3346" applyNumberFormat="1" applyFont="1" applyFill="1" applyBorder="1" applyAlignment="1">
      <alignment horizontal="left" vertical="center"/>
    </xf>
    <xf numFmtId="41" fontId="159" fillId="0" borderId="42" xfId="453" applyNumberFormat="1" applyFont="1" applyFill="1" applyBorder="1" applyAlignment="1">
      <alignment horizontal="right" vertical="center"/>
    </xf>
    <xf numFmtId="176" fontId="151" fillId="0" borderId="42" xfId="456" applyNumberFormat="1" applyFont="1" applyFill="1" applyBorder="1" applyAlignment="1">
      <alignment horizontal="right" vertical="center"/>
    </xf>
    <xf numFmtId="0" fontId="151" fillId="0" borderId="42" xfId="3346" applyFont="1" applyFill="1" applyBorder="1" applyAlignment="1">
      <alignment horizontal="center" vertical="center"/>
    </xf>
    <xf numFmtId="0" fontId="151" fillId="0" borderId="42" xfId="3346" quotePrefix="1" applyFont="1" applyFill="1" applyBorder="1" applyAlignment="1">
      <alignment horizontal="center" vertical="center"/>
    </xf>
    <xf numFmtId="0" fontId="151" fillId="0" borderId="42" xfId="3346" applyFont="1" applyFill="1" applyBorder="1" applyAlignment="1">
      <alignment horizontal="left" vertical="center" wrapText="1"/>
    </xf>
    <xf numFmtId="176" fontId="159" fillId="0" borderId="42" xfId="453" applyNumberFormat="1" applyFont="1" applyFill="1" applyBorder="1" applyAlignment="1">
      <alignment horizontal="right" vertical="center"/>
    </xf>
    <xf numFmtId="167" fontId="151" fillId="0" borderId="42" xfId="3346" quotePrefix="1" applyNumberFormat="1" applyFont="1" applyFill="1" applyBorder="1" applyAlignment="1">
      <alignment horizontal="center" vertical="center" wrapText="1"/>
    </xf>
    <xf numFmtId="167" fontId="151" fillId="0" borderId="42" xfId="3346" applyNumberFormat="1" applyFont="1" applyFill="1" applyBorder="1" applyAlignment="1">
      <alignment horizontal="center" vertical="center" wrapText="1"/>
    </xf>
    <xf numFmtId="167" fontId="151" fillId="0" borderId="23" xfId="3346" applyNumberFormat="1" applyFont="1" applyFill="1" applyBorder="1" applyAlignment="1">
      <alignment horizontal="center" vertical="center" wrapText="1"/>
    </xf>
    <xf numFmtId="0" fontId="151" fillId="0" borderId="23" xfId="3346" applyFont="1" applyFill="1" applyBorder="1" applyAlignment="1">
      <alignment horizontal="left" vertical="center" wrapText="1"/>
    </xf>
    <xf numFmtId="176" fontId="151" fillId="0" borderId="23" xfId="456" applyNumberFormat="1" applyFont="1" applyFill="1" applyBorder="1" applyAlignment="1">
      <alignment horizontal="right" vertical="center"/>
    </xf>
    <xf numFmtId="0" fontId="153" fillId="0" borderId="0" xfId="3346" applyFont="1" applyFill="1" applyBorder="1" applyAlignment="1">
      <alignment horizontal="center"/>
    </xf>
    <xf numFmtId="0" fontId="153" fillId="0" borderId="0" xfId="3346" applyFont="1" applyFill="1" applyAlignment="1">
      <alignment horizontal="center"/>
    </xf>
    <xf numFmtId="0" fontId="154" fillId="0" borderId="0" xfId="3346" applyFont="1" applyFill="1" applyAlignment="1">
      <alignment horizontal="center"/>
    </xf>
    <xf numFmtId="167" fontId="155" fillId="0" borderId="0" xfId="3346" applyNumberFormat="1" applyFont="1" applyFill="1" applyBorder="1" applyAlignment="1">
      <alignment horizontal="center" vertical="center"/>
    </xf>
    <xf numFmtId="167" fontId="156" fillId="0" borderId="42" xfId="456" applyNumberFormat="1" applyFont="1" applyFill="1" applyBorder="1" applyAlignment="1">
      <alignment horizontal="center" vertical="center" wrapText="1"/>
    </xf>
    <xf numFmtId="0" fontId="157" fillId="0" borderId="42" xfId="456" applyFont="1" applyFill="1" applyBorder="1" applyAlignment="1">
      <alignment horizontal="center"/>
    </xf>
    <xf numFmtId="4" fontId="156" fillId="0" borderId="42" xfId="456" applyNumberFormat="1" applyFont="1" applyFill="1" applyBorder="1" applyAlignment="1">
      <alignment horizontal="center" vertical="center"/>
    </xf>
    <xf numFmtId="4" fontId="157" fillId="0" borderId="42" xfId="456" applyNumberFormat="1" applyFont="1" applyFill="1" applyBorder="1" applyAlignment="1">
      <alignment horizontal="center" vertical="center"/>
    </xf>
    <xf numFmtId="41" fontId="156" fillId="0" borderId="42" xfId="456" applyNumberFormat="1" applyFont="1" applyFill="1" applyBorder="1" applyAlignment="1">
      <alignment horizontal="center" vertical="center"/>
    </xf>
    <xf numFmtId="41" fontId="157" fillId="0" borderId="42" xfId="456" applyNumberFormat="1" applyFont="1" applyFill="1" applyBorder="1" applyAlignment="1">
      <alignment horizontal="center" vertical="center"/>
    </xf>
    <xf numFmtId="43" fontId="156" fillId="0" borderId="42" xfId="456" applyNumberFormat="1" applyFont="1" applyFill="1" applyBorder="1" applyAlignment="1">
      <alignment horizontal="center" vertical="center"/>
    </xf>
    <xf numFmtId="0" fontId="85" fillId="0" borderId="20" xfId="452" applyFont="1" applyFill="1" applyBorder="1" applyAlignment="1">
      <alignment horizontal="center" vertical="center"/>
    </xf>
    <xf numFmtId="0" fontId="85" fillId="0" borderId="23" xfId="452" applyFont="1" applyFill="1" applyBorder="1" applyAlignment="1">
      <alignment horizontal="center" vertical="center"/>
    </xf>
    <xf numFmtId="0" fontId="56" fillId="0" borderId="15" xfId="452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/>
    </xf>
    <xf numFmtId="0" fontId="56" fillId="0" borderId="23" xfId="452" applyFont="1" applyFill="1" applyBorder="1" applyAlignment="1">
      <alignment horizontal="center" vertical="center"/>
    </xf>
    <xf numFmtId="0" fontId="85" fillId="0" borderId="15" xfId="452" applyFont="1" applyFill="1" applyBorder="1" applyAlignment="1">
      <alignment horizontal="center" vertical="center"/>
    </xf>
    <xf numFmtId="190" fontId="56" fillId="0" borderId="15" xfId="452" applyNumberFormat="1" applyFont="1" applyFill="1" applyBorder="1" applyAlignment="1">
      <alignment horizontal="center" vertical="center"/>
    </xf>
    <xf numFmtId="190" fontId="56" fillId="0" borderId="23" xfId="452" applyNumberFormat="1" applyFont="1" applyFill="1" applyBorder="1" applyAlignment="1">
      <alignment horizontal="center" vertical="center"/>
    </xf>
    <xf numFmtId="49" fontId="56" fillId="0" borderId="15" xfId="452" applyNumberFormat="1" applyFont="1" applyFill="1" applyBorder="1" applyAlignment="1">
      <alignment horizontal="center" vertical="center"/>
    </xf>
    <xf numFmtId="49" fontId="56" fillId="0" borderId="20" xfId="452" applyNumberFormat="1" applyFont="1" applyFill="1" applyBorder="1" applyAlignment="1">
      <alignment horizontal="center" vertical="center"/>
    </xf>
    <xf numFmtId="49" fontId="56" fillId="0" borderId="23" xfId="452" applyNumberFormat="1" applyFont="1" applyFill="1" applyBorder="1" applyAlignment="1">
      <alignment horizontal="center" vertical="center"/>
    </xf>
    <xf numFmtId="0" fontId="56" fillId="0" borderId="20" xfId="452" applyFont="1" applyFill="1" applyBorder="1" applyAlignment="1">
      <alignment horizontal="center" vertical="center" wrapText="1"/>
    </xf>
    <xf numFmtId="0" fontId="56" fillId="0" borderId="23" xfId="452" applyFont="1" applyFill="1" applyBorder="1" applyAlignment="1">
      <alignment horizontal="center" vertical="center" wrapText="1"/>
    </xf>
    <xf numFmtId="0" fontId="160" fillId="25" borderId="0" xfId="452" applyFont="1" applyFill="1" applyBorder="1" applyAlignment="1">
      <alignment horizontal="center"/>
    </xf>
    <xf numFmtId="0" fontId="56" fillId="25" borderId="42" xfId="452" applyFont="1" applyFill="1" applyBorder="1" applyAlignment="1">
      <alignment horizontal="center" vertical="center"/>
    </xf>
    <xf numFmtId="0" fontId="56" fillId="0" borderId="27" xfId="452" applyFont="1" applyFill="1" applyBorder="1" applyAlignment="1">
      <alignment horizontal="center" vertical="center"/>
    </xf>
    <xf numFmtId="0" fontId="56" fillId="0" borderId="28" xfId="452" applyFont="1" applyFill="1" applyBorder="1" applyAlignment="1">
      <alignment horizontal="center" vertical="center"/>
    </xf>
    <xf numFmtId="0" fontId="56" fillId="0" borderId="45" xfId="452" applyFont="1" applyFill="1" applyBorder="1" applyAlignment="1">
      <alignment horizontal="center" vertical="center"/>
    </xf>
    <xf numFmtId="0" fontId="112" fillId="0" borderId="15" xfId="452" applyFont="1" applyFill="1" applyBorder="1" applyAlignment="1">
      <alignment horizontal="center" vertical="center" wrapText="1"/>
    </xf>
    <xf numFmtId="0" fontId="112" fillId="0" borderId="20" xfId="452" applyFont="1" applyFill="1" applyBorder="1" applyAlignment="1">
      <alignment horizontal="center" vertical="center" wrapText="1"/>
    </xf>
    <xf numFmtId="0" fontId="112" fillId="0" borderId="23" xfId="452" applyFont="1" applyFill="1" applyBorder="1" applyAlignment="1">
      <alignment horizontal="center" vertical="center" wrapText="1"/>
    </xf>
    <xf numFmtId="0" fontId="56" fillId="0" borderId="14" xfId="452" applyFont="1" applyFill="1" applyBorder="1" applyAlignment="1">
      <alignment horizontal="center" vertical="center"/>
    </xf>
    <xf numFmtId="0" fontId="56" fillId="0" borderId="35" xfId="452" applyFont="1" applyFill="1" applyBorder="1" applyAlignment="1">
      <alignment horizontal="center" vertical="center"/>
    </xf>
    <xf numFmtId="0" fontId="56" fillId="0" borderId="37" xfId="452" applyFont="1" applyFill="1" applyBorder="1" applyAlignment="1">
      <alignment horizontal="center" vertical="center"/>
    </xf>
  </cellXfs>
  <cellStyles count="33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10" xfId="1910"/>
    <cellStyle name="Normalny 16 2" xfId="500"/>
    <cellStyle name="Normalny 16 2 2" xfId="570"/>
    <cellStyle name="Normalny 16 2 2 2" xfId="928"/>
    <cellStyle name="Normalny 16 2 2 2 2" xfId="1646"/>
    <cellStyle name="Normalny 16 2 2 2 2 2" xfId="3085"/>
    <cellStyle name="Normalny 16 2 2 2 3" xfId="2367"/>
    <cellStyle name="Normalny 16 2 2 3" xfId="1108"/>
    <cellStyle name="Normalny 16 2 2 3 2" xfId="1826"/>
    <cellStyle name="Normalny 16 2 2 3 2 2" xfId="3265"/>
    <cellStyle name="Normalny 16 2 2 3 3" xfId="2547"/>
    <cellStyle name="Normalny 16 2 2 4" xfId="748"/>
    <cellStyle name="Normalny 16 2 2 4 2" xfId="1466"/>
    <cellStyle name="Normalny 16 2 2 4 2 2" xfId="2905"/>
    <cellStyle name="Normalny 16 2 2 4 3" xfId="2187"/>
    <cellStyle name="Normalny 16 2 2 5" xfId="1288"/>
    <cellStyle name="Normalny 16 2 2 5 2" xfId="2727"/>
    <cellStyle name="Normalny 16 2 2 6" xfId="2009"/>
    <cellStyle name="Normalny 16 2 3" xfId="639"/>
    <cellStyle name="Normalny 16 2 3 2" xfId="997"/>
    <cellStyle name="Normalny 16 2 3 2 2" xfId="1715"/>
    <cellStyle name="Normalny 16 2 3 2 2 2" xfId="3154"/>
    <cellStyle name="Normalny 16 2 3 2 3" xfId="2436"/>
    <cellStyle name="Normalny 16 2 3 3" xfId="1177"/>
    <cellStyle name="Normalny 16 2 3 3 2" xfId="1895"/>
    <cellStyle name="Normalny 16 2 3 3 2 2" xfId="3334"/>
    <cellStyle name="Normalny 16 2 3 3 3" xfId="2616"/>
    <cellStyle name="Normalny 16 2 3 4" xfId="817"/>
    <cellStyle name="Normalny 16 2 3 4 2" xfId="1535"/>
    <cellStyle name="Normalny 16 2 3 4 2 2" xfId="2974"/>
    <cellStyle name="Normalny 16 2 3 4 3" xfId="2256"/>
    <cellStyle name="Normalny 16 2 3 5" xfId="1357"/>
    <cellStyle name="Normalny 16 2 3 5 2" xfId="2796"/>
    <cellStyle name="Normalny 16 2 3 6" xfId="2078"/>
    <cellStyle name="Normalny 16 2 4" xfId="860"/>
    <cellStyle name="Normalny 16 2 4 2" xfId="1578"/>
    <cellStyle name="Normalny 16 2 4 2 2" xfId="3017"/>
    <cellStyle name="Normalny 16 2 4 3" xfId="2299"/>
    <cellStyle name="Normalny 16 2 5" xfId="1040"/>
    <cellStyle name="Normalny 16 2 5 2" xfId="1758"/>
    <cellStyle name="Normalny 16 2 5 2 2" xfId="3197"/>
    <cellStyle name="Normalny 16 2 5 3" xfId="2479"/>
    <cellStyle name="Normalny 16 2 6" xfId="680"/>
    <cellStyle name="Normalny 16 2 6 2" xfId="1398"/>
    <cellStyle name="Normalny 16 2 6 2 2" xfId="2837"/>
    <cellStyle name="Normalny 16 2 6 3" xfId="2119"/>
    <cellStyle name="Normalny 16 2 7" xfId="1220"/>
    <cellStyle name="Normalny 16 2 7 2" xfId="2659"/>
    <cellStyle name="Normalny 16 2 8" xfId="1941"/>
    <cellStyle name="Normalny 16 3" xfId="516"/>
    <cellStyle name="Normalny 16 3 2" xfId="584"/>
    <cellStyle name="Normalny 16 3 2 2" xfId="942"/>
    <cellStyle name="Normalny 16 3 2 2 2" xfId="1660"/>
    <cellStyle name="Normalny 16 3 2 2 2 2" xfId="3099"/>
    <cellStyle name="Normalny 16 3 2 2 3" xfId="2381"/>
    <cellStyle name="Normalny 16 3 2 3" xfId="1122"/>
    <cellStyle name="Normalny 16 3 2 3 2" xfId="1840"/>
    <cellStyle name="Normalny 16 3 2 3 2 2" xfId="3279"/>
    <cellStyle name="Normalny 16 3 2 3 3" xfId="2561"/>
    <cellStyle name="Normalny 16 3 2 4" xfId="762"/>
    <cellStyle name="Normalny 16 3 2 4 2" xfId="1480"/>
    <cellStyle name="Normalny 16 3 2 4 2 2" xfId="2919"/>
    <cellStyle name="Normalny 16 3 2 4 3" xfId="2201"/>
    <cellStyle name="Normalny 16 3 2 5" xfId="1302"/>
    <cellStyle name="Normalny 16 3 2 5 2" xfId="2741"/>
    <cellStyle name="Normalny 16 3 2 6" xfId="2023"/>
    <cellStyle name="Normalny 16 3 3" xfId="874"/>
    <cellStyle name="Normalny 16 3 3 2" xfId="1592"/>
    <cellStyle name="Normalny 16 3 3 2 2" xfId="3031"/>
    <cellStyle name="Normalny 16 3 3 3" xfId="2313"/>
    <cellStyle name="Normalny 16 3 4" xfId="1054"/>
    <cellStyle name="Normalny 16 3 4 2" xfId="1772"/>
    <cellStyle name="Normalny 16 3 4 2 2" xfId="3211"/>
    <cellStyle name="Normalny 16 3 4 3" xfId="2493"/>
    <cellStyle name="Normalny 16 3 5" xfId="694"/>
    <cellStyle name="Normalny 16 3 5 2" xfId="1412"/>
    <cellStyle name="Normalny 16 3 5 2 2" xfId="2851"/>
    <cellStyle name="Normalny 16 3 5 3" xfId="2133"/>
    <cellStyle name="Normalny 16 3 6" xfId="1234"/>
    <cellStyle name="Normalny 16 3 6 2" xfId="2673"/>
    <cellStyle name="Normalny 16 3 7" xfId="1955"/>
    <cellStyle name="Normalny 16 4" xfId="539"/>
    <cellStyle name="Normalny 16 4 2" xfId="897"/>
    <cellStyle name="Normalny 16 4 2 2" xfId="1615"/>
    <cellStyle name="Normalny 16 4 2 2 2" xfId="3054"/>
    <cellStyle name="Normalny 16 4 2 3" xfId="2336"/>
    <cellStyle name="Normalny 16 4 3" xfId="1077"/>
    <cellStyle name="Normalny 16 4 3 2" xfId="1795"/>
    <cellStyle name="Normalny 16 4 3 2 2" xfId="3234"/>
    <cellStyle name="Normalny 16 4 3 3" xfId="2516"/>
    <cellStyle name="Normalny 16 4 4" xfId="717"/>
    <cellStyle name="Normalny 16 4 4 2" xfId="1435"/>
    <cellStyle name="Normalny 16 4 4 2 2" xfId="2874"/>
    <cellStyle name="Normalny 16 4 4 3" xfId="2156"/>
    <cellStyle name="Normalny 16 4 5" xfId="1257"/>
    <cellStyle name="Normalny 16 4 5 2" xfId="2696"/>
    <cellStyle name="Normalny 16 4 6" xfId="1978"/>
    <cellStyle name="Normalny 16 5" xfId="608"/>
    <cellStyle name="Normalny 16 5 2" xfId="966"/>
    <cellStyle name="Normalny 16 5 2 2" xfId="1684"/>
    <cellStyle name="Normalny 16 5 2 2 2" xfId="3123"/>
    <cellStyle name="Normalny 16 5 2 3" xfId="2405"/>
    <cellStyle name="Normalny 16 5 3" xfId="1146"/>
    <cellStyle name="Normalny 16 5 3 2" xfId="1864"/>
    <cellStyle name="Normalny 16 5 3 2 2" xfId="3303"/>
    <cellStyle name="Normalny 16 5 3 3" xfId="2585"/>
    <cellStyle name="Normalny 16 5 4" xfId="786"/>
    <cellStyle name="Normalny 16 5 4 2" xfId="1504"/>
    <cellStyle name="Normalny 16 5 4 2 2" xfId="2943"/>
    <cellStyle name="Normalny 16 5 4 3" xfId="2225"/>
    <cellStyle name="Normalny 16 5 5" xfId="1326"/>
    <cellStyle name="Normalny 16 5 5 2" xfId="2765"/>
    <cellStyle name="Normalny 16 5 6" xfId="2047"/>
    <cellStyle name="Normalny 16 6" xfId="829"/>
    <cellStyle name="Normalny 16 6 2" xfId="1547"/>
    <cellStyle name="Normalny 16 6 2 2" xfId="2986"/>
    <cellStyle name="Normalny 16 6 3" xfId="2268"/>
    <cellStyle name="Normalny 16 7" xfId="1009"/>
    <cellStyle name="Normalny 16 7 2" xfId="1727"/>
    <cellStyle name="Normalny 16 7 2 2" xfId="3166"/>
    <cellStyle name="Normalny 16 7 3" xfId="2448"/>
    <cellStyle name="Normalny 16 8" xfId="649"/>
    <cellStyle name="Normalny 16 8 2" xfId="1367"/>
    <cellStyle name="Normalny 16 8 2 2" xfId="2806"/>
    <cellStyle name="Normalny 16 8 3" xfId="2088"/>
    <cellStyle name="Normalny 16 9" xfId="1189"/>
    <cellStyle name="Normalny 16 9 2" xfId="2628"/>
    <cellStyle name="Normalny 17" xfId="459"/>
    <cellStyle name="Normalny 17 10" xfId="1911"/>
    <cellStyle name="Normalny 17 2" xfId="502"/>
    <cellStyle name="Normalny 17 2 2" xfId="571"/>
    <cellStyle name="Normalny 17 2 2 2" xfId="929"/>
    <cellStyle name="Normalny 17 2 2 2 2" xfId="1647"/>
    <cellStyle name="Normalny 17 2 2 2 2 2" xfId="3086"/>
    <cellStyle name="Normalny 17 2 2 2 3" xfId="2368"/>
    <cellStyle name="Normalny 17 2 2 3" xfId="1109"/>
    <cellStyle name="Normalny 17 2 2 3 2" xfId="1827"/>
    <cellStyle name="Normalny 17 2 2 3 2 2" xfId="3266"/>
    <cellStyle name="Normalny 17 2 2 3 3" xfId="2548"/>
    <cellStyle name="Normalny 17 2 2 4" xfId="749"/>
    <cellStyle name="Normalny 17 2 2 4 2" xfId="1467"/>
    <cellStyle name="Normalny 17 2 2 4 2 2" xfId="2906"/>
    <cellStyle name="Normalny 17 2 2 4 3" xfId="2188"/>
    <cellStyle name="Normalny 17 2 2 5" xfId="1289"/>
    <cellStyle name="Normalny 17 2 2 5 2" xfId="2728"/>
    <cellStyle name="Normalny 17 2 2 6" xfId="2010"/>
    <cellStyle name="Normalny 17 2 3" xfId="640"/>
    <cellStyle name="Normalny 17 2 3 2" xfId="998"/>
    <cellStyle name="Normalny 17 2 3 2 2" xfId="1716"/>
    <cellStyle name="Normalny 17 2 3 2 2 2" xfId="3155"/>
    <cellStyle name="Normalny 17 2 3 2 3" xfId="2437"/>
    <cellStyle name="Normalny 17 2 3 3" xfId="1178"/>
    <cellStyle name="Normalny 17 2 3 3 2" xfId="1896"/>
    <cellStyle name="Normalny 17 2 3 3 2 2" xfId="3335"/>
    <cellStyle name="Normalny 17 2 3 3 3" xfId="2617"/>
    <cellStyle name="Normalny 17 2 3 4" xfId="818"/>
    <cellStyle name="Normalny 17 2 3 4 2" xfId="1536"/>
    <cellStyle name="Normalny 17 2 3 4 2 2" xfId="2975"/>
    <cellStyle name="Normalny 17 2 3 4 3" xfId="2257"/>
    <cellStyle name="Normalny 17 2 3 5" xfId="1358"/>
    <cellStyle name="Normalny 17 2 3 5 2" xfId="2797"/>
    <cellStyle name="Normalny 17 2 3 6" xfId="2079"/>
    <cellStyle name="Normalny 17 2 4" xfId="861"/>
    <cellStyle name="Normalny 17 2 4 2" xfId="1579"/>
    <cellStyle name="Normalny 17 2 4 2 2" xfId="3018"/>
    <cellStyle name="Normalny 17 2 4 3" xfId="2300"/>
    <cellStyle name="Normalny 17 2 5" xfId="1041"/>
    <cellStyle name="Normalny 17 2 5 2" xfId="1759"/>
    <cellStyle name="Normalny 17 2 5 2 2" xfId="3198"/>
    <cellStyle name="Normalny 17 2 5 3" xfId="2480"/>
    <cellStyle name="Normalny 17 2 6" xfId="681"/>
    <cellStyle name="Normalny 17 2 6 2" xfId="1399"/>
    <cellStyle name="Normalny 17 2 6 2 2" xfId="2838"/>
    <cellStyle name="Normalny 17 2 6 3" xfId="2120"/>
    <cellStyle name="Normalny 17 2 7" xfId="1221"/>
    <cellStyle name="Normalny 17 2 7 2" xfId="2660"/>
    <cellStyle name="Normalny 17 2 8" xfId="1942"/>
    <cellStyle name="Normalny 17 3" xfId="517"/>
    <cellStyle name="Normalny 17 3 2" xfId="585"/>
    <cellStyle name="Normalny 17 3 2 2" xfId="943"/>
    <cellStyle name="Normalny 17 3 2 2 2" xfId="1661"/>
    <cellStyle name="Normalny 17 3 2 2 2 2" xfId="3100"/>
    <cellStyle name="Normalny 17 3 2 2 3" xfId="2382"/>
    <cellStyle name="Normalny 17 3 2 3" xfId="1123"/>
    <cellStyle name="Normalny 17 3 2 3 2" xfId="1841"/>
    <cellStyle name="Normalny 17 3 2 3 2 2" xfId="3280"/>
    <cellStyle name="Normalny 17 3 2 3 3" xfId="2562"/>
    <cellStyle name="Normalny 17 3 2 4" xfId="763"/>
    <cellStyle name="Normalny 17 3 2 4 2" xfId="1481"/>
    <cellStyle name="Normalny 17 3 2 4 2 2" xfId="2920"/>
    <cellStyle name="Normalny 17 3 2 4 3" xfId="2202"/>
    <cellStyle name="Normalny 17 3 2 5" xfId="1303"/>
    <cellStyle name="Normalny 17 3 2 5 2" xfId="2742"/>
    <cellStyle name="Normalny 17 3 2 6" xfId="2024"/>
    <cellStyle name="Normalny 17 3 3" xfId="875"/>
    <cellStyle name="Normalny 17 3 3 2" xfId="1593"/>
    <cellStyle name="Normalny 17 3 3 2 2" xfId="3032"/>
    <cellStyle name="Normalny 17 3 3 3" xfId="2314"/>
    <cellStyle name="Normalny 17 3 4" xfId="1055"/>
    <cellStyle name="Normalny 17 3 4 2" xfId="1773"/>
    <cellStyle name="Normalny 17 3 4 2 2" xfId="3212"/>
    <cellStyle name="Normalny 17 3 4 3" xfId="2494"/>
    <cellStyle name="Normalny 17 3 5" xfId="695"/>
    <cellStyle name="Normalny 17 3 5 2" xfId="1413"/>
    <cellStyle name="Normalny 17 3 5 2 2" xfId="2852"/>
    <cellStyle name="Normalny 17 3 5 3" xfId="2134"/>
    <cellStyle name="Normalny 17 3 6" xfId="1235"/>
    <cellStyle name="Normalny 17 3 6 2" xfId="2674"/>
    <cellStyle name="Normalny 17 3 7" xfId="1956"/>
    <cellStyle name="Normalny 17 4" xfId="540"/>
    <cellStyle name="Normalny 17 4 2" xfId="898"/>
    <cellStyle name="Normalny 17 4 2 2" xfId="1616"/>
    <cellStyle name="Normalny 17 4 2 2 2" xfId="3055"/>
    <cellStyle name="Normalny 17 4 2 3" xfId="2337"/>
    <cellStyle name="Normalny 17 4 3" xfId="1078"/>
    <cellStyle name="Normalny 17 4 3 2" xfId="1796"/>
    <cellStyle name="Normalny 17 4 3 2 2" xfId="3235"/>
    <cellStyle name="Normalny 17 4 3 3" xfId="2517"/>
    <cellStyle name="Normalny 17 4 4" xfId="718"/>
    <cellStyle name="Normalny 17 4 4 2" xfId="1436"/>
    <cellStyle name="Normalny 17 4 4 2 2" xfId="2875"/>
    <cellStyle name="Normalny 17 4 4 3" xfId="2157"/>
    <cellStyle name="Normalny 17 4 5" xfId="1258"/>
    <cellStyle name="Normalny 17 4 5 2" xfId="2697"/>
    <cellStyle name="Normalny 17 4 6" xfId="1979"/>
    <cellStyle name="Normalny 17 5" xfId="609"/>
    <cellStyle name="Normalny 17 5 2" xfId="967"/>
    <cellStyle name="Normalny 17 5 2 2" xfId="1685"/>
    <cellStyle name="Normalny 17 5 2 2 2" xfId="3124"/>
    <cellStyle name="Normalny 17 5 2 3" xfId="2406"/>
    <cellStyle name="Normalny 17 5 3" xfId="1147"/>
    <cellStyle name="Normalny 17 5 3 2" xfId="1865"/>
    <cellStyle name="Normalny 17 5 3 2 2" xfId="3304"/>
    <cellStyle name="Normalny 17 5 3 3" xfId="2586"/>
    <cellStyle name="Normalny 17 5 4" xfId="787"/>
    <cellStyle name="Normalny 17 5 4 2" xfId="1505"/>
    <cellStyle name="Normalny 17 5 4 2 2" xfId="2944"/>
    <cellStyle name="Normalny 17 5 4 3" xfId="2226"/>
    <cellStyle name="Normalny 17 5 5" xfId="1327"/>
    <cellStyle name="Normalny 17 5 5 2" xfId="2766"/>
    <cellStyle name="Normalny 17 5 6" xfId="2048"/>
    <cellStyle name="Normalny 17 6" xfId="830"/>
    <cellStyle name="Normalny 17 6 2" xfId="1548"/>
    <cellStyle name="Normalny 17 6 2 2" xfId="2987"/>
    <cellStyle name="Normalny 17 6 3" xfId="2269"/>
    <cellStyle name="Normalny 17 7" xfId="1010"/>
    <cellStyle name="Normalny 17 7 2" xfId="1728"/>
    <cellStyle name="Normalny 17 7 2 2" xfId="3167"/>
    <cellStyle name="Normalny 17 7 3" xfId="2449"/>
    <cellStyle name="Normalny 17 8" xfId="650"/>
    <cellStyle name="Normalny 17 8 2" xfId="1368"/>
    <cellStyle name="Normalny 17 8 2 2" xfId="2807"/>
    <cellStyle name="Normalny 17 8 3" xfId="2089"/>
    <cellStyle name="Normalny 17 9" xfId="1190"/>
    <cellStyle name="Normalny 17 9 2" xfId="2629"/>
    <cellStyle name="Normalny 18" xfId="457"/>
    <cellStyle name="Normalny 18 2" xfId="501"/>
    <cellStyle name="Normalny 19" xfId="462"/>
    <cellStyle name="Normalny 19 10" xfId="1913"/>
    <cellStyle name="Normalny 19 2" xfId="504"/>
    <cellStyle name="Normalny 19 2 2" xfId="573"/>
    <cellStyle name="Normalny 19 2 2 2" xfId="931"/>
    <cellStyle name="Normalny 19 2 2 2 2" xfId="1649"/>
    <cellStyle name="Normalny 19 2 2 2 2 2" xfId="3088"/>
    <cellStyle name="Normalny 19 2 2 2 3" xfId="2370"/>
    <cellStyle name="Normalny 19 2 2 3" xfId="1111"/>
    <cellStyle name="Normalny 19 2 2 3 2" xfId="1829"/>
    <cellStyle name="Normalny 19 2 2 3 2 2" xfId="3268"/>
    <cellStyle name="Normalny 19 2 2 3 3" xfId="2550"/>
    <cellStyle name="Normalny 19 2 2 4" xfId="751"/>
    <cellStyle name="Normalny 19 2 2 4 2" xfId="1469"/>
    <cellStyle name="Normalny 19 2 2 4 2 2" xfId="2908"/>
    <cellStyle name="Normalny 19 2 2 4 3" xfId="2190"/>
    <cellStyle name="Normalny 19 2 2 5" xfId="1291"/>
    <cellStyle name="Normalny 19 2 2 5 2" xfId="2730"/>
    <cellStyle name="Normalny 19 2 2 6" xfId="2012"/>
    <cellStyle name="Normalny 19 2 3" xfId="642"/>
    <cellStyle name="Normalny 19 2 3 2" xfId="1000"/>
    <cellStyle name="Normalny 19 2 3 2 2" xfId="1718"/>
    <cellStyle name="Normalny 19 2 3 2 2 2" xfId="3157"/>
    <cellStyle name="Normalny 19 2 3 2 3" xfId="2439"/>
    <cellStyle name="Normalny 19 2 3 3" xfId="1180"/>
    <cellStyle name="Normalny 19 2 3 3 2" xfId="1898"/>
    <cellStyle name="Normalny 19 2 3 3 2 2" xfId="3337"/>
    <cellStyle name="Normalny 19 2 3 3 3" xfId="2619"/>
    <cellStyle name="Normalny 19 2 3 4" xfId="820"/>
    <cellStyle name="Normalny 19 2 3 4 2" xfId="1538"/>
    <cellStyle name="Normalny 19 2 3 4 2 2" xfId="2977"/>
    <cellStyle name="Normalny 19 2 3 4 3" xfId="2259"/>
    <cellStyle name="Normalny 19 2 3 5" xfId="1360"/>
    <cellStyle name="Normalny 19 2 3 5 2" xfId="2799"/>
    <cellStyle name="Normalny 19 2 3 6" xfId="2081"/>
    <cellStyle name="Normalny 19 2 4" xfId="863"/>
    <cellStyle name="Normalny 19 2 4 2" xfId="1581"/>
    <cellStyle name="Normalny 19 2 4 2 2" xfId="3020"/>
    <cellStyle name="Normalny 19 2 4 3" xfId="2302"/>
    <cellStyle name="Normalny 19 2 5" xfId="1043"/>
    <cellStyle name="Normalny 19 2 5 2" xfId="1761"/>
    <cellStyle name="Normalny 19 2 5 2 2" xfId="3200"/>
    <cellStyle name="Normalny 19 2 5 3" xfId="2482"/>
    <cellStyle name="Normalny 19 2 6" xfId="683"/>
    <cellStyle name="Normalny 19 2 6 2" xfId="1401"/>
    <cellStyle name="Normalny 19 2 6 2 2" xfId="2840"/>
    <cellStyle name="Normalny 19 2 6 3" xfId="2122"/>
    <cellStyle name="Normalny 19 2 7" xfId="1223"/>
    <cellStyle name="Normalny 19 2 7 2" xfId="2662"/>
    <cellStyle name="Normalny 19 2 8" xfId="1944"/>
    <cellStyle name="Normalny 19 3" xfId="519"/>
    <cellStyle name="Normalny 19 3 2" xfId="587"/>
    <cellStyle name="Normalny 19 3 2 2" xfId="945"/>
    <cellStyle name="Normalny 19 3 2 2 2" xfId="1663"/>
    <cellStyle name="Normalny 19 3 2 2 2 2" xfId="3102"/>
    <cellStyle name="Normalny 19 3 2 2 3" xfId="2384"/>
    <cellStyle name="Normalny 19 3 2 3" xfId="1125"/>
    <cellStyle name="Normalny 19 3 2 3 2" xfId="1843"/>
    <cellStyle name="Normalny 19 3 2 3 2 2" xfId="3282"/>
    <cellStyle name="Normalny 19 3 2 3 3" xfId="2564"/>
    <cellStyle name="Normalny 19 3 2 4" xfId="765"/>
    <cellStyle name="Normalny 19 3 2 4 2" xfId="1483"/>
    <cellStyle name="Normalny 19 3 2 4 2 2" xfId="2922"/>
    <cellStyle name="Normalny 19 3 2 4 3" xfId="2204"/>
    <cellStyle name="Normalny 19 3 2 5" xfId="1305"/>
    <cellStyle name="Normalny 19 3 2 5 2" xfId="2744"/>
    <cellStyle name="Normalny 19 3 2 6" xfId="2026"/>
    <cellStyle name="Normalny 19 3 3" xfId="877"/>
    <cellStyle name="Normalny 19 3 3 2" xfId="1595"/>
    <cellStyle name="Normalny 19 3 3 2 2" xfId="3034"/>
    <cellStyle name="Normalny 19 3 3 3" xfId="2316"/>
    <cellStyle name="Normalny 19 3 4" xfId="1057"/>
    <cellStyle name="Normalny 19 3 4 2" xfId="1775"/>
    <cellStyle name="Normalny 19 3 4 2 2" xfId="3214"/>
    <cellStyle name="Normalny 19 3 4 3" xfId="2496"/>
    <cellStyle name="Normalny 19 3 5" xfId="697"/>
    <cellStyle name="Normalny 19 3 5 2" xfId="1415"/>
    <cellStyle name="Normalny 19 3 5 2 2" xfId="2854"/>
    <cellStyle name="Normalny 19 3 5 3" xfId="2136"/>
    <cellStyle name="Normalny 19 3 6" xfId="1237"/>
    <cellStyle name="Normalny 19 3 6 2" xfId="2676"/>
    <cellStyle name="Normalny 19 3 7" xfId="1958"/>
    <cellStyle name="Normalny 19 4" xfId="542"/>
    <cellStyle name="Normalny 19 4 2" xfId="900"/>
    <cellStyle name="Normalny 19 4 2 2" xfId="1618"/>
    <cellStyle name="Normalny 19 4 2 2 2" xfId="3057"/>
    <cellStyle name="Normalny 19 4 2 3" xfId="2339"/>
    <cellStyle name="Normalny 19 4 3" xfId="1080"/>
    <cellStyle name="Normalny 19 4 3 2" xfId="1798"/>
    <cellStyle name="Normalny 19 4 3 2 2" xfId="3237"/>
    <cellStyle name="Normalny 19 4 3 3" xfId="2519"/>
    <cellStyle name="Normalny 19 4 4" xfId="720"/>
    <cellStyle name="Normalny 19 4 4 2" xfId="1438"/>
    <cellStyle name="Normalny 19 4 4 2 2" xfId="2877"/>
    <cellStyle name="Normalny 19 4 4 3" xfId="2159"/>
    <cellStyle name="Normalny 19 4 5" xfId="1260"/>
    <cellStyle name="Normalny 19 4 5 2" xfId="2699"/>
    <cellStyle name="Normalny 19 4 6" xfId="1981"/>
    <cellStyle name="Normalny 19 5" xfId="611"/>
    <cellStyle name="Normalny 19 5 2" xfId="969"/>
    <cellStyle name="Normalny 19 5 2 2" xfId="1687"/>
    <cellStyle name="Normalny 19 5 2 2 2" xfId="3126"/>
    <cellStyle name="Normalny 19 5 2 3" xfId="2408"/>
    <cellStyle name="Normalny 19 5 3" xfId="1149"/>
    <cellStyle name="Normalny 19 5 3 2" xfId="1867"/>
    <cellStyle name="Normalny 19 5 3 2 2" xfId="3306"/>
    <cellStyle name="Normalny 19 5 3 3" xfId="2588"/>
    <cellStyle name="Normalny 19 5 4" xfId="789"/>
    <cellStyle name="Normalny 19 5 4 2" xfId="1507"/>
    <cellStyle name="Normalny 19 5 4 2 2" xfId="2946"/>
    <cellStyle name="Normalny 19 5 4 3" xfId="2228"/>
    <cellStyle name="Normalny 19 5 5" xfId="1329"/>
    <cellStyle name="Normalny 19 5 5 2" xfId="2768"/>
    <cellStyle name="Normalny 19 5 6" xfId="2050"/>
    <cellStyle name="Normalny 19 6" xfId="832"/>
    <cellStyle name="Normalny 19 6 2" xfId="1550"/>
    <cellStyle name="Normalny 19 6 2 2" xfId="2989"/>
    <cellStyle name="Normalny 19 6 3" xfId="2271"/>
    <cellStyle name="Normalny 19 7" xfId="1012"/>
    <cellStyle name="Normalny 19 7 2" xfId="1730"/>
    <cellStyle name="Normalny 19 7 2 2" xfId="3169"/>
    <cellStyle name="Normalny 19 7 3" xfId="2451"/>
    <cellStyle name="Normalny 19 8" xfId="652"/>
    <cellStyle name="Normalny 19 8 2" xfId="1370"/>
    <cellStyle name="Normalny 19 8 2 2" xfId="2809"/>
    <cellStyle name="Normalny 19 8 3" xfId="2091"/>
    <cellStyle name="Normalny 19 9" xfId="1192"/>
    <cellStyle name="Normalny 19 9 2" xfId="263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2 2 2" xfId="950"/>
    <cellStyle name="Normalny 22 2 2 2 2" xfId="1668"/>
    <cellStyle name="Normalny 22 2 2 2 2 2" xfId="3107"/>
    <cellStyle name="Normalny 22 2 2 2 3" xfId="2389"/>
    <cellStyle name="Normalny 22 2 2 3" xfId="1130"/>
    <cellStyle name="Normalny 22 2 2 3 2" xfId="1848"/>
    <cellStyle name="Normalny 22 2 2 3 2 2" xfId="3287"/>
    <cellStyle name="Normalny 22 2 2 3 3" xfId="2569"/>
    <cellStyle name="Normalny 22 2 2 4" xfId="770"/>
    <cellStyle name="Normalny 22 2 2 4 2" xfId="1488"/>
    <cellStyle name="Normalny 22 2 2 4 2 2" xfId="2927"/>
    <cellStyle name="Normalny 22 2 2 4 3" xfId="2209"/>
    <cellStyle name="Normalny 22 2 2 5" xfId="1310"/>
    <cellStyle name="Normalny 22 2 2 5 2" xfId="2749"/>
    <cellStyle name="Normalny 22 2 2 6" xfId="2031"/>
    <cellStyle name="Normalny 22 2 3" xfId="882"/>
    <cellStyle name="Normalny 22 2 3 2" xfId="1600"/>
    <cellStyle name="Normalny 22 2 3 2 2" xfId="3039"/>
    <cellStyle name="Normalny 22 2 3 3" xfId="2321"/>
    <cellStyle name="Normalny 22 2 4" xfId="1062"/>
    <cellStyle name="Normalny 22 2 4 2" xfId="1780"/>
    <cellStyle name="Normalny 22 2 4 2 2" xfId="3219"/>
    <cellStyle name="Normalny 22 2 4 3" xfId="2501"/>
    <cellStyle name="Normalny 22 2 5" xfId="702"/>
    <cellStyle name="Normalny 22 2 5 2" xfId="1420"/>
    <cellStyle name="Normalny 22 2 5 2 2" xfId="2859"/>
    <cellStyle name="Normalny 22 2 5 3" xfId="2141"/>
    <cellStyle name="Normalny 22 2 6" xfId="1242"/>
    <cellStyle name="Normalny 22 2 6 2" xfId="2681"/>
    <cellStyle name="Normalny 22 2 7" xfId="1963"/>
    <cellStyle name="Normalny 22 3" xfId="547"/>
    <cellStyle name="Normalny 22 3 2" xfId="905"/>
    <cellStyle name="Normalny 22 3 2 2" xfId="1623"/>
    <cellStyle name="Normalny 22 3 2 2 2" xfId="3062"/>
    <cellStyle name="Normalny 22 3 2 3" xfId="2344"/>
    <cellStyle name="Normalny 22 3 3" xfId="1085"/>
    <cellStyle name="Normalny 22 3 3 2" xfId="1803"/>
    <cellStyle name="Normalny 22 3 3 2 2" xfId="3242"/>
    <cellStyle name="Normalny 22 3 3 3" xfId="2524"/>
    <cellStyle name="Normalny 22 3 4" xfId="725"/>
    <cellStyle name="Normalny 22 3 4 2" xfId="1443"/>
    <cellStyle name="Normalny 22 3 4 2 2" xfId="2882"/>
    <cellStyle name="Normalny 22 3 4 3" xfId="2164"/>
    <cellStyle name="Normalny 22 3 5" xfId="1265"/>
    <cellStyle name="Normalny 22 3 5 2" xfId="2704"/>
    <cellStyle name="Normalny 22 3 6" xfId="1986"/>
    <cellStyle name="Normalny 22 4" xfId="616"/>
    <cellStyle name="Normalny 22 4 2" xfId="974"/>
    <cellStyle name="Normalny 22 4 2 2" xfId="1692"/>
    <cellStyle name="Normalny 22 4 2 2 2" xfId="3131"/>
    <cellStyle name="Normalny 22 4 2 3" xfId="2413"/>
    <cellStyle name="Normalny 22 4 3" xfId="1154"/>
    <cellStyle name="Normalny 22 4 3 2" xfId="1872"/>
    <cellStyle name="Normalny 22 4 3 2 2" xfId="3311"/>
    <cellStyle name="Normalny 22 4 3 3" xfId="2593"/>
    <cellStyle name="Normalny 22 4 4" xfId="794"/>
    <cellStyle name="Normalny 22 4 4 2" xfId="1512"/>
    <cellStyle name="Normalny 22 4 4 2 2" xfId="2951"/>
    <cellStyle name="Normalny 22 4 4 3" xfId="2233"/>
    <cellStyle name="Normalny 22 4 5" xfId="1334"/>
    <cellStyle name="Normalny 22 4 5 2" xfId="2773"/>
    <cellStyle name="Normalny 22 4 6" xfId="2055"/>
    <cellStyle name="Normalny 22 5" xfId="837"/>
    <cellStyle name="Normalny 22 5 2" xfId="1555"/>
    <cellStyle name="Normalny 22 5 2 2" xfId="2994"/>
    <cellStyle name="Normalny 22 5 3" xfId="2276"/>
    <cellStyle name="Normalny 22 6" xfId="1017"/>
    <cellStyle name="Normalny 22 6 2" xfId="1735"/>
    <cellStyle name="Normalny 22 6 2 2" xfId="3174"/>
    <cellStyle name="Normalny 22 6 3" xfId="2456"/>
    <cellStyle name="Normalny 22 7" xfId="657"/>
    <cellStyle name="Normalny 22 7 2" xfId="1375"/>
    <cellStyle name="Normalny 22 7 2 2" xfId="2814"/>
    <cellStyle name="Normalny 22 7 3" xfId="2096"/>
    <cellStyle name="Normalny 22 8" xfId="1197"/>
    <cellStyle name="Normalny 22 8 2" xfId="2636"/>
    <cellStyle name="Normalny 22 9" xfId="1918"/>
    <cellStyle name="Normalny 23" xfId="480"/>
    <cellStyle name="Normalny 23 2" xfId="556"/>
    <cellStyle name="Normalny 23 2 2" xfId="914"/>
    <cellStyle name="Normalny 23 2 2 2" xfId="1632"/>
    <cellStyle name="Normalny 23 2 2 2 2" xfId="3071"/>
    <cellStyle name="Normalny 23 2 2 3" xfId="2353"/>
    <cellStyle name="Normalny 23 2 3" xfId="1094"/>
    <cellStyle name="Normalny 23 2 3 2" xfId="1812"/>
    <cellStyle name="Normalny 23 2 3 2 2" xfId="3251"/>
    <cellStyle name="Normalny 23 2 3 3" xfId="2533"/>
    <cellStyle name="Normalny 23 2 4" xfId="734"/>
    <cellStyle name="Normalny 23 2 4 2" xfId="1452"/>
    <cellStyle name="Normalny 23 2 4 2 2" xfId="2891"/>
    <cellStyle name="Normalny 23 2 4 3" xfId="2173"/>
    <cellStyle name="Normalny 23 2 5" xfId="1274"/>
    <cellStyle name="Normalny 23 2 5 2" xfId="2713"/>
    <cellStyle name="Normalny 23 2 6" xfId="1995"/>
    <cellStyle name="Normalny 23 3" xfId="625"/>
    <cellStyle name="Normalny 23 3 2" xfId="983"/>
    <cellStyle name="Normalny 23 3 2 2" xfId="1701"/>
    <cellStyle name="Normalny 23 3 2 2 2" xfId="3140"/>
    <cellStyle name="Normalny 23 3 2 3" xfId="2422"/>
    <cellStyle name="Normalny 23 3 3" xfId="1163"/>
    <cellStyle name="Normalny 23 3 3 2" xfId="1881"/>
    <cellStyle name="Normalny 23 3 3 2 2" xfId="3320"/>
    <cellStyle name="Normalny 23 3 3 3" xfId="2602"/>
    <cellStyle name="Normalny 23 3 4" xfId="803"/>
    <cellStyle name="Normalny 23 3 4 2" xfId="1521"/>
    <cellStyle name="Normalny 23 3 4 2 2" xfId="2960"/>
    <cellStyle name="Normalny 23 3 4 3" xfId="2242"/>
    <cellStyle name="Normalny 23 3 5" xfId="1343"/>
    <cellStyle name="Normalny 23 3 5 2" xfId="2782"/>
    <cellStyle name="Normalny 23 3 6" xfId="2064"/>
    <cellStyle name="Normalny 23 4" xfId="846"/>
    <cellStyle name="Normalny 23 4 2" xfId="1564"/>
    <cellStyle name="Normalny 23 4 2 2" xfId="3003"/>
    <cellStyle name="Normalny 23 4 3" xfId="2285"/>
    <cellStyle name="Normalny 23 5" xfId="1026"/>
    <cellStyle name="Normalny 23 5 2" xfId="1744"/>
    <cellStyle name="Normalny 23 5 2 2" xfId="3183"/>
    <cellStyle name="Normalny 23 5 3" xfId="2465"/>
    <cellStyle name="Normalny 23 6" xfId="666"/>
    <cellStyle name="Normalny 23 6 2" xfId="1384"/>
    <cellStyle name="Normalny 23 6 2 2" xfId="2823"/>
    <cellStyle name="Normalny 23 6 3" xfId="2105"/>
    <cellStyle name="Normalny 23 7" xfId="1206"/>
    <cellStyle name="Normalny 23 7 2" xfId="2645"/>
    <cellStyle name="Normalny 23 8" xfId="1927"/>
    <cellStyle name="Normalny 24" xfId="489"/>
    <cellStyle name="Normalny 24 2" xfId="559"/>
    <cellStyle name="Normalny 24 2 2" xfId="917"/>
    <cellStyle name="Normalny 24 2 2 2" xfId="1635"/>
    <cellStyle name="Normalny 24 2 2 2 2" xfId="3074"/>
    <cellStyle name="Normalny 24 2 2 3" xfId="2356"/>
    <cellStyle name="Normalny 24 2 3" xfId="1097"/>
    <cellStyle name="Normalny 24 2 3 2" xfId="1815"/>
    <cellStyle name="Normalny 24 2 3 2 2" xfId="3254"/>
    <cellStyle name="Normalny 24 2 3 3" xfId="2536"/>
    <cellStyle name="Normalny 24 2 4" xfId="737"/>
    <cellStyle name="Normalny 24 2 4 2" xfId="1455"/>
    <cellStyle name="Normalny 24 2 4 2 2" xfId="2894"/>
    <cellStyle name="Normalny 24 2 4 3" xfId="2176"/>
    <cellStyle name="Normalny 24 2 5" xfId="1277"/>
    <cellStyle name="Normalny 24 2 5 2" xfId="2716"/>
    <cellStyle name="Normalny 24 2 6" xfId="1998"/>
    <cellStyle name="Normalny 24 3" xfId="628"/>
    <cellStyle name="Normalny 24 3 2" xfId="986"/>
    <cellStyle name="Normalny 24 3 2 2" xfId="1704"/>
    <cellStyle name="Normalny 24 3 2 2 2" xfId="3143"/>
    <cellStyle name="Normalny 24 3 2 3" xfId="2425"/>
    <cellStyle name="Normalny 24 3 3" xfId="1166"/>
    <cellStyle name="Normalny 24 3 3 2" xfId="1884"/>
    <cellStyle name="Normalny 24 3 3 2 2" xfId="3323"/>
    <cellStyle name="Normalny 24 3 3 3" xfId="2605"/>
    <cellStyle name="Normalny 24 3 4" xfId="806"/>
    <cellStyle name="Normalny 24 3 4 2" xfId="1524"/>
    <cellStyle name="Normalny 24 3 4 2 2" xfId="2963"/>
    <cellStyle name="Normalny 24 3 4 3" xfId="2245"/>
    <cellStyle name="Normalny 24 3 5" xfId="1346"/>
    <cellStyle name="Normalny 24 3 5 2" xfId="2785"/>
    <cellStyle name="Normalny 24 3 6" xfId="2067"/>
    <cellStyle name="Normalny 24 4" xfId="849"/>
    <cellStyle name="Normalny 24 4 2" xfId="1567"/>
    <cellStyle name="Normalny 24 4 2 2" xfId="3006"/>
    <cellStyle name="Normalny 24 4 3" xfId="2288"/>
    <cellStyle name="Normalny 24 5" xfId="1029"/>
    <cellStyle name="Normalny 24 5 2" xfId="1747"/>
    <cellStyle name="Normalny 24 5 2 2" xfId="3186"/>
    <cellStyle name="Normalny 24 5 3" xfId="2468"/>
    <cellStyle name="Normalny 24 6" xfId="669"/>
    <cellStyle name="Normalny 24 6 2" xfId="1387"/>
    <cellStyle name="Normalny 24 6 2 2" xfId="2826"/>
    <cellStyle name="Normalny 24 6 3" xfId="2108"/>
    <cellStyle name="Normalny 24 7" xfId="1209"/>
    <cellStyle name="Normalny 24 7 2" xfId="2648"/>
    <cellStyle name="Normalny 24 8" xfId="1930"/>
    <cellStyle name="Normalny 25" xfId="492"/>
    <cellStyle name="Normalny 25 2" xfId="493"/>
    <cellStyle name="Normalny 25 2 2" xfId="563"/>
    <cellStyle name="Normalny 25 2 2 2" xfId="921"/>
    <cellStyle name="Normalny 25 2 2 2 2" xfId="1639"/>
    <cellStyle name="Normalny 25 2 2 2 2 2" xfId="3078"/>
    <cellStyle name="Normalny 25 2 2 2 3" xfId="2360"/>
    <cellStyle name="Normalny 25 2 2 3" xfId="1101"/>
    <cellStyle name="Normalny 25 2 2 3 2" xfId="1819"/>
    <cellStyle name="Normalny 25 2 2 3 2 2" xfId="3258"/>
    <cellStyle name="Normalny 25 2 2 3 3" xfId="2540"/>
    <cellStyle name="Normalny 25 2 2 4" xfId="741"/>
    <cellStyle name="Normalny 25 2 2 4 2" xfId="1459"/>
    <cellStyle name="Normalny 25 2 2 4 2 2" xfId="2898"/>
    <cellStyle name="Normalny 25 2 2 4 3" xfId="2180"/>
    <cellStyle name="Normalny 25 2 2 5" xfId="1281"/>
    <cellStyle name="Normalny 25 2 2 5 2" xfId="2720"/>
    <cellStyle name="Normalny 25 2 2 6" xfId="2002"/>
    <cellStyle name="Normalny 25 2 3" xfId="632"/>
    <cellStyle name="Normalny 25 2 3 2" xfId="990"/>
    <cellStyle name="Normalny 25 2 3 2 2" xfId="1708"/>
    <cellStyle name="Normalny 25 2 3 2 2 2" xfId="3147"/>
    <cellStyle name="Normalny 25 2 3 2 3" xfId="2429"/>
    <cellStyle name="Normalny 25 2 3 3" xfId="1170"/>
    <cellStyle name="Normalny 25 2 3 3 2" xfId="1888"/>
    <cellStyle name="Normalny 25 2 3 3 2 2" xfId="3327"/>
    <cellStyle name="Normalny 25 2 3 3 3" xfId="2609"/>
    <cellStyle name="Normalny 25 2 3 4" xfId="810"/>
    <cellStyle name="Normalny 25 2 3 4 2" xfId="1528"/>
    <cellStyle name="Normalny 25 2 3 4 2 2" xfId="2967"/>
    <cellStyle name="Normalny 25 2 3 4 3" xfId="2249"/>
    <cellStyle name="Normalny 25 2 3 5" xfId="1350"/>
    <cellStyle name="Normalny 25 2 3 5 2" xfId="2789"/>
    <cellStyle name="Normalny 25 2 3 6" xfId="2071"/>
    <cellStyle name="Normalny 25 2 4" xfId="853"/>
    <cellStyle name="Normalny 25 2 4 2" xfId="1571"/>
    <cellStyle name="Normalny 25 2 4 2 2" xfId="3010"/>
    <cellStyle name="Normalny 25 2 4 3" xfId="2292"/>
    <cellStyle name="Normalny 25 2 5" xfId="1033"/>
    <cellStyle name="Normalny 25 2 5 2" xfId="1751"/>
    <cellStyle name="Normalny 25 2 5 2 2" xfId="3190"/>
    <cellStyle name="Normalny 25 2 5 3" xfId="2472"/>
    <cellStyle name="Normalny 25 2 6" xfId="673"/>
    <cellStyle name="Normalny 25 2 6 2" xfId="1391"/>
    <cellStyle name="Normalny 25 2 6 2 2" xfId="2830"/>
    <cellStyle name="Normalny 25 2 6 3" xfId="2112"/>
    <cellStyle name="Normalny 25 2 7" xfId="1213"/>
    <cellStyle name="Normalny 25 2 7 2" xfId="2652"/>
    <cellStyle name="Normalny 25 2 8" xfId="1934"/>
    <cellStyle name="Normalny 25 3" xfId="562"/>
    <cellStyle name="Normalny 25 3 2" xfId="920"/>
    <cellStyle name="Normalny 25 3 2 2" xfId="1638"/>
    <cellStyle name="Normalny 25 3 2 2 2" xfId="3077"/>
    <cellStyle name="Normalny 25 3 2 3" xfId="2359"/>
    <cellStyle name="Normalny 25 3 3" xfId="1100"/>
    <cellStyle name="Normalny 25 3 3 2" xfId="1818"/>
    <cellStyle name="Normalny 25 3 3 2 2" xfId="3257"/>
    <cellStyle name="Normalny 25 3 3 3" xfId="2539"/>
    <cellStyle name="Normalny 25 3 4" xfId="740"/>
    <cellStyle name="Normalny 25 3 4 2" xfId="1458"/>
    <cellStyle name="Normalny 25 3 4 2 2" xfId="2897"/>
    <cellStyle name="Normalny 25 3 4 3" xfId="2179"/>
    <cellStyle name="Normalny 25 3 5" xfId="1280"/>
    <cellStyle name="Normalny 25 3 5 2" xfId="2719"/>
    <cellStyle name="Normalny 25 3 6" xfId="2001"/>
    <cellStyle name="Normalny 25 4" xfId="631"/>
    <cellStyle name="Normalny 25 4 2" xfId="989"/>
    <cellStyle name="Normalny 25 4 2 2" xfId="1707"/>
    <cellStyle name="Normalny 25 4 2 2 2" xfId="3146"/>
    <cellStyle name="Normalny 25 4 2 3" xfId="2428"/>
    <cellStyle name="Normalny 25 4 3" xfId="1169"/>
    <cellStyle name="Normalny 25 4 3 2" xfId="1887"/>
    <cellStyle name="Normalny 25 4 3 2 2" xfId="3326"/>
    <cellStyle name="Normalny 25 4 3 3" xfId="2608"/>
    <cellStyle name="Normalny 25 4 4" xfId="809"/>
    <cellStyle name="Normalny 25 4 4 2" xfId="1527"/>
    <cellStyle name="Normalny 25 4 4 2 2" xfId="2966"/>
    <cellStyle name="Normalny 25 4 4 3" xfId="2248"/>
    <cellStyle name="Normalny 25 4 5" xfId="1349"/>
    <cellStyle name="Normalny 25 4 5 2" xfId="2788"/>
    <cellStyle name="Normalny 25 4 6" xfId="2070"/>
    <cellStyle name="Normalny 25 5" xfId="852"/>
    <cellStyle name="Normalny 25 5 2" xfId="1570"/>
    <cellStyle name="Normalny 25 5 2 2" xfId="3009"/>
    <cellStyle name="Normalny 25 5 3" xfId="2291"/>
    <cellStyle name="Normalny 25 6" xfId="1032"/>
    <cellStyle name="Normalny 25 6 2" xfId="1750"/>
    <cellStyle name="Normalny 25 6 2 2" xfId="3189"/>
    <cellStyle name="Normalny 25 6 3" xfId="2471"/>
    <cellStyle name="Normalny 25 7" xfId="672"/>
    <cellStyle name="Normalny 25 7 2" xfId="1390"/>
    <cellStyle name="Normalny 25 7 2 2" xfId="2829"/>
    <cellStyle name="Normalny 25 7 3" xfId="2111"/>
    <cellStyle name="Normalny 25 8" xfId="1212"/>
    <cellStyle name="Normalny 25 8 2" xfId="2651"/>
    <cellStyle name="Normalny 25 9" xfId="1933"/>
    <cellStyle name="Normalny 26" xfId="494"/>
    <cellStyle name="Normalny 26 2" xfId="564"/>
    <cellStyle name="Normalny 26 2 2" xfId="922"/>
    <cellStyle name="Normalny 26 2 2 2" xfId="1640"/>
    <cellStyle name="Normalny 26 2 2 2 2" xfId="3079"/>
    <cellStyle name="Normalny 26 2 2 3" xfId="2361"/>
    <cellStyle name="Normalny 26 2 3" xfId="1102"/>
    <cellStyle name="Normalny 26 2 3 2" xfId="1820"/>
    <cellStyle name="Normalny 26 2 3 2 2" xfId="3259"/>
    <cellStyle name="Normalny 26 2 3 3" xfId="2541"/>
    <cellStyle name="Normalny 26 2 4" xfId="742"/>
    <cellStyle name="Normalny 26 2 4 2" xfId="1460"/>
    <cellStyle name="Normalny 26 2 4 2 2" xfId="2899"/>
    <cellStyle name="Normalny 26 2 4 3" xfId="2181"/>
    <cellStyle name="Normalny 26 2 5" xfId="1282"/>
    <cellStyle name="Normalny 26 2 5 2" xfId="2721"/>
    <cellStyle name="Normalny 26 2 6" xfId="2003"/>
    <cellStyle name="Normalny 26 3" xfId="633"/>
    <cellStyle name="Normalny 26 3 2" xfId="991"/>
    <cellStyle name="Normalny 26 3 2 2" xfId="1709"/>
    <cellStyle name="Normalny 26 3 2 2 2" xfId="3148"/>
    <cellStyle name="Normalny 26 3 2 3" xfId="2430"/>
    <cellStyle name="Normalny 26 3 3" xfId="1171"/>
    <cellStyle name="Normalny 26 3 3 2" xfId="1889"/>
    <cellStyle name="Normalny 26 3 3 2 2" xfId="3328"/>
    <cellStyle name="Normalny 26 3 3 3" xfId="2610"/>
    <cellStyle name="Normalny 26 3 4" xfId="811"/>
    <cellStyle name="Normalny 26 3 4 2" xfId="1529"/>
    <cellStyle name="Normalny 26 3 4 2 2" xfId="2968"/>
    <cellStyle name="Normalny 26 3 4 3" xfId="2250"/>
    <cellStyle name="Normalny 26 3 5" xfId="1351"/>
    <cellStyle name="Normalny 26 3 5 2" xfId="2790"/>
    <cellStyle name="Normalny 26 3 6" xfId="2072"/>
    <cellStyle name="Normalny 26 4" xfId="854"/>
    <cellStyle name="Normalny 26 4 2" xfId="1572"/>
    <cellStyle name="Normalny 26 4 2 2" xfId="3011"/>
    <cellStyle name="Normalny 26 4 3" xfId="2293"/>
    <cellStyle name="Normalny 26 5" xfId="1034"/>
    <cellStyle name="Normalny 26 5 2" xfId="1752"/>
    <cellStyle name="Normalny 26 5 2 2" xfId="3191"/>
    <cellStyle name="Normalny 26 5 3" xfId="2473"/>
    <cellStyle name="Normalny 26 6" xfId="674"/>
    <cellStyle name="Normalny 26 6 2" xfId="1392"/>
    <cellStyle name="Normalny 26 6 2 2" xfId="2831"/>
    <cellStyle name="Normalny 26 6 3" xfId="2113"/>
    <cellStyle name="Normalny 26 7" xfId="1214"/>
    <cellStyle name="Normalny 26 7 2" xfId="2653"/>
    <cellStyle name="Normalny 26 8" xfId="1935"/>
    <cellStyle name="Normalny 27" xfId="495"/>
    <cellStyle name="Normalny 27 2" xfId="565"/>
    <cellStyle name="Normalny 27 2 2" xfId="923"/>
    <cellStyle name="Normalny 27 2 2 2" xfId="1641"/>
    <cellStyle name="Normalny 27 2 2 2 2" xfId="3080"/>
    <cellStyle name="Normalny 27 2 2 3" xfId="2362"/>
    <cellStyle name="Normalny 27 2 3" xfId="1103"/>
    <cellStyle name="Normalny 27 2 3 2" xfId="1821"/>
    <cellStyle name="Normalny 27 2 3 2 2" xfId="3260"/>
    <cellStyle name="Normalny 27 2 3 3" xfId="2542"/>
    <cellStyle name="Normalny 27 2 4" xfId="743"/>
    <cellStyle name="Normalny 27 2 4 2" xfId="1461"/>
    <cellStyle name="Normalny 27 2 4 2 2" xfId="2900"/>
    <cellStyle name="Normalny 27 2 4 3" xfId="2182"/>
    <cellStyle name="Normalny 27 2 5" xfId="1283"/>
    <cellStyle name="Normalny 27 2 5 2" xfId="2722"/>
    <cellStyle name="Normalny 27 2 6" xfId="2004"/>
    <cellStyle name="Normalny 27 3" xfId="634"/>
    <cellStyle name="Normalny 27 3 2" xfId="992"/>
    <cellStyle name="Normalny 27 3 2 2" xfId="1710"/>
    <cellStyle name="Normalny 27 3 2 2 2" xfId="3149"/>
    <cellStyle name="Normalny 27 3 2 3" xfId="2431"/>
    <cellStyle name="Normalny 27 3 3" xfId="1172"/>
    <cellStyle name="Normalny 27 3 3 2" xfId="1890"/>
    <cellStyle name="Normalny 27 3 3 2 2" xfId="3329"/>
    <cellStyle name="Normalny 27 3 3 3" xfId="2611"/>
    <cellStyle name="Normalny 27 3 4" xfId="812"/>
    <cellStyle name="Normalny 27 3 4 2" xfId="1530"/>
    <cellStyle name="Normalny 27 3 4 2 2" xfId="2969"/>
    <cellStyle name="Normalny 27 3 4 3" xfId="2251"/>
    <cellStyle name="Normalny 27 3 5" xfId="1352"/>
    <cellStyle name="Normalny 27 3 5 2" xfId="2791"/>
    <cellStyle name="Normalny 27 3 6" xfId="2073"/>
    <cellStyle name="Normalny 27 4" xfId="855"/>
    <cellStyle name="Normalny 27 4 2" xfId="1573"/>
    <cellStyle name="Normalny 27 4 2 2" xfId="3012"/>
    <cellStyle name="Normalny 27 4 3" xfId="2294"/>
    <cellStyle name="Normalny 27 5" xfId="1035"/>
    <cellStyle name="Normalny 27 5 2" xfId="1753"/>
    <cellStyle name="Normalny 27 5 2 2" xfId="3192"/>
    <cellStyle name="Normalny 27 5 3" xfId="2474"/>
    <cellStyle name="Normalny 27 6" xfId="675"/>
    <cellStyle name="Normalny 27 6 2" xfId="1393"/>
    <cellStyle name="Normalny 27 6 2 2" xfId="2832"/>
    <cellStyle name="Normalny 27 6 3" xfId="2114"/>
    <cellStyle name="Normalny 27 7" xfId="1215"/>
    <cellStyle name="Normalny 27 7 2" xfId="2654"/>
    <cellStyle name="Normalny 27 8" xfId="1936"/>
    <cellStyle name="Normalny 28" xfId="496"/>
    <cellStyle name="Normalny 28 2" xfId="566"/>
    <cellStyle name="Normalny 28 2 2" xfId="924"/>
    <cellStyle name="Normalny 28 2 2 2" xfId="1642"/>
    <cellStyle name="Normalny 28 2 2 2 2" xfId="3081"/>
    <cellStyle name="Normalny 28 2 2 3" xfId="2363"/>
    <cellStyle name="Normalny 28 2 3" xfId="1104"/>
    <cellStyle name="Normalny 28 2 3 2" xfId="1822"/>
    <cellStyle name="Normalny 28 2 3 2 2" xfId="3261"/>
    <cellStyle name="Normalny 28 2 3 3" xfId="2543"/>
    <cellStyle name="Normalny 28 2 4" xfId="744"/>
    <cellStyle name="Normalny 28 2 4 2" xfId="1462"/>
    <cellStyle name="Normalny 28 2 4 2 2" xfId="2901"/>
    <cellStyle name="Normalny 28 2 4 3" xfId="2183"/>
    <cellStyle name="Normalny 28 2 5" xfId="1284"/>
    <cellStyle name="Normalny 28 2 5 2" xfId="2723"/>
    <cellStyle name="Normalny 28 2 6" xfId="2005"/>
    <cellStyle name="Normalny 28 3" xfId="635"/>
    <cellStyle name="Normalny 28 3 2" xfId="993"/>
    <cellStyle name="Normalny 28 3 2 2" xfId="1711"/>
    <cellStyle name="Normalny 28 3 2 2 2" xfId="3150"/>
    <cellStyle name="Normalny 28 3 2 3" xfId="2432"/>
    <cellStyle name="Normalny 28 3 3" xfId="1173"/>
    <cellStyle name="Normalny 28 3 3 2" xfId="1891"/>
    <cellStyle name="Normalny 28 3 3 2 2" xfId="3330"/>
    <cellStyle name="Normalny 28 3 3 3" xfId="2612"/>
    <cellStyle name="Normalny 28 3 4" xfId="813"/>
    <cellStyle name="Normalny 28 3 4 2" xfId="1531"/>
    <cellStyle name="Normalny 28 3 4 2 2" xfId="2970"/>
    <cellStyle name="Normalny 28 3 4 3" xfId="2252"/>
    <cellStyle name="Normalny 28 3 5" xfId="1353"/>
    <cellStyle name="Normalny 28 3 5 2" xfId="2792"/>
    <cellStyle name="Normalny 28 3 6" xfId="2074"/>
    <cellStyle name="Normalny 28 4" xfId="856"/>
    <cellStyle name="Normalny 28 4 2" xfId="1574"/>
    <cellStyle name="Normalny 28 4 2 2" xfId="3013"/>
    <cellStyle name="Normalny 28 4 3" xfId="2295"/>
    <cellStyle name="Normalny 28 5" xfId="1036"/>
    <cellStyle name="Normalny 28 5 2" xfId="1754"/>
    <cellStyle name="Normalny 28 5 2 2" xfId="3193"/>
    <cellStyle name="Normalny 28 5 3" xfId="2475"/>
    <cellStyle name="Normalny 28 6" xfId="676"/>
    <cellStyle name="Normalny 28 6 2" xfId="1394"/>
    <cellStyle name="Normalny 28 6 2 2" xfId="2833"/>
    <cellStyle name="Normalny 28 6 3" xfId="2115"/>
    <cellStyle name="Normalny 28 7" xfId="1216"/>
    <cellStyle name="Normalny 28 7 2" xfId="2655"/>
    <cellStyle name="Normalny 28 8" xfId="1937"/>
    <cellStyle name="Normalny 29" xfId="507"/>
    <cellStyle name="Normalny 29 2" xfId="576"/>
    <cellStyle name="Normalny 29 2 2" xfId="934"/>
    <cellStyle name="Normalny 29 2 2 2" xfId="1652"/>
    <cellStyle name="Normalny 29 2 2 2 2" xfId="3091"/>
    <cellStyle name="Normalny 29 2 2 3" xfId="2373"/>
    <cellStyle name="Normalny 29 2 3" xfId="1114"/>
    <cellStyle name="Normalny 29 2 3 2" xfId="1832"/>
    <cellStyle name="Normalny 29 2 3 2 2" xfId="3271"/>
    <cellStyle name="Normalny 29 2 3 3" xfId="2553"/>
    <cellStyle name="Normalny 29 2 4" xfId="754"/>
    <cellStyle name="Normalny 29 2 4 2" xfId="1472"/>
    <cellStyle name="Normalny 29 2 4 2 2" xfId="2911"/>
    <cellStyle name="Normalny 29 2 4 3" xfId="2193"/>
    <cellStyle name="Normalny 29 2 5" xfId="1294"/>
    <cellStyle name="Normalny 29 2 5 2" xfId="2733"/>
    <cellStyle name="Normalny 29 2 6" xfId="2015"/>
    <cellStyle name="Normalny 29 3" xfId="645"/>
    <cellStyle name="Normalny 29 3 2" xfId="1003"/>
    <cellStyle name="Normalny 29 3 2 2" xfId="1721"/>
    <cellStyle name="Normalny 29 3 2 2 2" xfId="3160"/>
    <cellStyle name="Normalny 29 3 2 3" xfId="2442"/>
    <cellStyle name="Normalny 29 3 3" xfId="1183"/>
    <cellStyle name="Normalny 29 3 3 2" xfId="1901"/>
    <cellStyle name="Normalny 29 3 3 2 2" xfId="3340"/>
    <cellStyle name="Normalny 29 3 3 3" xfId="2622"/>
    <cellStyle name="Normalny 29 3 4" xfId="823"/>
    <cellStyle name="Normalny 29 3 4 2" xfId="1541"/>
    <cellStyle name="Normalny 29 3 4 2 2" xfId="2980"/>
    <cellStyle name="Normalny 29 3 4 3" xfId="2262"/>
    <cellStyle name="Normalny 29 3 5" xfId="1363"/>
    <cellStyle name="Normalny 29 3 5 2" xfId="2802"/>
    <cellStyle name="Normalny 29 3 6" xfId="2084"/>
    <cellStyle name="Normalny 29 4" xfId="866"/>
    <cellStyle name="Normalny 29 4 2" xfId="1584"/>
    <cellStyle name="Normalny 29 4 2 2" xfId="3023"/>
    <cellStyle name="Normalny 29 4 3" xfId="2305"/>
    <cellStyle name="Normalny 29 5" xfId="1046"/>
    <cellStyle name="Normalny 29 5 2" xfId="1764"/>
    <cellStyle name="Normalny 29 5 2 2" xfId="3203"/>
    <cellStyle name="Normalny 29 5 3" xfId="2485"/>
    <cellStyle name="Normalny 29 6" xfId="686"/>
    <cellStyle name="Normalny 29 6 2" xfId="1404"/>
    <cellStyle name="Normalny 29 6 2 2" xfId="2843"/>
    <cellStyle name="Normalny 29 6 3" xfId="2125"/>
    <cellStyle name="Normalny 29 7" xfId="1226"/>
    <cellStyle name="Normalny 29 7 2" xfId="2665"/>
    <cellStyle name="Normalny 29 8" xfId="1947"/>
    <cellStyle name="Normalny 3" xfId="313"/>
    <cellStyle name="Normalny 3 10" xfId="469"/>
    <cellStyle name="Normalny 3 10 2" xfId="522"/>
    <cellStyle name="Normalny 3 10 2 2" xfId="590"/>
    <cellStyle name="Normalny 3 10 2 2 2" xfId="948"/>
    <cellStyle name="Normalny 3 10 2 2 2 2" xfId="1666"/>
    <cellStyle name="Normalny 3 10 2 2 2 2 2" xfId="3105"/>
    <cellStyle name="Normalny 3 10 2 2 2 3" xfId="2387"/>
    <cellStyle name="Normalny 3 10 2 2 3" xfId="1128"/>
    <cellStyle name="Normalny 3 10 2 2 3 2" xfId="1846"/>
    <cellStyle name="Normalny 3 10 2 2 3 2 2" xfId="3285"/>
    <cellStyle name="Normalny 3 10 2 2 3 3" xfId="2567"/>
    <cellStyle name="Normalny 3 10 2 2 4" xfId="768"/>
    <cellStyle name="Normalny 3 10 2 2 4 2" xfId="1486"/>
    <cellStyle name="Normalny 3 10 2 2 4 2 2" xfId="2925"/>
    <cellStyle name="Normalny 3 10 2 2 4 3" xfId="2207"/>
    <cellStyle name="Normalny 3 10 2 2 5" xfId="1308"/>
    <cellStyle name="Normalny 3 10 2 2 5 2" xfId="2747"/>
    <cellStyle name="Normalny 3 10 2 2 6" xfId="2029"/>
    <cellStyle name="Normalny 3 10 2 3" xfId="880"/>
    <cellStyle name="Normalny 3 10 2 3 2" xfId="1598"/>
    <cellStyle name="Normalny 3 10 2 3 2 2" xfId="3037"/>
    <cellStyle name="Normalny 3 10 2 3 3" xfId="2319"/>
    <cellStyle name="Normalny 3 10 2 4" xfId="1060"/>
    <cellStyle name="Normalny 3 10 2 4 2" xfId="1778"/>
    <cellStyle name="Normalny 3 10 2 4 2 2" xfId="3217"/>
    <cellStyle name="Normalny 3 10 2 4 3" xfId="2499"/>
    <cellStyle name="Normalny 3 10 2 5" xfId="700"/>
    <cellStyle name="Normalny 3 10 2 5 2" xfId="1418"/>
    <cellStyle name="Normalny 3 10 2 5 2 2" xfId="2857"/>
    <cellStyle name="Normalny 3 10 2 5 3" xfId="2139"/>
    <cellStyle name="Normalny 3 10 2 6" xfId="1240"/>
    <cellStyle name="Normalny 3 10 2 6 2" xfId="2679"/>
    <cellStyle name="Normalny 3 10 2 7" xfId="1961"/>
    <cellStyle name="Normalny 3 10 3" xfId="545"/>
    <cellStyle name="Normalny 3 10 3 2" xfId="903"/>
    <cellStyle name="Normalny 3 10 3 2 2" xfId="1621"/>
    <cellStyle name="Normalny 3 10 3 2 2 2" xfId="3060"/>
    <cellStyle name="Normalny 3 10 3 2 3" xfId="2342"/>
    <cellStyle name="Normalny 3 10 3 3" xfId="1083"/>
    <cellStyle name="Normalny 3 10 3 3 2" xfId="1801"/>
    <cellStyle name="Normalny 3 10 3 3 2 2" xfId="3240"/>
    <cellStyle name="Normalny 3 10 3 3 3" xfId="2522"/>
    <cellStyle name="Normalny 3 10 3 4" xfId="723"/>
    <cellStyle name="Normalny 3 10 3 4 2" xfId="1441"/>
    <cellStyle name="Normalny 3 10 3 4 2 2" xfId="2880"/>
    <cellStyle name="Normalny 3 10 3 4 3" xfId="2162"/>
    <cellStyle name="Normalny 3 10 3 5" xfId="1263"/>
    <cellStyle name="Normalny 3 10 3 5 2" xfId="2702"/>
    <cellStyle name="Normalny 3 10 3 6" xfId="1984"/>
    <cellStyle name="Normalny 3 10 4" xfId="614"/>
    <cellStyle name="Normalny 3 10 4 2" xfId="972"/>
    <cellStyle name="Normalny 3 10 4 2 2" xfId="1690"/>
    <cellStyle name="Normalny 3 10 4 2 2 2" xfId="3129"/>
    <cellStyle name="Normalny 3 10 4 2 3" xfId="2411"/>
    <cellStyle name="Normalny 3 10 4 3" xfId="1152"/>
    <cellStyle name="Normalny 3 10 4 3 2" xfId="1870"/>
    <cellStyle name="Normalny 3 10 4 3 2 2" xfId="3309"/>
    <cellStyle name="Normalny 3 10 4 3 3" xfId="2591"/>
    <cellStyle name="Normalny 3 10 4 4" xfId="792"/>
    <cellStyle name="Normalny 3 10 4 4 2" xfId="1510"/>
    <cellStyle name="Normalny 3 10 4 4 2 2" xfId="2949"/>
    <cellStyle name="Normalny 3 10 4 4 3" xfId="2231"/>
    <cellStyle name="Normalny 3 10 4 5" xfId="1332"/>
    <cellStyle name="Normalny 3 10 4 5 2" xfId="2771"/>
    <cellStyle name="Normalny 3 10 4 6" xfId="2053"/>
    <cellStyle name="Normalny 3 10 5" xfId="835"/>
    <cellStyle name="Normalny 3 10 5 2" xfId="1553"/>
    <cellStyle name="Normalny 3 10 5 2 2" xfId="2992"/>
    <cellStyle name="Normalny 3 10 5 3" xfId="2274"/>
    <cellStyle name="Normalny 3 10 6" xfId="1015"/>
    <cellStyle name="Normalny 3 10 6 2" xfId="1733"/>
    <cellStyle name="Normalny 3 10 6 2 2" xfId="3172"/>
    <cellStyle name="Normalny 3 10 6 3" xfId="2454"/>
    <cellStyle name="Normalny 3 10 7" xfId="655"/>
    <cellStyle name="Normalny 3 10 7 2" xfId="1373"/>
    <cellStyle name="Normalny 3 10 7 2 2" xfId="2812"/>
    <cellStyle name="Normalny 3 10 7 3" xfId="2094"/>
    <cellStyle name="Normalny 3 10 8" xfId="1195"/>
    <cellStyle name="Normalny 3 10 8 2" xfId="2634"/>
    <cellStyle name="Normalny 3 10 9" xfId="1916"/>
    <cellStyle name="Normalny 3 11" xfId="472"/>
    <cellStyle name="Normalny 3 11 2" xfId="525"/>
    <cellStyle name="Normalny 3 11 2 2" xfId="593"/>
    <cellStyle name="Normalny 3 11 2 2 2" xfId="951"/>
    <cellStyle name="Normalny 3 11 2 2 2 2" xfId="1669"/>
    <cellStyle name="Normalny 3 11 2 2 2 2 2" xfId="3108"/>
    <cellStyle name="Normalny 3 11 2 2 2 3" xfId="2390"/>
    <cellStyle name="Normalny 3 11 2 2 3" xfId="1131"/>
    <cellStyle name="Normalny 3 11 2 2 3 2" xfId="1849"/>
    <cellStyle name="Normalny 3 11 2 2 3 2 2" xfId="3288"/>
    <cellStyle name="Normalny 3 11 2 2 3 3" xfId="2570"/>
    <cellStyle name="Normalny 3 11 2 2 4" xfId="771"/>
    <cellStyle name="Normalny 3 11 2 2 4 2" xfId="1489"/>
    <cellStyle name="Normalny 3 11 2 2 4 2 2" xfId="2928"/>
    <cellStyle name="Normalny 3 11 2 2 4 3" xfId="2210"/>
    <cellStyle name="Normalny 3 11 2 2 5" xfId="1311"/>
    <cellStyle name="Normalny 3 11 2 2 5 2" xfId="2750"/>
    <cellStyle name="Normalny 3 11 2 2 6" xfId="2032"/>
    <cellStyle name="Normalny 3 11 2 3" xfId="883"/>
    <cellStyle name="Normalny 3 11 2 3 2" xfId="1601"/>
    <cellStyle name="Normalny 3 11 2 3 2 2" xfId="3040"/>
    <cellStyle name="Normalny 3 11 2 3 3" xfId="2322"/>
    <cellStyle name="Normalny 3 11 2 4" xfId="1063"/>
    <cellStyle name="Normalny 3 11 2 4 2" xfId="1781"/>
    <cellStyle name="Normalny 3 11 2 4 2 2" xfId="3220"/>
    <cellStyle name="Normalny 3 11 2 4 3" xfId="2502"/>
    <cellStyle name="Normalny 3 11 2 5" xfId="703"/>
    <cellStyle name="Normalny 3 11 2 5 2" xfId="1421"/>
    <cellStyle name="Normalny 3 11 2 5 2 2" xfId="2860"/>
    <cellStyle name="Normalny 3 11 2 5 3" xfId="2142"/>
    <cellStyle name="Normalny 3 11 2 6" xfId="1243"/>
    <cellStyle name="Normalny 3 11 2 6 2" xfId="2682"/>
    <cellStyle name="Normalny 3 11 2 7" xfId="1964"/>
    <cellStyle name="Normalny 3 11 3" xfId="548"/>
    <cellStyle name="Normalny 3 11 3 2" xfId="906"/>
    <cellStyle name="Normalny 3 11 3 2 2" xfId="1624"/>
    <cellStyle name="Normalny 3 11 3 2 2 2" xfId="3063"/>
    <cellStyle name="Normalny 3 11 3 2 3" xfId="2345"/>
    <cellStyle name="Normalny 3 11 3 3" xfId="1086"/>
    <cellStyle name="Normalny 3 11 3 3 2" xfId="1804"/>
    <cellStyle name="Normalny 3 11 3 3 2 2" xfId="3243"/>
    <cellStyle name="Normalny 3 11 3 3 3" xfId="2525"/>
    <cellStyle name="Normalny 3 11 3 4" xfId="726"/>
    <cellStyle name="Normalny 3 11 3 4 2" xfId="1444"/>
    <cellStyle name="Normalny 3 11 3 4 2 2" xfId="2883"/>
    <cellStyle name="Normalny 3 11 3 4 3" xfId="2165"/>
    <cellStyle name="Normalny 3 11 3 5" xfId="1266"/>
    <cellStyle name="Normalny 3 11 3 5 2" xfId="2705"/>
    <cellStyle name="Normalny 3 11 3 6" xfId="1987"/>
    <cellStyle name="Normalny 3 11 4" xfId="617"/>
    <cellStyle name="Normalny 3 11 4 2" xfId="975"/>
    <cellStyle name="Normalny 3 11 4 2 2" xfId="1693"/>
    <cellStyle name="Normalny 3 11 4 2 2 2" xfId="3132"/>
    <cellStyle name="Normalny 3 11 4 2 3" xfId="2414"/>
    <cellStyle name="Normalny 3 11 4 3" xfId="1155"/>
    <cellStyle name="Normalny 3 11 4 3 2" xfId="1873"/>
    <cellStyle name="Normalny 3 11 4 3 2 2" xfId="3312"/>
    <cellStyle name="Normalny 3 11 4 3 3" xfId="2594"/>
    <cellStyle name="Normalny 3 11 4 4" xfId="795"/>
    <cellStyle name="Normalny 3 11 4 4 2" xfId="1513"/>
    <cellStyle name="Normalny 3 11 4 4 2 2" xfId="2952"/>
    <cellStyle name="Normalny 3 11 4 4 3" xfId="2234"/>
    <cellStyle name="Normalny 3 11 4 5" xfId="1335"/>
    <cellStyle name="Normalny 3 11 4 5 2" xfId="2774"/>
    <cellStyle name="Normalny 3 11 4 6" xfId="2056"/>
    <cellStyle name="Normalny 3 11 5" xfId="838"/>
    <cellStyle name="Normalny 3 11 5 2" xfId="1556"/>
    <cellStyle name="Normalny 3 11 5 2 2" xfId="2995"/>
    <cellStyle name="Normalny 3 11 5 3" xfId="2277"/>
    <cellStyle name="Normalny 3 11 6" xfId="1018"/>
    <cellStyle name="Normalny 3 11 6 2" xfId="1736"/>
    <cellStyle name="Normalny 3 11 6 2 2" xfId="3175"/>
    <cellStyle name="Normalny 3 11 6 3" xfId="2457"/>
    <cellStyle name="Normalny 3 11 7" xfId="658"/>
    <cellStyle name="Normalny 3 11 7 2" xfId="1376"/>
    <cellStyle name="Normalny 3 11 7 2 2" xfId="2815"/>
    <cellStyle name="Normalny 3 11 7 3" xfId="2097"/>
    <cellStyle name="Normalny 3 11 8" xfId="1198"/>
    <cellStyle name="Normalny 3 11 8 2" xfId="2637"/>
    <cellStyle name="Normalny 3 11 9" xfId="1919"/>
    <cellStyle name="Normalny 3 12" xfId="474"/>
    <cellStyle name="Normalny 3 12 2" xfId="527"/>
    <cellStyle name="Normalny 3 12 2 2" xfId="595"/>
    <cellStyle name="Normalny 3 12 2 2 2" xfId="953"/>
    <cellStyle name="Normalny 3 12 2 2 2 2" xfId="1671"/>
    <cellStyle name="Normalny 3 12 2 2 2 2 2" xfId="3110"/>
    <cellStyle name="Normalny 3 12 2 2 2 3" xfId="2392"/>
    <cellStyle name="Normalny 3 12 2 2 3" xfId="1133"/>
    <cellStyle name="Normalny 3 12 2 2 3 2" xfId="1851"/>
    <cellStyle name="Normalny 3 12 2 2 3 2 2" xfId="3290"/>
    <cellStyle name="Normalny 3 12 2 2 3 3" xfId="2572"/>
    <cellStyle name="Normalny 3 12 2 2 4" xfId="773"/>
    <cellStyle name="Normalny 3 12 2 2 4 2" xfId="1491"/>
    <cellStyle name="Normalny 3 12 2 2 4 2 2" xfId="2930"/>
    <cellStyle name="Normalny 3 12 2 2 4 3" xfId="2212"/>
    <cellStyle name="Normalny 3 12 2 2 5" xfId="1313"/>
    <cellStyle name="Normalny 3 12 2 2 5 2" xfId="2752"/>
    <cellStyle name="Normalny 3 12 2 2 6" xfId="2034"/>
    <cellStyle name="Normalny 3 12 2 3" xfId="885"/>
    <cellStyle name="Normalny 3 12 2 3 2" xfId="1603"/>
    <cellStyle name="Normalny 3 12 2 3 2 2" xfId="3042"/>
    <cellStyle name="Normalny 3 12 2 3 3" xfId="2324"/>
    <cellStyle name="Normalny 3 12 2 4" xfId="1065"/>
    <cellStyle name="Normalny 3 12 2 4 2" xfId="1783"/>
    <cellStyle name="Normalny 3 12 2 4 2 2" xfId="3222"/>
    <cellStyle name="Normalny 3 12 2 4 3" xfId="2504"/>
    <cellStyle name="Normalny 3 12 2 5" xfId="705"/>
    <cellStyle name="Normalny 3 12 2 5 2" xfId="1423"/>
    <cellStyle name="Normalny 3 12 2 5 2 2" xfId="2862"/>
    <cellStyle name="Normalny 3 12 2 5 3" xfId="2144"/>
    <cellStyle name="Normalny 3 12 2 6" xfId="1245"/>
    <cellStyle name="Normalny 3 12 2 6 2" xfId="2684"/>
    <cellStyle name="Normalny 3 12 2 7" xfId="1966"/>
    <cellStyle name="Normalny 3 12 3" xfId="550"/>
    <cellStyle name="Normalny 3 12 3 2" xfId="908"/>
    <cellStyle name="Normalny 3 12 3 2 2" xfId="1626"/>
    <cellStyle name="Normalny 3 12 3 2 2 2" xfId="3065"/>
    <cellStyle name="Normalny 3 12 3 2 3" xfId="2347"/>
    <cellStyle name="Normalny 3 12 3 3" xfId="1088"/>
    <cellStyle name="Normalny 3 12 3 3 2" xfId="1806"/>
    <cellStyle name="Normalny 3 12 3 3 2 2" xfId="3245"/>
    <cellStyle name="Normalny 3 12 3 3 3" xfId="2527"/>
    <cellStyle name="Normalny 3 12 3 4" xfId="728"/>
    <cellStyle name="Normalny 3 12 3 4 2" xfId="1446"/>
    <cellStyle name="Normalny 3 12 3 4 2 2" xfId="2885"/>
    <cellStyle name="Normalny 3 12 3 4 3" xfId="2167"/>
    <cellStyle name="Normalny 3 12 3 5" xfId="1268"/>
    <cellStyle name="Normalny 3 12 3 5 2" xfId="2707"/>
    <cellStyle name="Normalny 3 12 3 6" xfId="1989"/>
    <cellStyle name="Normalny 3 12 4" xfId="619"/>
    <cellStyle name="Normalny 3 12 4 2" xfId="977"/>
    <cellStyle name="Normalny 3 12 4 2 2" xfId="1695"/>
    <cellStyle name="Normalny 3 12 4 2 2 2" xfId="3134"/>
    <cellStyle name="Normalny 3 12 4 2 3" xfId="2416"/>
    <cellStyle name="Normalny 3 12 4 3" xfId="1157"/>
    <cellStyle name="Normalny 3 12 4 3 2" xfId="1875"/>
    <cellStyle name="Normalny 3 12 4 3 2 2" xfId="3314"/>
    <cellStyle name="Normalny 3 12 4 3 3" xfId="2596"/>
    <cellStyle name="Normalny 3 12 4 4" xfId="797"/>
    <cellStyle name="Normalny 3 12 4 4 2" xfId="1515"/>
    <cellStyle name="Normalny 3 12 4 4 2 2" xfId="2954"/>
    <cellStyle name="Normalny 3 12 4 4 3" xfId="2236"/>
    <cellStyle name="Normalny 3 12 4 5" xfId="1337"/>
    <cellStyle name="Normalny 3 12 4 5 2" xfId="2776"/>
    <cellStyle name="Normalny 3 12 4 6" xfId="2058"/>
    <cellStyle name="Normalny 3 12 5" xfId="840"/>
    <cellStyle name="Normalny 3 12 5 2" xfId="1558"/>
    <cellStyle name="Normalny 3 12 5 2 2" xfId="2997"/>
    <cellStyle name="Normalny 3 12 5 3" xfId="2279"/>
    <cellStyle name="Normalny 3 12 6" xfId="1020"/>
    <cellStyle name="Normalny 3 12 6 2" xfId="1738"/>
    <cellStyle name="Normalny 3 12 6 2 2" xfId="3177"/>
    <cellStyle name="Normalny 3 12 6 3" xfId="2459"/>
    <cellStyle name="Normalny 3 12 7" xfId="660"/>
    <cellStyle name="Normalny 3 12 7 2" xfId="1378"/>
    <cellStyle name="Normalny 3 12 7 2 2" xfId="2817"/>
    <cellStyle name="Normalny 3 12 7 3" xfId="2099"/>
    <cellStyle name="Normalny 3 12 8" xfId="1200"/>
    <cellStyle name="Normalny 3 12 8 2" xfId="2639"/>
    <cellStyle name="Normalny 3 12 9" xfId="1921"/>
    <cellStyle name="Normalny 3 13" xfId="476"/>
    <cellStyle name="Normalny 3 13 2" xfId="529"/>
    <cellStyle name="Normalny 3 13 2 2" xfId="597"/>
    <cellStyle name="Normalny 3 13 2 2 2" xfId="955"/>
    <cellStyle name="Normalny 3 13 2 2 2 2" xfId="1673"/>
    <cellStyle name="Normalny 3 13 2 2 2 2 2" xfId="3112"/>
    <cellStyle name="Normalny 3 13 2 2 2 3" xfId="2394"/>
    <cellStyle name="Normalny 3 13 2 2 3" xfId="1135"/>
    <cellStyle name="Normalny 3 13 2 2 3 2" xfId="1853"/>
    <cellStyle name="Normalny 3 13 2 2 3 2 2" xfId="3292"/>
    <cellStyle name="Normalny 3 13 2 2 3 3" xfId="2574"/>
    <cellStyle name="Normalny 3 13 2 2 4" xfId="775"/>
    <cellStyle name="Normalny 3 13 2 2 4 2" xfId="1493"/>
    <cellStyle name="Normalny 3 13 2 2 4 2 2" xfId="2932"/>
    <cellStyle name="Normalny 3 13 2 2 4 3" xfId="2214"/>
    <cellStyle name="Normalny 3 13 2 2 5" xfId="1315"/>
    <cellStyle name="Normalny 3 13 2 2 5 2" xfId="2754"/>
    <cellStyle name="Normalny 3 13 2 2 6" xfId="2036"/>
    <cellStyle name="Normalny 3 13 2 3" xfId="887"/>
    <cellStyle name="Normalny 3 13 2 3 2" xfId="1605"/>
    <cellStyle name="Normalny 3 13 2 3 2 2" xfId="3044"/>
    <cellStyle name="Normalny 3 13 2 3 3" xfId="2326"/>
    <cellStyle name="Normalny 3 13 2 4" xfId="1067"/>
    <cellStyle name="Normalny 3 13 2 4 2" xfId="1785"/>
    <cellStyle name="Normalny 3 13 2 4 2 2" xfId="3224"/>
    <cellStyle name="Normalny 3 13 2 4 3" xfId="2506"/>
    <cellStyle name="Normalny 3 13 2 5" xfId="707"/>
    <cellStyle name="Normalny 3 13 2 5 2" xfId="1425"/>
    <cellStyle name="Normalny 3 13 2 5 2 2" xfId="2864"/>
    <cellStyle name="Normalny 3 13 2 5 3" xfId="2146"/>
    <cellStyle name="Normalny 3 13 2 6" xfId="1247"/>
    <cellStyle name="Normalny 3 13 2 6 2" xfId="2686"/>
    <cellStyle name="Normalny 3 13 2 7" xfId="1968"/>
    <cellStyle name="Normalny 3 13 3" xfId="552"/>
    <cellStyle name="Normalny 3 13 3 2" xfId="910"/>
    <cellStyle name="Normalny 3 13 3 2 2" xfId="1628"/>
    <cellStyle name="Normalny 3 13 3 2 2 2" xfId="3067"/>
    <cellStyle name="Normalny 3 13 3 2 3" xfId="2349"/>
    <cellStyle name="Normalny 3 13 3 3" xfId="1090"/>
    <cellStyle name="Normalny 3 13 3 3 2" xfId="1808"/>
    <cellStyle name="Normalny 3 13 3 3 2 2" xfId="3247"/>
    <cellStyle name="Normalny 3 13 3 3 3" xfId="2529"/>
    <cellStyle name="Normalny 3 13 3 4" xfId="730"/>
    <cellStyle name="Normalny 3 13 3 4 2" xfId="1448"/>
    <cellStyle name="Normalny 3 13 3 4 2 2" xfId="2887"/>
    <cellStyle name="Normalny 3 13 3 4 3" xfId="2169"/>
    <cellStyle name="Normalny 3 13 3 5" xfId="1270"/>
    <cellStyle name="Normalny 3 13 3 5 2" xfId="2709"/>
    <cellStyle name="Normalny 3 13 3 6" xfId="1991"/>
    <cellStyle name="Normalny 3 13 4" xfId="621"/>
    <cellStyle name="Normalny 3 13 4 2" xfId="979"/>
    <cellStyle name="Normalny 3 13 4 2 2" xfId="1697"/>
    <cellStyle name="Normalny 3 13 4 2 2 2" xfId="3136"/>
    <cellStyle name="Normalny 3 13 4 2 3" xfId="2418"/>
    <cellStyle name="Normalny 3 13 4 3" xfId="1159"/>
    <cellStyle name="Normalny 3 13 4 3 2" xfId="1877"/>
    <cellStyle name="Normalny 3 13 4 3 2 2" xfId="3316"/>
    <cellStyle name="Normalny 3 13 4 3 3" xfId="2598"/>
    <cellStyle name="Normalny 3 13 4 4" xfId="799"/>
    <cellStyle name="Normalny 3 13 4 4 2" xfId="1517"/>
    <cellStyle name="Normalny 3 13 4 4 2 2" xfId="2956"/>
    <cellStyle name="Normalny 3 13 4 4 3" xfId="2238"/>
    <cellStyle name="Normalny 3 13 4 5" xfId="1339"/>
    <cellStyle name="Normalny 3 13 4 5 2" xfId="2778"/>
    <cellStyle name="Normalny 3 13 4 6" xfId="2060"/>
    <cellStyle name="Normalny 3 13 5" xfId="842"/>
    <cellStyle name="Normalny 3 13 5 2" xfId="1560"/>
    <cellStyle name="Normalny 3 13 5 2 2" xfId="2999"/>
    <cellStyle name="Normalny 3 13 5 3" xfId="2281"/>
    <cellStyle name="Normalny 3 13 6" xfId="1022"/>
    <cellStyle name="Normalny 3 13 6 2" xfId="1740"/>
    <cellStyle name="Normalny 3 13 6 2 2" xfId="3179"/>
    <cellStyle name="Normalny 3 13 6 3" xfId="2461"/>
    <cellStyle name="Normalny 3 13 7" xfId="662"/>
    <cellStyle name="Normalny 3 13 7 2" xfId="1380"/>
    <cellStyle name="Normalny 3 13 7 2 2" xfId="2819"/>
    <cellStyle name="Normalny 3 13 7 3" xfId="2101"/>
    <cellStyle name="Normalny 3 13 8" xfId="1202"/>
    <cellStyle name="Normalny 3 13 8 2" xfId="2641"/>
    <cellStyle name="Normalny 3 13 9" xfId="1923"/>
    <cellStyle name="Normalny 3 14" xfId="478"/>
    <cellStyle name="Normalny 3 14 2" xfId="531"/>
    <cellStyle name="Normalny 3 14 2 2" xfId="599"/>
    <cellStyle name="Normalny 3 14 2 2 2" xfId="957"/>
    <cellStyle name="Normalny 3 14 2 2 2 2" xfId="1675"/>
    <cellStyle name="Normalny 3 14 2 2 2 2 2" xfId="3114"/>
    <cellStyle name="Normalny 3 14 2 2 2 3" xfId="2396"/>
    <cellStyle name="Normalny 3 14 2 2 3" xfId="1137"/>
    <cellStyle name="Normalny 3 14 2 2 3 2" xfId="1855"/>
    <cellStyle name="Normalny 3 14 2 2 3 2 2" xfId="3294"/>
    <cellStyle name="Normalny 3 14 2 2 3 3" xfId="2576"/>
    <cellStyle name="Normalny 3 14 2 2 4" xfId="777"/>
    <cellStyle name="Normalny 3 14 2 2 4 2" xfId="1495"/>
    <cellStyle name="Normalny 3 14 2 2 4 2 2" xfId="2934"/>
    <cellStyle name="Normalny 3 14 2 2 4 3" xfId="2216"/>
    <cellStyle name="Normalny 3 14 2 2 5" xfId="1317"/>
    <cellStyle name="Normalny 3 14 2 2 5 2" xfId="2756"/>
    <cellStyle name="Normalny 3 14 2 2 6" xfId="2038"/>
    <cellStyle name="Normalny 3 14 2 3" xfId="889"/>
    <cellStyle name="Normalny 3 14 2 3 2" xfId="1607"/>
    <cellStyle name="Normalny 3 14 2 3 2 2" xfId="3046"/>
    <cellStyle name="Normalny 3 14 2 3 3" xfId="2328"/>
    <cellStyle name="Normalny 3 14 2 4" xfId="1069"/>
    <cellStyle name="Normalny 3 14 2 4 2" xfId="1787"/>
    <cellStyle name="Normalny 3 14 2 4 2 2" xfId="3226"/>
    <cellStyle name="Normalny 3 14 2 4 3" xfId="2508"/>
    <cellStyle name="Normalny 3 14 2 5" xfId="709"/>
    <cellStyle name="Normalny 3 14 2 5 2" xfId="1427"/>
    <cellStyle name="Normalny 3 14 2 5 2 2" xfId="2866"/>
    <cellStyle name="Normalny 3 14 2 5 3" xfId="2148"/>
    <cellStyle name="Normalny 3 14 2 6" xfId="1249"/>
    <cellStyle name="Normalny 3 14 2 6 2" xfId="2688"/>
    <cellStyle name="Normalny 3 14 2 7" xfId="1970"/>
    <cellStyle name="Normalny 3 14 3" xfId="554"/>
    <cellStyle name="Normalny 3 14 3 2" xfId="912"/>
    <cellStyle name="Normalny 3 14 3 2 2" xfId="1630"/>
    <cellStyle name="Normalny 3 14 3 2 2 2" xfId="3069"/>
    <cellStyle name="Normalny 3 14 3 2 3" xfId="2351"/>
    <cellStyle name="Normalny 3 14 3 3" xfId="1092"/>
    <cellStyle name="Normalny 3 14 3 3 2" xfId="1810"/>
    <cellStyle name="Normalny 3 14 3 3 2 2" xfId="3249"/>
    <cellStyle name="Normalny 3 14 3 3 3" xfId="2531"/>
    <cellStyle name="Normalny 3 14 3 4" xfId="732"/>
    <cellStyle name="Normalny 3 14 3 4 2" xfId="1450"/>
    <cellStyle name="Normalny 3 14 3 4 2 2" xfId="2889"/>
    <cellStyle name="Normalny 3 14 3 4 3" xfId="2171"/>
    <cellStyle name="Normalny 3 14 3 5" xfId="1272"/>
    <cellStyle name="Normalny 3 14 3 5 2" xfId="2711"/>
    <cellStyle name="Normalny 3 14 3 6" xfId="1993"/>
    <cellStyle name="Normalny 3 14 4" xfId="623"/>
    <cellStyle name="Normalny 3 14 4 2" xfId="981"/>
    <cellStyle name="Normalny 3 14 4 2 2" xfId="1699"/>
    <cellStyle name="Normalny 3 14 4 2 2 2" xfId="3138"/>
    <cellStyle name="Normalny 3 14 4 2 3" xfId="2420"/>
    <cellStyle name="Normalny 3 14 4 3" xfId="1161"/>
    <cellStyle name="Normalny 3 14 4 3 2" xfId="1879"/>
    <cellStyle name="Normalny 3 14 4 3 2 2" xfId="3318"/>
    <cellStyle name="Normalny 3 14 4 3 3" xfId="2600"/>
    <cellStyle name="Normalny 3 14 4 4" xfId="801"/>
    <cellStyle name="Normalny 3 14 4 4 2" xfId="1519"/>
    <cellStyle name="Normalny 3 14 4 4 2 2" xfId="2958"/>
    <cellStyle name="Normalny 3 14 4 4 3" xfId="2240"/>
    <cellStyle name="Normalny 3 14 4 5" xfId="1341"/>
    <cellStyle name="Normalny 3 14 4 5 2" xfId="2780"/>
    <cellStyle name="Normalny 3 14 4 6" xfId="2062"/>
    <cellStyle name="Normalny 3 14 5" xfId="844"/>
    <cellStyle name="Normalny 3 14 5 2" xfId="1562"/>
    <cellStyle name="Normalny 3 14 5 2 2" xfId="3001"/>
    <cellStyle name="Normalny 3 14 5 3" xfId="2283"/>
    <cellStyle name="Normalny 3 14 6" xfId="1024"/>
    <cellStyle name="Normalny 3 14 6 2" xfId="1742"/>
    <cellStyle name="Normalny 3 14 6 2 2" xfId="3181"/>
    <cellStyle name="Normalny 3 14 6 3" xfId="2463"/>
    <cellStyle name="Normalny 3 14 7" xfId="664"/>
    <cellStyle name="Normalny 3 14 7 2" xfId="1382"/>
    <cellStyle name="Normalny 3 14 7 2 2" xfId="2821"/>
    <cellStyle name="Normalny 3 14 7 3" xfId="2103"/>
    <cellStyle name="Normalny 3 14 8" xfId="1204"/>
    <cellStyle name="Normalny 3 14 8 2" xfId="2643"/>
    <cellStyle name="Normalny 3 14 9" xfId="1925"/>
    <cellStyle name="Normalny 3 15" xfId="481"/>
    <cellStyle name="Normalny 3 15 2" xfId="557"/>
    <cellStyle name="Normalny 3 15 2 2" xfId="915"/>
    <cellStyle name="Normalny 3 15 2 2 2" xfId="1633"/>
    <cellStyle name="Normalny 3 15 2 2 2 2" xfId="3072"/>
    <cellStyle name="Normalny 3 15 2 2 3" xfId="2354"/>
    <cellStyle name="Normalny 3 15 2 3" xfId="1095"/>
    <cellStyle name="Normalny 3 15 2 3 2" xfId="1813"/>
    <cellStyle name="Normalny 3 15 2 3 2 2" xfId="3252"/>
    <cellStyle name="Normalny 3 15 2 3 3" xfId="2534"/>
    <cellStyle name="Normalny 3 15 2 4" xfId="735"/>
    <cellStyle name="Normalny 3 15 2 4 2" xfId="1453"/>
    <cellStyle name="Normalny 3 15 2 4 2 2" xfId="2892"/>
    <cellStyle name="Normalny 3 15 2 4 3" xfId="2174"/>
    <cellStyle name="Normalny 3 15 2 5" xfId="1275"/>
    <cellStyle name="Normalny 3 15 2 5 2" xfId="2714"/>
    <cellStyle name="Normalny 3 15 2 6" xfId="1996"/>
    <cellStyle name="Normalny 3 15 3" xfId="626"/>
    <cellStyle name="Normalny 3 15 3 2" xfId="984"/>
    <cellStyle name="Normalny 3 15 3 2 2" xfId="1702"/>
    <cellStyle name="Normalny 3 15 3 2 2 2" xfId="3141"/>
    <cellStyle name="Normalny 3 15 3 2 3" xfId="2423"/>
    <cellStyle name="Normalny 3 15 3 3" xfId="1164"/>
    <cellStyle name="Normalny 3 15 3 3 2" xfId="1882"/>
    <cellStyle name="Normalny 3 15 3 3 2 2" xfId="3321"/>
    <cellStyle name="Normalny 3 15 3 3 3" xfId="2603"/>
    <cellStyle name="Normalny 3 15 3 4" xfId="804"/>
    <cellStyle name="Normalny 3 15 3 4 2" xfId="1522"/>
    <cellStyle name="Normalny 3 15 3 4 2 2" xfId="2961"/>
    <cellStyle name="Normalny 3 15 3 4 3" xfId="2243"/>
    <cellStyle name="Normalny 3 15 3 5" xfId="1344"/>
    <cellStyle name="Normalny 3 15 3 5 2" xfId="2783"/>
    <cellStyle name="Normalny 3 15 3 6" xfId="2065"/>
    <cellStyle name="Normalny 3 15 4" xfId="847"/>
    <cellStyle name="Normalny 3 15 4 2" xfId="1565"/>
    <cellStyle name="Normalny 3 15 4 2 2" xfId="3004"/>
    <cellStyle name="Normalny 3 15 4 3" xfId="2286"/>
    <cellStyle name="Normalny 3 15 5" xfId="1027"/>
    <cellStyle name="Normalny 3 15 5 2" xfId="1745"/>
    <cellStyle name="Normalny 3 15 5 2 2" xfId="3184"/>
    <cellStyle name="Normalny 3 15 5 3" xfId="2466"/>
    <cellStyle name="Normalny 3 15 6" xfId="667"/>
    <cellStyle name="Normalny 3 15 6 2" xfId="1385"/>
    <cellStyle name="Normalny 3 15 6 2 2" xfId="2824"/>
    <cellStyle name="Normalny 3 15 6 3" xfId="2106"/>
    <cellStyle name="Normalny 3 15 7" xfId="1207"/>
    <cellStyle name="Normalny 3 15 7 2" xfId="2646"/>
    <cellStyle name="Normalny 3 15 8" xfId="1928"/>
    <cellStyle name="Normalny 3 16" xfId="490"/>
    <cellStyle name="Normalny 3 16 2" xfId="560"/>
    <cellStyle name="Normalny 3 16 2 2" xfId="918"/>
    <cellStyle name="Normalny 3 16 2 2 2" xfId="1636"/>
    <cellStyle name="Normalny 3 16 2 2 2 2" xfId="3075"/>
    <cellStyle name="Normalny 3 16 2 2 3" xfId="2357"/>
    <cellStyle name="Normalny 3 16 2 3" xfId="1098"/>
    <cellStyle name="Normalny 3 16 2 3 2" xfId="1816"/>
    <cellStyle name="Normalny 3 16 2 3 2 2" xfId="3255"/>
    <cellStyle name="Normalny 3 16 2 3 3" xfId="2537"/>
    <cellStyle name="Normalny 3 16 2 4" xfId="738"/>
    <cellStyle name="Normalny 3 16 2 4 2" xfId="1456"/>
    <cellStyle name="Normalny 3 16 2 4 2 2" xfId="2895"/>
    <cellStyle name="Normalny 3 16 2 4 3" xfId="2177"/>
    <cellStyle name="Normalny 3 16 2 5" xfId="1278"/>
    <cellStyle name="Normalny 3 16 2 5 2" xfId="2717"/>
    <cellStyle name="Normalny 3 16 2 6" xfId="1999"/>
    <cellStyle name="Normalny 3 16 3" xfId="629"/>
    <cellStyle name="Normalny 3 16 3 2" xfId="987"/>
    <cellStyle name="Normalny 3 16 3 2 2" xfId="1705"/>
    <cellStyle name="Normalny 3 16 3 2 2 2" xfId="3144"/>
    <cellStyle name="Normalny 3 16 3 2 3" xfId="2426"/>
    <cellStyle name="Normalny 3 16 3 3" xfId="1167"/>
    <cellStyle name="Normalny 3 16 3 3 2" xfId="1885"/>
    <cellStyle name="Normalny 3 16 3 3 2 2" xfId="3324"/>
    <cellStyle name="Normalny 3 16 3 3 3" xfId="2606"/>
    <cellStyle name="Normalny 3 16 3 4" xfId="807"/>
    <cellStyle name="Normalny 3 16 3 4 2" xfId="1525"/>
    <cellStyle name="Normalny 3 16 3 4 2 2" xfId="2964"/>
    <cellStyle name="Normalny 3 16 3 4 3" xfId="2246"/>
    <cellStyle name="Normalny 3 16 3 5" xfId="1347"/>
    <cellStyle name="Normalny 3 16 3 5 2" xfId="2786"/>
    <cellStyle name="Normalny 3 16 3 6" xfId="2068"/>
    <cellStyle name="Normalny 3 16 4" xfId="850"/>
    <cellStyle name="Normalny 3 16 4 2" xfId="1568"/>
    <cellStyle name="Normalny 3 16 4 2 2" xfId="3007"/>
    <cellStyle name="Normalny 3 16 4 3" xfId="2289"/>
    <cellStyle name="Normalny 3 16 5" xfId="1030"/>
    <cellStyle name="Normalny 3 16 5 2" xfId="1748"/>
    <cellStyle name="Normalny 3 16 5 2 2" xfId="3187"/>
    <cellStyle name="Normalny 3 16 5 3" xfId="2469"/>
    <cellStyle name="Normalny 3 16 6" xfId="670"/>
    <cellStyle name="Normalny 3 16 6 2" xfId="1388"/>
    <cellStyle name="Normalny 3 16 6 2 2" xfId="2827"/>
    <cellStyle name="Normalny 3 16 6 3" xfId="2109"/>
    <cellStyle name="Normalny 3 16 7" xfId="1210"/>
    <cellStyle name="Normalny 3 16 7 2" xfId="2649"/>
    <cellStyle name="Normalny 3 16 8" xfId="1931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10" xfId="1914"/>
    <cellStyle name="Normalny 3 9 2" xfId="505"/>
    <cellStyle name="Normalny 3 9 2 2" xfId="574"/>
    <cellStyle name="Normalny 3 9 2 2 2" xfId="932"/>
    <cellStyle name="Normalny 3 9 2 2 2 2" xfId="1650"/>
    <cellStyle name="Normalny 3 9 2 2 2 2 2" xfId="3089"/>
    <cellStyle name="Normalny 3 9 2 2 2 3" xfId="2371"/>
    <cellStyle name="Normalny 3 9 2 2 3" xfId="1112"/>
    <cellStyle name="Normalny 3 9 2 2 3 2" xfId="1830"/>
    <cellStyle name="Normalny 3 9 2 2 3 2 2" xfId="3269"/>
    <cellStyle name="Normalny 3 9 2 2 3 3" xfId="2551"/>
    <cellStyle name="Normalny 3 9 2 2 4" xfId="752"/>
    <cellStyle name="Normalny 3 9 2 2 4 2" xfId="1470"/>
    <cellStyle name="Normalny 3 9 2 2 4 2 2" xfId="2909"/>
    <cellStyle name="Normalny 3 9 2 2 4 3" xfId="2191"/>
    <cellStyle name="Normalny 3 9 2 2 5" xfId="1292"/>
    <cellStyle name="Normalny 3 9 2 2 5 2" xfId="2731"/>
    <cellStyle name="Normalny 3 9 2 2 6" xfId="2013"/>
    <cellStyle name="Normalny 3 9 2 3" xfId="643"/>
    <cellStyle name="Normalny 3 9 2 3 2" xfId="1001"/>
    <cellStyle name="Normalny 3 9 2 3 2 2" xfId="1719"/>
    <cellStyle name="Normalny 3 9 2 3 2 2 2" xfId="3158"/>
    <cellStyle name="Normalny 3 9 2 3 2 3" xfId="2440"/>
    <cellStyle name="Normalny 3 9 2 3 3" xfId="1181"/>
    <cellStyle name="Normalny 3 9 2 3 3 2" xfId="1899"/>
    <cellStyle name="Normalny 3 9 2 3 3 2 2" xfId="3338"/>
    <cellStyle name="Normalny 3 9 2 3 3 3" xfId="2620"/>
    <cellStyle name="Normalny 3 9 2 3 4" xfId="821"/>
    <cellStyle name="Normalny 3 9 2 3 4 2" xfId="1539"/>
    <cellStyle name="Normalny 3 9 2 3 4 2 2" xfId="2978"/>
    <cellStyle name="Normalny 3 9 2 3 4 3" xfId="2260"/>
    <cellStyle name="Normalny 3 9 2 3 5" xfId="1361"/>
    <cellStyle name="Normalny 3 9 2 3 5 2" xfId="2800"/>
    <cellStyle name="Normalny 3 9 2 3 6" xfId="2082"/>
    <cellStyle name="Normalny 3 9 2 4" xfId="864"/>
    <cellStyle name="Normalny 3 9 2 4 2" xfId="1582"/>
    <cellStyle name="Normalny 3 9 2 4 2 2" xfId="3021"/>
    <cellStyle name="Normalny 3 9 2 4 3" xfId="2303"/>
    <cellStyle name="Normalny 3 9 2 5" xfId="1044"/>
    <cellStyle name="Normalny 3 9 2 5 2" xfId="1762"/>
    <cellStyle name="Normalny 3 9 2 5 2 2" xfId="3201"/>
    <cellStyle name="Normalny 3 9 2 5 3" xfId="2483"/>
    <cellStyle name="Normalny 3 9 2 6" xfId="684"/>
    <cellStyle name="Normalny 3 9 2 6 2" xfId="1402"/>
    <cellStyle name="Normalny 3 9 2 6 2 2" xfId="2841"/>
    <cellStyle name="Normalny 3 9 2 6 3" xfId="2123"/>
    <cellStyle name="Normalny 3 9 2 7" xfId="1224"/>
    <cellStyle name="Normalny 3 9 2 7 2" xfId="2663"/>
    <cellStyle name="Normalny 3 9 2 8" xfId="1945"/>
    <cellStyle name="Normalny 3 9 3" xfId="520"/>
    <cellStyle name="Normalny 3 9 3 2" xfId="588"/>
    <cellStyle name="Normalny 3 9 3 2 2" xfId="946"/>
    <cellStyle name="Normalny 3 9 3 2 2 2" xfId="1664"/>
    <cellStyle name="Normalny 3 9 3 2 2 2 2" xfId="3103"/>
    <cellStyle name="Normalny 3 9 3 2 2 3" xfId="2385"/>
    <cellStyle name="Normalny 3 9 3 2 3" xfId="1126"/>
    <cellStyle name="Normalny 3 9 3 2 3 2" xfId="1844"/>
    <cellStyle name="Normalny 3 9 3 2 3 2 2" xfId="3283"/>
    <cellStyle name="Normalny 3 9 3 2 3 3" xfId="2565"/>
    <cellStyle name="Normalny 3 9 3 2 4" xfId="766"/>
    <cellStyle name="Normalny 3 9 3 2 4 2" xfId="1484"/>
    <cellStyle name="Normalny 3 9 3 2 4 2 2" xfId="2923"/>
    <cellStyle name="Normalny 3 9 3 2 4 3" xfId="2205"/>
    <cellStyle name="Normalny 3 9 3 2 5" xfId="1306"/>
    <cellStyle name="Normalny 3 9 3 2 5 2" xfId="2745"/>
    <cellStyle name="Normalny 3 9 3 2 6" xfId="2027"/>
    <cellStyle name="Normalny 3 9 3 3" xfId="878"/>
    <cellStyle name="Normalny 3 9 3 3 2" xfId="1596"/>
    <cellStyle name="Normalny 3 9 3 3 2 2" xfId="3035"/>
    <cellStyle name="Normalny 3 9 3 3 3" xfId="2317"/>
    <cellStyle name="Normalny 3 9 3 4" xfId="1058"/>
    <cellStyle name="Normalny 3 9 3 4 2" xfId="1776"/>
    <cellStyle name="Normalny 3 9 3 4 2 2" xfId="3215"/>
    <cellStyle name="Normalny 3 9 3 4 3" xfId="2497"/>
    <cellStyle name="Normalny 3 9 3 5" xfId="698"/>
    <cellStyle name="Normalny 3 9 3 5 2" xfId="1416"/>
    <cellStyle name="Normalny 3 9 3 5 2 2" xfId="2855"/>
    <cellStyle name="Normalny 3 9 3 5 3" xfId="2137"/>
    <cellStyle name="Normalny 3 9 3 6" xfId="1238"/>
    <cellStyle name="Normalny 3 9 3 6 2" xfId="2677"/>
    <cellStyle name="Normalny 3 9 3 7" xfId="1959"/>
    <cellStyle name="Normalny 3 9 4" xfId="543"/>
    <cellStyle name="Normalny 3 9 4 2" xfId="901"/>
    <cellStyle name="Normalny 3 9 4 2 2" xfId="1619"/>
    <cellStyle name="Normalny 3 9 4 2 2 2" xfId="3058"/>
    <cellStyle name="Normalny 3 9 4 2 3" xfId="2340"/>
    <cellStyle name="Normalny 3 9 4 3" xfId="1081"/>
    <cellStyle name="Normalny 3 9 4 3 2" xfId="1799"/>
    <cellStyle name="Normalny 3 9 4 3 2 2" xfId="3238"/>
    <cellStyle name="Normalny 3 9 4 3 3" xfId="2520"/>
    <cellStyle name="Normalny 3 9 4 4" xfId="721"/>
    <cellStyle name="Normalny 3 9 4 4 2" xfId="1439"/>
    <cellStyle name="Normalny 3 9 4 4 2 2" xfId="2878"/>
    <cellStyle name="Normalny 3 9 4 4 3" xfId="2160"/>
    <cellStyle name="Normalny 3 9 4 5" xfId="1261"/>
    <cellStyle name="Normalny 3 9 4 5 2" xfId="2700"/>
    <cellStyle name="Normalny 3 9 4 6" xfId="1982"/>
    <cellStyle name="Normalny 3 9 5" xfId="612"/>
    <cellStyle name="Normalny 3 9 5 2" xfId="970"/>
    <cellStyle name="Normalny 3 9 5 2 2" xfId="1688"/>
    <cellStyle name="Normalny 3 9 5 2 2 2" xfId="3127"/>
    <cellStyle name="Normalny 3 9 5 2 3" xfId="2409"/>
    <cellStyle name="Normalny 3 9 5 3" xfId="1150"/>
    <cellStyle name="Normalny 3 9 5 3 2" xfId="1868"/>
    <cellStyle name="Normalny 3 9 5 3 2 2" xfId="3307"/>
    <cellStyle name="Normalny 3 9 5 3 3" xfId="2589"/>
    <cellStyle name="Normalny 3 9 5 4" xfId="790"/>
    <cellStyle name="Normalny 3 9 5 4 2" xfId="1508"/>
    <cellStyle name="Normalny 3 9 5 4 2 2" xfId="2947"/>
    <cellStyle name="Normalny 3 9 5 4 3" xfId="2229"/>
    <cellStyle name="Normalny 3 9 5 5" xfId="1330"/>
    <cellStyle name="Normalny 3 9 5 5 2" xfId="2769"/>
    <cellStyle name="Normalny 3 9 5 6" xfId="2051"/>
    <cellStyle name="Normalny 3 9 6" xfId="833"/>
    <cellStyle name="Normalny 3 9 6 2" xfId="1551"/>
    <cellStyle name="Normalny 3 9 6 2 2" xfId="2990"/>
    <cellStyle name="Normalny 3 9 6 3" xfId="2272"/>
    <cellStyle name="Normalny 3 9 7" xfId="1013"/>
    <cellStyle name="Normalny 3 9 7 2" xfId="1731"/>
    <cellStyle name="Normalny 3 9 7 2 2" xfId="3170"/>
    <cellStyle name="Normalny 3 9 7 3" xfId="2452"/>
    <cellStyle name="Normalny 3 9 8" xfId="653"/>
    <cellStyle name="Normalny 3 9 8 2" xfId="1371"/>
    <cellStyle name="Normalny 3 9 8 2 2" xfId="2810"/>
    <cellStyle name="Normalny 3 9 8 3" xfId="2092"/>
    <cellStyle name="Normalny 3 9 9" xfId="1193"/>
    <cellStyle name="Normalny 3 9 9 2" xfId="2632"/>
    <cellStyle name="Normalny 3_Kopia Operatywka czerwiec 2016 BSE dla BP i PM_TW" xfId="323"/>
    <cellStyle name="Normalny 30" xfId="509"/>
    <cellStyle name="Normalny 31" xfId="510"/>
    <cellStyle name="Normalny 31 2" xfId="578"/>
    <cellStyle name="Normalny 31 2 2" xfId="936"/>
    <cellStyle name="Normalny 31 2 2 2" xfId="1654"/>
    <cellStyle name="Normalny 31 2 2 2 2" xfId="3093"/>
    <cellStyle name="Normalny 31 2 2 3" xfId="2375"/>
    <cellStyle name="Normalny 31 2 3" xfId="1116"/>
    <cellStyle name="Normalny 31 2 3 2" xfId="1834"/>
    <cellStyle name="Normalny 31 2 3 2 2" xfId="3273"/>
    <cellStyle name="Normalny 31 2 3 3" xfId="2555"/>
    <cellStyle name="Normalny 31 2 4" xfId="756"/>
    <cellStyle name="Normalny 31 2 4 2" xfId="1474"/>
    <cellStyle name="Normalny 31 2 4 2 2" xfId="2913"/>
    <cellStyle name="Normalny 31 2 4 3" xfId="2195"/>
    <cellStyle name="Normalny 31 2 5" xfId="1296"/>
    <cellStyle name="Normalny 31 2 5 2" xfId="2735"/>
    <cellStyle name="Normalny 31 2 6" xfId="2017"/>
    <cellStyle name="Normalny 31 3" xfId="868"/>
    <cellStyle name="Normalny 31 3 2" xfId="1586"/>
    <cellStyle name="Normalny 31 3 2 2" xfId="3025"/>
    <cellStyle name="Normalny 31 3 3" xfId="2307"/>
    <cellStyle name="Normalny 31 4" xfId="1048"/>
    <cellStyle name="Normalny 31 4 2" xfId="1766"/>
    <cellStyle name="Normalny 31 4 2 2" xfId="3205"/>
    <cellStyle name="Normalny 31 4 3" xfId="2487"/>
    <cellStyle name="Normalny 31 5" xfId="688"/>
    <cellStyle name="Normalny 31 5 2" xfId="1406"/>
    <cellStyle name="Normalny 31 5 2 2" xfId="2845"/>
    <cellStyle name="Normalny 31 5 3" xfId="2127"/>
    <cellStyle name="Normalny 31 6" xfId="1228"/>
    <cellStyle name="Normalny 31 6 2" xfId="2667"/>
    <cellStyle name="Normalny 31 7" xfId="1949"/>
    <cellStyle name="Normalny 32" xfId="512"/>
    <cellStyle name="Normalny 32 2" xfId="580"/>
    <cellStyle name="Normalny 32 2 2" xfId="938"/>
    <cellStyle name="Normalny 32 2 2 2" xfId="1656"/>
    <cellStyle name="Normalny 32 2 2 2 2" xfId="3095"/>
    <cellStyle name="Normalny 32 2 2 3" xfId="2377"/>
    <cellStyle name="Normalny 32 2 3" xfId="1118"/>
    <cellStyle name="Normalny 32 2 3 2" xfId="1836"/>
    <cellStyle name="Normalny 32 2 3 2 2" xfId="3275"/>
    <cellStyle name="Normalny 32 2 3 3" xfId="2557"/>
    <cellStyle name="Normalny 32 2 4" xfId="758"/>
    <cellStyle name="Normalny 32 2 4 2" xfId="1476"/>
    <cellStyle name="Normalny 32 2 4 2 2" xfId="2915"/>
    <cellStyle name="Normalny 32 2 4 3" xfId="2197"/>
    <cellStyle name="Normalny 32 2 5" xfId="1298"/>
    <cellStyle name="Normalny 32 2 5 2" xfId="2737"/>
    <cellStyle name="Normalny 32 2 6" xfId="2019"/>
    <cellStyle name="Normalny 32 3" xfId="870"/>
    <cellStyle name="Normalny 32 3 2" xfId="1588"/>
    <cellStyle name="Normalny 32 3 2 2" xfId="3027"/>
    <cellStyle name="Normalny 32 3 3" xfId="2309"/>
    <cellStyle name="Normalny 32 4" xfId="1050"/>
    <cellStyle name="Normalny 32 4 2" xfId="1768"/>
    <cellStyle name="Normalny 32 4 2 2" xfId="3207"/>
    <cellStyle name="Normalny 32 4 3" xfId="2489"/>
    <cellStyle name="Normalny 32 5" xfId="690"/>
    <cellStyle name="Normalny 32 5 2" xfId="1408"/>
    <cellStyle name="Normalny 32 5 2 2" xfId="2847"/>
    <cellStyle name="Normalny 32 5 3" xfId="2129"/>
    <cellStyle name="Normalny 32 6" xfId="1230"/>
    <cellStyle name="Normalny 32 6 2" xfId="2669"/>
    <cellStyle name="Normalny 32 7" xfId="1951"/>
    <cellStyle name="Normalny 33" xfId="533"/>
    <cellStyle name="Normalny 33 2" xfId="601"/>
    <cellStyle name="Normalny 33 2 2" xfId="959"/>
    <cellStyle name="Normalny 33 2 2 2" xfId="1677"/>
    <cellStyle name="Normalny 33 2 2 2 2" xfId="3116"/>
    <cellStyle name="Normalny 33 2 2 3" xfId="2398"/>
    <cellStyle name="Normalny 33 2 3" xfId="1139"/>
    <cellStyle name="Normalny 33 2 3 2" xfId="1857"/>
    <cellStyle name="Normalny 33 2 3 2 2" xfId="3296"/>
    <cellStyle name="Normalny 33 2 3 3" xfId="2578"/>
    <cellStyle name="Normalny 33 2 4" xfId="779"/>
    <cellStyle name="Normalny 33 2 4 2" xfId="1497"/>
    <cellStyle name="Normalny 33 2 4 2 2" xfId="2936"/>
    <cellStyle name="Normalny 33 2 4 3" xfId="2218"/>
    <cellStyle name="Normalny 33 2 5" xfId="1319"/>
    <cellStyle name="Normalny 33 2 5 2" xfId="2758"/>
    <cellStyle name="Normalny 33 2 6" xfId="2040"/>
    <cellStyle name="Normalny 33 3" xfId="891"/>
    <cellStyle name="Normalny 33 3 2" xfId="1609"/>
    <cellStyle name="Normalny 33 3 2 2" xfId="3048"/>
    <cellStyle name="Normalny 33 3 3" xfId="2330"/>
    <cellStyle name="Normalny 33 4" xfId="1071"/>
    <cellStyle name="Normalny 33 4 2" xfId="1789"/>
    <cellStyle name="Normalny 33 4 2 2" xfId="3228"/>
    <cellStyle name="Normalny 33 4 3" xfId="2510"/>
    <cellStyle name="Normalny 33 5" xfId="711"/>
    <cellStyle name="Normalny 33 5 2" xfId="1429"/>
    <cellStyle name="Normalny 33 5 2 2" xfId="2868"/>
    <cellStyle name="Normalny 33 5 3" xfId="2150"/>
    <cellStyle name="Normalny 33 6" xfId="1251"/>
    <cellStyle name="Normalny 33 6 2" xfId="2690"/>
    <cellStyle name="Normalny 33 7" xfId="1972"/>
    <cellStyle name="Normalny 34" xfId="534"/>
    <cellStyle name="Normalny 34 2" xfId="602"/>
    <cellStyle name="Normalny 34 2 2" xfId="960"/>
    <cellStyle name="Normalny 34 2 2 2" xfId="1678"/>
    <cellStyle name="Normalny 34 2 2 2 2" xfId="3117"/>
    <cellStyle name="Normalny 34 2 2 3" xfId="2399"/>
    <cellStyle name="Normalny 34 2 3" xfId="1140"/>
    <cellStyle name="Normalny 34 2 3 2" xfId="1858"/>
    <cellStyle name="Normalny 34 2 3 2 2" xfId="3297"/>
    <cellStyle name="Normalny 34 2 3 3" xfId="2579"/>
    <cellStyle name="Normalny 34 2 4" xfId="780"/>
    <cellStyle name="Normalny 34 2 4 2" xfId="1498"/>
    <cellStyle name="Normalny 34 2 4 2 2" xfId="2937"/>
    <cellStyle name="Normalny 34 2 4 3" xfId="2219"/>
    <cellStyle name="Normalny 34 2 5" xfId="1320"/>
    <cellStyle name="Normalny 34 2 5 2" xfId="2759"/>
    <cellStyle name="Normalny 34 2 6" xfId="2041"/>
    <cellStyle name="Normalny 34 3" xfId="892"/>
    <cellStyle name="Normalny 34 3 2" xfId="1610"/>
    <cellStyle name="Normalny 34 3 2 2" xfId="3049"/>
    <cellStyle name="Normalny 34 3 3" xfId="2331"/>
    <cellStyle name="Normalny 34 4" xfId="1072"/>
    <cellStyle name="Normalny 34 4 2" xfId="1790"/>
    <cellStyle name="Normalny 34 4 2 2" xfId="3229"/>
    <cellStyle name="Normalny 34 4 3" xfId="2511"/>
    <cellStyle name="Normalny 34 5" xfId="712"/>
    <cellStyle name="Normalny 34 5 2" xfId="1430"/>
    <cellStyle name="Normalny 34 5 2 2" xfId="2869"/>
    <cellStyle name="Normalny 34 5 3" xfId="2151"/>
    <cellStyle name="Normalny 34 6" xfId="1252"/>
    <cellStyle name="Normalny 34 6 2" xfId="2691"/>
    <cellStyle name="Normalny 34 7" xfId="1973"/>
    <cellStyle name="Normalny 35" xfId="535"/>
    <cellStyle name="Normalny 35 2" xfId="603"/>
    <cellStyle name="Normalny 35 2 2" xfId="961"/>
    <cellStyle name="Normalny 35 2 2 2" xfId="1679"/>
    <cellStyle name="Normalny 35 2 2 2 2" xfId="3118"/>
    <cellStyle name="Normalny 35 2 2 3" xfId="2400"/>
    <cellStyle name="Normalny 35 2 3" xfId="1141"/>
    <cellStyle name="Normalny 35 2 3 2" xfId="1859"/>
    <cellStyle name="Normalny 35 2 3 2 2" xfId="3298"/>
    <cellStyle name="Normalny 35 2 3 3" xfId="2580"/>
    <cellStyle name="Normalny 35 2 4" xfId="781"/>
    <cellStyle name="Normalny 35 2 4 2" xfId="1499"/>
    <cellStyle name="Normalny 35 2 4 2 2" xfId="2938"/>
    <cellStyle name="Normalny 35 2 4 3" xfId="2220"/>
    <cellStyle name="Normalny 35 2 5" xfId="1321"/>
    <cellStyle name="Normalny 35 2 5 2" xfId="2760"/>
    <cellStyle name="Normalny 35 2 6" xfId="2042"/>
    <cellStyle name="Normalny 35 3" xfId="893"/>
    <cellStyle name="Normalny 35 3 2" xfId="1611"/>
    <cellStyle name="Normalny 35 3 2 2" xfId="3050"/>
    <cellStyle name="Normalny 35 3 3" xfId="2332"/>
    <cellStyle name="Normalny 35 4" xfId="1073"/>
    <cellStyle name="Normalny 35 4 2" xfId="1791"/>
    <cellStyle name="Normalny 35 4 2 2" xfId="3230"/>
    <cellStyle name="Normalny 35 4 3" xfId="2512"/>
    <cellStyle name="Normalny 35 5" xfId="713"/>
    <cellStyle name="Normalny 35 5 2" xfId="1431"/>
    <cellStyle name="Normalny 35 5 2 2" xfId="2870"/>
    <cellStyle name="Normalny 35 5 3" xfId="2152"/>
    <cellStyle name="Normalny 35 6" xfId="1253"/>
    <cellStyle name="Normalny 35 6 2" xfId="2692"/>
    <cellStyle name="Normalny 35 7" xfId="1974"/>
    <cellStyle name="Normalny 36" xfId="536"/>
    <cellStyle name="Normalny 36 2" xfId="604"/>
    <cellStyle name="Normalny 36 2 2" xfId="962"/>
    <cellStyle name="Normalny 36 2 2 2" xfId="1680"/>
    <cellStyle name="Normalny 36 2 2 2 2" xfId="3119"/>
    <cellStyle name="Normalny 36 2 2 3" xfId="2401"/>
    <cellStyle name="Normalny 36 2 3" xfId="1142"/>
    <cellStyle name="Normalny 36 2 3 2" xfId="1860"/>
    <cellStyle name="Normalny 36 2 3 2 2" xfId="3299"/>
    <cellStyle name="Normalny 36 2 3 3" xfId="2581"/>
    <cellStyle name="Normalny 36 2 4" xfId="782"/>
    <cellStyle name="Normalny 36 2 4 2" xfId="1500"/>
    <cellStyle name="Normalny 36 2 4 2 2" xfId="2939"/>
    <cellStyle name="Normalny 36 2 4 3" xfId="2221"/>
    <cellStyle name="Normalny 36 2 5" xfId="1322"/>
    <cellStyle name="Normalny 36 2 5 2" xfId="2761"/>
    <cellStyle name="Normalny 36 2 6" xfId="2043"/>
    <cellStyle name="Normalny 36 3" xfId="894"/>
    <cellStyle name="Normalny 36 3 2" xfId="1612"/>
    <cellStyle name="Normalny 36 3 2 2" xfId="3051"/>
    <cellStyle name="Normalny 36 3 3" xfId="2333"/>
    <cellStyle name="Normalny 36 4" xfId="1074"/>
    <cellStyle name="Normalny 36 4 2" xfId="1792"/>
    <cellStyle name="Normalny 36 4 2 2" xfId="3231"/>
    <cellStyle name="Normalny 36 4 3" xfId="2513"/>
    <cellStyle name="Normalny 36 5" xfId="714"/>
    <cellStyle name="Normalny 36 5 2" xfId="1432"/>
    <cellStyle name="Normalny 36 5 2 2" xfId="2871"/>
    <cellStyle name="Normalny 36 5 3" xfId="2153"/>
    <cellStyle name="Normalny 36 6" xfId="1254"/>
    <cellStyle name="Normalny 36 6 2" xfId="2693"/>
    <cellStyle name="Normalny 36 7" xfId="1975"/>
    <cellStyle name="Normalny 37" xfId="605"/>
    <cellStyle name="Normalny 37 2" xfId="963"/>
    <cellStyle name="Normalny 37 2 2" xfId="1681"/>
    <cellStyle name="Normalny 37 2 2 2" xfId="3120"/>
    <cellStyle name="Normalny 37 2 3" xfId="2402"/>
    <cellStyle name="Normalny 37 3" xfId="1143"/>
    <cellStyle name="Normalny 37 3 2" xfId="1861"/>
    <cellStyle name="Normalny 37 3 2 2" xfId="3300"/>
    <cellStyle name="Normalny 37 3 3" xfId="2582"/>
    <cellStyle name="Normalny 37 4" xfId="783"/>
    <cellStyle name="Normalny 37 4 2" xfId="1501"/>
    <cellStyle name="Normalny 37 4 2 2" xfId="2940"/>
    <cellStyle name="Normalny 37 4 3" xfId="2222"/>
    <cellStyle name="Normalny 37 5" xfId="1323"/>
    <cellStyle name="Normalny 37 5 2" xfId="2762"/>
    <cellStyle name="Normalny 37 6" xfId="2044"/>
    <cellStyle name="Normalny 38" xfId="825"/>
    <cellStyle name="Normalny 38 2" xfId="1005"/>
    <cellStyle name="Normalny 38 2 2" xfId="1723"/>
    <cellStyle name="Normalny 38 2 2 2" xfId="3162"/>
    <cellStyle name="Normalny 38 2 3" xfId="2444"/>
    <cellStyle name="Normalny 38 3" xfId="1185"/>
    <cellStyle name="Normalny 38 3 2" xfId="1903"/>
    <cellStyle name="Normalny 38 3 2 2" xfId="3342"/>
    <cellStyle name="Normalny 38 3 3" xfId="2624"/>
    <cellStyle name="Normalny 38 4" xfId="1543"/>
    <cellStyle name="Normalny 38 4 2" xfId="2982"/>
    <cellStyle name="Normalny 38 5" xfId="2264"/>
    <cellStyle name="Normalny 39" xfId="1905"/>
    <cellStyle name="Normalny 39 2" xfId="3344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40" xfId="1907"/>
    <cellStyle name="Normalny 41" xfId="3346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2 2 2" xfId="956"/>
    <cellStyle name="Procentowy 10 2 2 2 2" xfId="1674"/>
    <cellStyle name="Procentowy 10 2 2 2 2 2" xfId="3113"/>
    <cellStyle name="Procentowy 10 2 2 2 3" xfId="2395"/>
    <cellStyle name="Procentowy 10 2 2 3" xfId="1136"/>
    <cellStyle name="Procentowy 10 2 2 3 2" xfId="1854"/>
    <cellStyle name="Procentowy 10 2 2 3 2 2" xfId="3293"/>
    <cellStyle name="Procentowy 10 2 2 3 3" xfId="2575"/>
    <cellStyle name="Procentowy 10 2 2 4" xfId="776"/>
    <cellStyle name="Procentowy 10 2 2 4 2" xfId="1494"/>
    <cellStyle name="Procentowy 10 2 2 4 2 2" xfId="2933"/>
    <cellStyle name="Procentowy 10 2 2 4 3" xfId="2215"/>
    <cellStyle name="Procentowy 10 2 2 5" xfId="1316"/>
    <cellStyle name="Procentowy 10 2 2 5 2" xfId="2755"/>
    <cellStyle name="Procentowy 10 2 2 6" xfId="2037"/>
    <cellStyle name="Procentowy 10 2 3" xfId="888"/>
    <cellStyle name="Procentowy 10 2 3 2" xfId="1606"/>
    <cellStyle name="Procentowy 10 2 3 2 2" xfId="3045"/>
    <cellStyle name="Procentowy 10 2 3 3" xfId="2327"/>
    <cellStyle name="Procentowy 10 2 4" xfId="1068"/>
    <cellStyle name="Procentowy 10 2 4 2" xfId="1786"/>
    <cellStyle name="Procentowy 10 2 4 2 2" xfId="3225"/>
    <cellStyle name="Procentowy 10 2 4 3" xfId="2507"/>
    <cellStyle name="Procentowy 10 2 5" xfId="708"/>
    <cellStyle name="Procentowy 10 2 5 2" xfId="1426"/>
    <cellStyle name="Procentowy 10 2 5 2 2" xfId="2865"/>
    <cellStyle name="Procentowy 10 2 5 3" xfId="2147"/>
    <cellStyle name="Procentowy 10 2 6" xfId="1248"/>
    <cellStyle name="Procentowy 10 2 6 2" xfId="2687"/>
    <cellStyle name="Procentowy 10 2 7" xfId="1969"/>
    <cellStyle name="Procentowy 10 3" xfId="553"/>
    <cellStyle name="Procentowy 10 3 2" xfId="911"/>
    <cellStyle name="Procentowy 10 3 2 2" xfId="1629"/>
    <cellStyle name="Procentowy 10 3 2 2 2" xfId="3068"/>
    <cellStyle name="Procentowy 10 3 2 3" xfId="2350"/>
    <cellStyle name="Procentowy 10 3 3" xfId="1091"/>
    <cellStyle name="Procentowy 10 3 3 2" xfId="1809"/>
    <cellStyle name="Procentowy 10 3 3 2 2" xfId="3248"/>
    <cellStyle name="Procentowy 10 3 3 3" xfId="2530"/>
    <cellStyle name="Procentowy 10 3 4" xfId="731"/>
    <cellStyle name="Procentowy 10 3 4 2" xfId="1449"/>
    <cellStyle name="Procentowy 10 3 4 2 2" xfId="2888"/>
    <cellStyle name="Procentowy 10 3 4 3" xfId="2170"/>
    <cellStyle name="Procentowy 10 3 5" xfId="1271"/>
    <cellStyle name="Procentowy 10 3 5 2" xfId="2710"/>
    <cellStyle name="Procentowy 10 3 6" xfId="1992"/>
    <cellStyle name="Procentowy 10 4" xfId="622"/>
    <cellStyle name="Procentowy 10 4 2" xfId="980"/>
    <cellStyle name="Procentowy 10 4 2 2" xfId="1698"/>
    <cellStyle name="Procentowy 10 4 2 2 2" xfId="3137"/>
    <cellStyle name="Procentowy 10 4 2 3" xfId="2419"/>
    <cellStyle name="Procentowy 10 4 3" xfId="1160"/>
    <cellStyle name="Procentowy 10 4 3 2" xfId="1878"/>
    <cellStyle name="Procentowy 10 4 3 2 2" xfId="3317"/>
    <cellStyle name="Procentowy 10 4 3 3" xfId="2599"/>
    <cellStyle name="Procentowy 10 4 4" xfId="800"/>
    <cellStyle name="Procentowy 10 4 4 2" xfId="1518"/>
    <cellStyle name="Procentowy 10 4 4 2 2" xfId="2957"/>
    <cellStyle name="Procentowy 10 4 4 3" xfId="2239"/>
    <cellStyle name="Procentowy 10 4 5" xfId="1340"/>
    <cellStyle name="Procentowy 10 4 5 2" xfId="2779"/>
    <cellStyle name="Procentowy 10 4 6" xfId="2061"/>
    <cellStyle name="Procentowy 10 5" xfId="843"/>
    <cellStyle name="Procentowy 10 5 2" xfId="1561"/>
    <cellStyle name="Procentowy 10 5 2 2" xfId="3000"/>
    <cellStyle name="Procentowy 10 5 3" xfId="2282"/>
    <cellStyle name="Procentowy 10 6" xfId="1023"/>
    <cellStyle name="Procentowy 10 6 2" xfId="1741"/>
    <cellStyle name="Procentowy 10 6 2 2" xfId="3180"/>
    <cellStyle name="Procentowy 10 6 3" xfId="2462"/>
    <cellStyle name="Procentowy 10 7" xfId="663"/>
    <cellStyle name="Procentowy 10 7 2" xfId="1381"/>
    <cellStyle name="Procentowy 10 7 2 2" xfId="2820"/>
    <cellStyle name="Procentowy 10 7 3" xfId="2102"/>
    <cellStyle name="Procentowy 10 8" xfId="1203"/>
    <cellStyle name="Procentowy 10 8 2" xfId="2642"/>
    <cellStyle name="Procentowy 10 9" xfId="1924"/>
    <cellStyle name="Procentowy 11" xfId="479"/>
    <cellStyle name="Procentowy 11 2" xfId="532"/>
    <cellStyle name="Procentowy 11 2 2" xfId="600"/>
    <cellStyle name="Procentowy 11 2 2 2" xfId="958"/>
    <cellStyle name="Procentowy 11 2 2 2 2" xfId="1676"/>
    <cellStyle name="Procentowy 11 2 2 2 2 2" xfId="3115"/>
    <cellStyle name="Procentowy 11 2 2 2 3" xfId="2397"/>
    <cellStyle name="Procentowy 11 2 2 3" xfId="1138"/>
    <cellStyle name="Procentowy 11 2 2 3 2" xfId="1856"/>
    <cellStyle name="Procentowy 11 2 2 3 2 2" xfId="3295"/>
    <cellStyle name="Procentowy 11 2 2 3 3" xfId="2577"/>
    <cellStyle name="Procentowy 11 2 2 4" xfId="778"/>
    <cellStyle name="Procentowy 11 2 2 4 2" xfId="1496"/>
    <cellStyle name="Procentowy 11 2 2 4 2 2" xfId="2935"/>
    <cellStyle name="Procentowy 11 2 2 4 3" xfId="2217"/>
    <cellStyle name="Procentowy 11 2 2 5" xfId="1318"/>
    <cellStyle name="Procentowy 11 2 2 5 2" xfId="2757"/>
    <cellStyle name="Procentowy 11 2 2 6" xfId="2039"/>
    <cellStyle name="Procentowy 11 2 3" xfId="890"/>
    <cellStyle name="Procentowy 11 2 3 2" xfId="1608"/>
    <cellStyle name="Procentowy 11 2 3 2 2" xfId="3047"/>
    <cellStyle name="Procentowy 11 2 3 3" xfId="2329"/>
    <cellStyle name="Procentowy 11 2 4" xfId="1070"/>
    <cellStyle name="Procentowy 11 2 4 2" xfId="1788"/>
    <cellStyle name="Procentowy 11 2 4 2 2" xfId="3227"/>
    <cellStyle name="Procentowy 11 2 4 3" xfId="2509"/>
    <cellStyle name="Procentowy 11 2 5" xfId="710"/>
    <cellStyle name="Procentowy 11 2 5 2" xfId="1428"/>
    <cellStyle name="Procentowy 11 2 5 2 2" xfId="2867"/>
    <cellStyle name="Procentowy 11 2 5 3" xfId="2149"/>
    <cellStyle name="Procentowy 11 2 6" xfId="1250"/>
    <cellStyle name="Procentowy 11 2 6 2" xfId="2689"/>
    <cellStyle name="Procentowy 11 2 7" xfId="1971"/>
    <cellStyle name="Procentowy 11 3" xfId="555"/>
    <cellStyle name="Procentowy 11 3 2" xfId="913"/>
    <cellStyle name="Procentowy 11 3 2 2" xfId="1631"/>
    <cellStyle name="Procentowy 11 3 2 2 2" xfId="3070"/>
    <cellStyle name="Procentowy 11 3 2 3" xfId="2352"/>
    <cellStyle name="Procentowy 11 3 3" xfId="1093"/>
    <cellStyle name="Procentowy 11 3 3 2" xfId="1811"/>
    <cellStyle name="Procentowy 11 3 3 2 2" xfId="3250"/>
    <cellStyle name="Procentowy 11 3 3 3" xfId="2532"/>
    <cellStyle name="Procentowy 11 3 4" xfId="733"/>
    <cellStyle name="Procentowy 11 3 4 2" xfId="1451"/>
    <cellStyle name="Procentowy 11 3 4 2 2" xfId="2890"/>
    <cellStyle name="Procentowy 11 3 4 3" xfId="2172"/>
    <cellStyle name="Procentowy 11 3 5" xfId="1273"/>
    <cellStyle name="Procentowy 11 3 5 2" xfId="2712"/>
    <cellStyle name="Procentowy 11 3 6" xfId="1994"/>
    <cellStyle name="Procentowy 11 4" xfId="624"/>
    <cellStyle name="Procentowy 11 4 2" xfId="982"/>
    <cellStyle name="Procentowy 11 4 2 2" xfId="1700"/>
    <cellStyle name="Procentowy 11 4 2 2 2" xfId="3139"/>
    <cellStyle name="Procentowy 11 4 2 3" xfId="2421"/>
    <cellStyle name="Procentowy 11 4 3" xfId="1162"/>
    <cellStyle name="Procentowy 11 4 3 2" xfId="1880"/>
    <cellStyle name="Procentowy 11 4 3 2 2" xfId="3319"/>
    <cellStyle name="Procentowy 11 4 3 3" xfId="2601"/>
    <cellStyle name="Procentowy 11 4 4" xfId="802"/>
    <cellStyle name="Procentowy 11 4 4 2" xfId="1520"/>
    <cellStyle name="Procentowy 11 4 4 2 2" xfId="2959"/>
    <cellStyle name="Procentowy 11 4 4 3" xfId="2241"/>
    <cellStyle name="Procentowy 11 4 5" xfId="1342"/>
    <cellStyle name="Procentowy 11 4 5 2" xfId="2781"/>
    <cellStyle name="Procentowy 11 4 6" xfId="2063"/>
    <cellStyle name="Procentowy 11 5" xfId="845"/>
    <cellStyle name="Procentowy 11 5 2" xfId="1563"/>
    <cellStyle name="Procentowy 11 5 2 2" xfId="3002"/>
    <cellStyle name="Procentowy 11 5 3" xfId="2284"/>
    <cellStyle name="Procentowy 11 6" xfId="1025"/>
    <cellStyle name="Procentowy 11 6 2" xfId="1743"/>
    <cellStyle name="Procentowy 11 6 2 2" xfId="3182"/>
    <cellStyle name="Procentowy 11 6 3" xfId="2464"/>
    <cellStyle name="Procentowy 11 7" xfId="665"/>
    <cellStyle name="Procentowy 11 7 2" xfId="1383"/>
    <cellStyle name="Procentowy 11 7 2 2" xfId="2822"/>
    <cellStyle name="Procentowy 11 7 3" xfId="2104"/>
    <cellStyle name="Procentowy 11 8" xfId="1205"/>
    <cellStyle name="Procentowy 11 8 2" xfId="2644"/>
    <cellStyle name="Procentowy 11 9" xfId="1926"/>
    <cellStyle name="Procentowy 12" xfId="482"/>
    <cellStyle name="Procentowy 12 2" xfId="558"/>
    <cellStyle name="Procentowy 12 2 2" xfId="916"/>
    <cellStyle name="Procentowy 12 2 2 2" xfId="1634"/>
    <cellStyle name="Procentowy 12 2 2 2 2" xfId="3073"/>
    <cellStyle name="Procentowy 12 2 2 3" xfId="2355"/>
    <cellStyle name="Procentowy 12 2 3" xfId="1096"/>
    <cellStyle name="Procentowy 12 2 3 2" xfId="1814"/>
    <cellStyle name="Procentowy 12 2 3 2 2" xfId="3253"/>
    <cellStyle name="Procentowy 12 2 3 3" xfId="2535"/>
    <cellStyle name="Procentowy 12 2 4" xfId="736"/>
    <cellStyle name="Procentowy 12 2 4 2" xfId="1454"/>
    <cellStyle name="Procentowy 12 2 4 2 2" xfId="2893"/>
    <cellStyle name="Procentowy 12 2 4 3" xfId="2175"/>
    <cellStyle name="Procentowy 12 2 5" xfId="1276"/>
    <cellStyle name="Procentowy 12 2 5 2" xfId="2715"/>
    <cellStyle name="Procentowy 12 2 6" xfId="1997"/>
    <cellStyle name="Procentowy 12 3" xfId="627"/>
    <cellStyle name="Procentowy 12 3 2" xfId="985"/>
    <cellStyle name="Procentowy 12 3 2 2" xfId="1703"/>
    <cellStyle name="Procentowy 12 3 2 2 2" xfId="3142"/>
    <cellStyle name="Procentowy 12 3 2 3" xfId="2424"/>
    <cellStyle name="Procentowy 12 3 3" xfId="1165"/>
    <cellStyle name="Procentowy 12 3 3 2" xfId="1883"/>
    <cellStyle name="Procentowy 12 3 3 2 2" xfId="3322"/>
    <cellStyle name="Procentowy 12 3 3 3" xfId="2604"/>
    <cellStyle name="Procentowy 12 3 4" xfId="805"/>
    <cellStyle name="Procentowy 12 3 4 2" xfId="1523"/>
    <cellStyle name="Procentowy 12 3 4 2 2" xfId="2962"/>
    <cellStyle name="Procentowy 12 3 4 3" xfId="2244"/>
    <cellStyle name="Procentowy 12 3 5" xfId="1345"/>
    <cellStyle name="Procentowy 12 3 5 2" xfId="2784"/>
    <cellStyle name="Procentowy 12 3 6" xfId="2066"/>
    <cellStyle name="Procentowy 12 4" xfId="848"/>
    <cellStyle name="Procentowy 12 4 2" xfId="1566"/>
    <cellStyle name="Procentowy 12 4 2 2" xfId="3005"/>
    <cellStyle name="Procentowy 12 4 3" xfId="2287"/>
    <cellStyle name="Procentowy 12 5" xfId="1028"/>
    <cellStyle name="Procentowy 12 5 2" xfId="1746"/>
    <cellStyle name="Procentowy 12 5 2 2" xfId="3185"/>
    <cellStyle name="Procentowy 12 5 3" xfId="2467"/>
    <cellStyle name="Procentowy 12 6" xfId="668"/>
    <cellStyle name="Procentowy 12 6 2" xfId="1386"/>
    <cellStyle name="Procentowy 12 6 2 2" xfId="2825"/>
    <cellStyle name="Procentowy 12 6 3" xfId="2107"/>
    <cellStyle name="Procentowy 12 7" xfId="1208"/>
    <cellStyle name="Procentowy 12 7 2" xfId="2647"/>
    <cellStyle name="Procentowy 12 8" xfId="1929"/>
    <cellStyle name="Procentowy 13" xfId="491"/>
    <cellStyle name="Procentowy 13 2" xfId="561"/>
    <cellStyle name="Procentowy 13 2 2" xfId="919"/>
    <cellStyle name="Procentowy 13 2 2 2" xfId="1637"/>
    <cellStyle name="Procentowy 13 2 2 2 2" xfId="3076"/>
    <cellStyle name="Procentowy 13 2 2 3" xfId="2358"/>
    <cellStyle name="Procentowy 13 2 3" xfId="1099"/>
    <cellStyle name="Procentowy 13 2 3 2" xfId="1817"/>
    <cellStyle name="Procentowy 13 2 3 2 2" xfId="3256"/>
    <cellStyle name="Procentowy 13 2 3 3" xfId="2538"/>
    <cellStyle name="Procentowy 13 2 4" xfId="739"/>
    <cellStyle name="Procentowy 13 2 4 2" xfId="1457"/>
    <cellStyle name="Procentowy 13 2 4 2 2" xfId="2896"/>
    <cellStyle name="Procentowy 13 2 4 3" xfId="2178"/>
    <cellStyle name="Procentowy 13 2 5" xfId="1279"/>
    <cellStyle name="Procentowy 13 2 5 2" xfId="2718"/>
    <cellStyle name="Procentowy 13 2 6" xfId="2000"/>
    <cellStyle name="Procentowy 13 3" xfId="630"/>
    <cellStyle name="Procentowy 13 3 2" xfId="988"/>
    <cellStyle name="Procentowy 13 3 2 2" xfId="1706"/>
    <cellStyle name="Procentowy 13 3 2 2 2" xfId="3145"/>
    <cellStyle name="Procentowy 13 3 2 3" xfId="2427"/>
    <cellStyle name="Procentowy 13 3 3" xfId="1168"/>
    <cellStyle name="Procentowy 13 3 3 2" xfId="1886"/>
    <cellStyle name="Procentowy 13 3 3 2 2" xfId="3325"/>
    <cellStyle name="Procentowy 13 3 3 3" xfId="2607"/>
    <cellStyle name="Procentowy 13 3 4" xfId="808"/>
    <cellStyle name="Procentowy 13 3 4 2" xfId="1526"/>
    <cellStyle name="Procentowy 13 3 4 2 2" xfId="2965"/>
    <cellStyle name="Procentowy 13 3 4 3" xfId="2247"/>
    <cellStyle name="Procentowy 13 3 5" xfId="1348"/>
    <cellStyle name="Procentowy 13 3 5 2" xfId="2787"/>
    <cellStyle name="Procentowy 13 3 6" xfId="2069"/>
    <cellStyle name="Procentowy 13 4" xfId="851"/>
    <cellStyle name="Procentowy 13 4 2" xfId="1569"/>
    <cellStyle name="Procentowy 13 4 2 2" xfId="3008"/>
    <cellStyle name="Procentowy 13 4 3" xfId="2290"/>
    <cellStyle name="Procentowy 13 5" xfId="1031"/>
    <cellStyle name="Procentowy 13 5 2" xfId="1749"/>
    <cellStyle name="Procentowy 13 5 2 2" xfId="3188"/>
    <cellStyle name="Procentowy 13 5 3" xfId="2470"/>
    <cellStyle name="Procentowy 13 6" xfId="671"/>
    <cellStyle name="Procentowy 13 6 2" xfId="1389"/>
    <cellStyle name="Procentowy 13 6 2 2" xfId="2828"/>
    <cellStyle name="Procentowy 13 6 3" xfId="2110"/>
    <cellStyle name="Procentowy 13 7" xfId="1211"/>
    <cellStyle name="Procentowy 13 7 2" xfId="2650"/>
    <cellStyle name="Procentowy 13 8" xfId="1932"/>
    <cellStyle name="Procentowy 14" xfId="497"/>
    <cellStyle name="Procentowy 14 2" xfId="567"/>
    <cellStyle name="Procentowy 14 2 2" xfId="925"/>
    <cellStyle name="Procentowy 14 2 2 2" xfId="1643"/>
    <cellStyle name="Procentowy 14 2 2 2 2" xfId="3082"/>
    <cellStyle name="Procentowy 14 2 2 3" xfId="2364"/>
    <cellStyle name="Procentowy 14 2 3" xfId="1105"/>
    <cellStyle name="Procentowy 14 2 3 2" xfId="1823"/>
    <cellStyle name="Procentowy 14 2 3 2 2" xfId="3262"/>
    <cellStyle name="Procentowy 14 2 3 3" xfId="2544"/>
    <cellStyle name="Procentowy 14 2 4" xfId="745"/>
    <cellStyle name="Procentowy 14 2 4 2" xfId="1463"/>
    <cellStyle name="Procentowy 14 2 4 2 2" xfId="2902"/>
    <cellStyle name="Procentowy 14 2 4 3" xfId="2184"/>
    <cellStyle name="Procentowy 14 2 5" xfId="1285"/>
    <cellStyle name="Procentowy 14 2 5 2" xfId="2724"/>
    <cellStyle name="Procentowy 14 2 6" xfId="2006"/>
    <cellStyle name="Procentowy 14 3" xfId="636"/>
    <cellStyle name="Procentowy 14 3 2" xfId="994"/>
    <cellStyle name="Procentowy 14 3 2 2" xfId="1712"/>
    <cellStyle name="Procentowy 14 3 2 2 2" xfId="3151"/>
    <cellStyle name="Procentowy 14 3 2 3" xfId="2433"/>
    <cellStyle name="Procentowy 14 3 3" xfId="1174"/>
    <cellStyle name="Procentowy 14 3 3 2" xfId="1892"/>
    <cellStyle name="Procentowy 14 3 3 2 2" xfId="3331"/>
    <cellStyle name="Procentowy 14 3 3 3" xfId="2613"/>
    <cellStyle name="Procentowy 14 3 4" xfId="814"/>
    <cellStyle name="Procentowy 14 3 4 2" xfId="1532"/>
    <cellStyle name="Procentowy 14 3 4 2 2" xfId="2971"/>
    <cellStyle name="Procentowy 14 3 4 3" xfId="2253"/>
    <cellStyle name="Procentowy 14 3 5" xfId="1354"/>
    <cellStyle name="Procentowy 14 3 5 2" xfId="2793"/>
    <cellStyle name="Procentowy 14 3 6" xfId="2075"/>
    <cellStyle name="Procentowy 14 4" xfId="857"/>
    <cellStyle name="Procentowy 14 4 2" xfId="1575"/>
    <cellStyle name="Procentowy 14 4 2 2" xfId="3014"/>
    <cellStyle name="Procentowy 14 4 3" xfId="2296"/>
    <cellStyle name="Procentowy 14 5" xfId="1037"/>
    <cellStyle name="Procentowy 14 5 2" xfId="1755"/>
    <cellStyle name="Procentowy 14 5 2 2" xfId="3194"/>
    <cellStyle name="Procentowy 14 5 3" xfId="2476"/>
    <cellStyle name="Procentowy 14 6" xfId="677"/>
    <cellStyle name="Procentowy 14 6 2" xfId="1395"/>
    <cellStyle name="Procentowy 14 6 2 2" xfId="2834"/>
    <cellStyle name="Procentowy 14 6 3" xfId="2116"/>
    <cellStyle name="Procentowy 14 7" xfId="1217"/>
    <cellStyle name="Procentowy 14 7 2" xfId="2656"/>
    <cellStyle name="Procentowy 14 8" xfId="1938"/>
    <cellStyle name="Procentowy 15" xfId="508"/>
    <cellStyle name="Procentowy 15 2" xfId="577"/>
    <cellStyle name="Procentowy 15 2 2" xfId="935"/>
    <cellStyle name="Procentowy 15 2 2 2" xfId="1653"/>
    <cellStyle name="Procentowy 15 2 2 2 2" xfId="3092"/>
    <cellStyle name="Procentowy 15 2 2 3" xfId="2374"/>
    <cellStyle name="Procentowy 15 2 3" xfId="1115"/>
    <cellStyle name="Procentowy 15 2 3 2" xfId="1833"/>
    <cellStyle name="Procentowy 15 2 3 2 2" xfId="3272"/>
    <cellStyle name="Procentowy 15 2 3 3" xfId="2554"/>
    <cellStyle name="Procentowy 15 2 4" xfId="755"/>
    <cellStyle name="Procentowy 15 2 4 2" xfId="1473"/>
    <cellStyle name="Procentowy 15 2 4 2 2" xfId="2912"/>
    <cellStyle name="Procentowy 15 2 4 3" xfId="2194"/>
    <cellStyle name="Procentowy 15 2 5" xfId="1295"/>
    <cellStyle name="Procentowy 15 2 5 2" xfId="2734"/>
    <cellStyle name="Procentowy 15 2 6" xfId="2016"/>
    <cellStyle name="Procentowy 15 3" xfId="646"/>
    <cellStyle name="Procentowy 15 3 2" xfId="1004"/>
    <cellStyle name="Procentowy 15 3 2 2" xfId="1722"/>
    <cellStyle name="Procentowy 15 3 2 2 2" xfId="3161"/>
    <cellStyle name="Procentowy 15 3 2 3" xfId="2443"/>
    <cellStyle name="Procentowy 15 3 3" xfId="1184"/>
    <cellStyle name="Procentowy 15 3 3 2" xfId="1902"/>
    <cellStyle name="Procentowy 15 3 3 2 2" xfId="3341"/>
    <cellStyle name="Procentowy 15 3 3 3" xfId="2623"/>
    <cellStyle name="Procentowy 15 3 4" xfId="824"/>
    <cellStyle name="Procentowy 15 3 4 2" xfId="1542"/>
    <cellStyle name="Procentowy 15 3 4 2 2" xfId="2981"/>
    <cellStyle name="Procentowy 15 3 4 3" xfId="2263"/>
    <cellStyle name="Procentowy 15 3 5" xfId="1364"/>
    <cellStyle name="Procentowy 15 3 5 2" xfId="2803"/>
    <cellStyle name="Procentowy 15 3 6" xfId="2085"/>
    <cellStyle name="Procentowy 15 4" xfId="867"/>
    <cellStyle name="Procentowy 15 4 2" xfId="1585"/>
    <cellStyle name="Procentowy 15 4 2 2" xfId="3024"/>
    <cellStyle name="Procentowy 15 4 3" xfId="2306"/>
    <cellStyle name="Procentowy 15 5" xfId="1047"/>
    <cellStyle name="Procentowy 15 5 2" xfId="1765"/>
    <cellStyle name="Procentowy 15 5 2 2" xfId="3204"/>
    <cellStyle name="Procentowy 15 5 3" xfId="2486"/>
    <cellStyle name="Procentowy 15 6" xfId="687"/>
    <cellStyle name="Procentowy 15 6 2" xfId="1405"/>
    <cellStyle name="Procentowy 15 6 2 2" xfId="2844"/>
    <cellStyle name="Procentowy 15 6 3" xfId="2126"/>
    <cellStyle name="Procentowy 15 7" xfId="1227"/>
    <cellStyle name="Procentowy 15 7 2" xfId="2666"/>
    <cellStyle name="Procentowy 15 8" xfId="1948"/>
    <cellStyle name="Procentowy 16" xfId="511"/>
    <cellStyle name="Procentowy 16 2" xfId="579"/>
    <cellStyle name="Procentowy 16 2 2" xfId="937"/>
    <cellStyle name="Procentowy 16 2 2 2" xfId="1655"/>
    <cellStyle name="Procentowy 16 2 2 2 2" xfId="3094"/>
    <cellStyle name="Procentowy 16 2 2 3" xfId="2376"/>
    <cellStyle name="Procentowy 16 2 3" xfId="1117"/>
    <cellStyle name="Procentowy 16 2 3 2" xfId="1835"/>
    <cellStyle name="Procentowy 16 2 3 2 2" xfId="3274"/>
    <cellStyle name="Procentowy 16 2 3 3" xfId="2556"/>
    <cellStyle name="Procentowy 16 2 4" xfId="757"/>
    <cellStyle name="Procentowy 16 2 4 2" xfId="1475"/>
    <cellStyle name="Procentowy 16 2 4 2 2" xfId="2914"/>
    <cellStyle name="Procentowy 16 2 4 3" xfId="2196"/>
    <cellStyle name="Procentowy 16 2 5" xfId="1297"/>
    <cellStyle name="Procentowy 16 2 5 2" xfId="2736"/>
    <cellStyle name="Procentowy 16 2 6" xfId="2018"/>
    <cellStyle name="Procentowy 16 3" xfId="869"/>
    <cellStyle name="Procentowy 16 3 2" xfId="1587"/>
    <cellStyle name="Procentowy 16 3 2 2" xfId="3026"/>
    <cellStyle name="Procentowy 16 3 3" xfId="2308"/>
    <cellStyle name="Procentowy 16 4" xfId="1049"/>
    <cellStyle name="Procentowy 16 4 2" xfId="1767"/>
    <cellStyle name="Procentowy 16 4 2 2" xfId="3206"/>
    <cellStyle name="Procentowy 16 4 3" xfId="2488"/>
    <cellStyle name="Procentowy 16 5" xfId="689"/>
    <cellStyle name="Procentowy 16 5 2" xfId="1407"/>
    <cellStyle name="Procentowy 16 5 2 2" xfId="2846"/>
    <cellStyle name="Procentowy 16 5 3" xfId="2128"/>
    <cellStyle name="Procentowy 16 6" xfId="1229"/>
    <cellStyle name="Procentowy 16 6 2" xfId="2668"/>
    <cellStyle name="Procentowy 16 7" xfId="1950"/>
    <cellStyle name="Procentowy 17" xfId="513"/>
    <cellStyle name="Procentowy 17 2" xfId="581"/>
    <cellStyle name="Procentowy 17 2 2" xfId="939"/>
    <cellStyle name="Procentowy 17 2 2 2" xfId="1657"/>
    <cellStyle name="Procentowy 17 2 2 2 2" xfId="3096"/>
    <cellStyle name="Procentowy 17 2 2 3" xfId="2378"/>
    <cellStyle name="Procentowy 17 2 3" xfId="1119"/>
    <cellStyle name="Procentowy 17 2 3 2" xfId="1837"/>
    <cellStyle name="Procentowy 17 2 3 2 2" xfId="3276"/>
    <cellStyle name="Procentowy 17 2 3 3" xfId="2558"/>
    <cellStyle name="Procentowy 17 2 4" xfId="759"/>
    <cellStyle name="Procentowy 17 2 4 2" xfId="1477"/>
    <cellStyle name="Procentowy 17 2 4 2 2" xfId="2916"/>
    <cellStyle name="Procentowy 17 2 4 3" xfId="2198"/>
    <cellStyle name="Procentowy 17 2 5" xfId="1299"/>
    <cellStyle name="Procentowy 17 2 5 2" xfId="2738"/>
    <cellStyle name="Procentowy 17 2 6" xfId="2020"/>
    <cellStyle name="Procentowy 17 3" xfId="871"/>
    <cellStyle name="Procentowy 17 3 2" xfId="1589"/>
    <cellStyle name="Procentowy 17 3 2 2" xfId="3028"/>
    <cellStyle name="Procentowy 17 3 3" xfId="2310"/>
    <cellStyle name="Procentowy 17 4" xfId="1051"/>
    <cellStyle name="Procentowy 17 4 2" xfId="1769"/>
    <cellStyle name="Procentowy 17 4 2 2" xfId="3208"/>
    <cellStyle name="Procentowy 17 4 3" xfId="2490"/>
    <cellStyle name="Procentowy 17 5" xfId="691"/>
    <cellStyle name="Procentowy 17 5 2" xfId="1409"/>
    <cellStyle name="Procentowy 17 5 2 2" xfId="2848"/>
    <cellStyle name="Procentowy 17 5 3" xfId="2130"/>
    <cellStyle name="Procentowy 17 6" xfId="1231"/>
    <cellStyle name="Procentowy 17 6 2" xfId="2670"/>
    <cellStyle name="Procentowy 17 7" xfId="1952"/>
    <cellStyle name="Procentowy 18" xfId="826"/>
    <cellStyle name="Procentowy 18 2" xfId="1006"/>
    <cellStyle name="Procentowy 18 2 2" xfId="1724"/>
    <cellStyle name="Procentowy 18 2 2 2" xfId="3163"/>
    <cellStyle name="Procentowy 18 2 3" xfId="2445"/>
    <cellStyle name="Procentowy 18 3" xfId="1186"/>
    <cellStyle name="Procentowy 18 3 2" xfId="1904"/>
    <cellStyle name="Procentowy 18 3 2 2" xfId="3343"/>
    <cellStyle name="Procentowy 18 3 3" xfId="2625"/>
    <cellStyle name="Procentowy 18 4" xfId="1544"/>
    <cellStyle name="Procentowy 18 4 2" xfId="2983"/>
    <cellStyle name="Procentowy 18 5" xfId="2265"/>
    <cellStyle name="Procentowy 19" xfId="1906"/>
    <cellStyle name="Procentowy 19 2" xfId="3345"/>
    <cellStyle name="Procentowy 2" xfId="358"/>
    <cellStyle name="Procentowy 2 2" xfId="359"/>
    <cellStyle name="Procentowy 2 3" xfId="453"/>
    <cellStyle name="Procentowy 20" xfId="3347"/>
    <cellStyle name="Procentowy 3" xfId="360"/>
    <cellStyle name="Procentowy 4" xfId="361"/>
    <cellStyle name="Procentowy 5" xfId="460"/>
    <cellStyle name="Procentowy 5 10" xfId="1912"/>
    <cellStyle name="Procentowy 5 2" xfId="503"/>
    <cellStyle name="Procentowy 5 2 2" xfId="572"/>
    <cellStyle name="Procentowy 5 2 2 2" xfId="930"/>
    <cellStyle name="Procentowy 5 2 2 2 2" xfId="1648"/>
    <cellStyle name="Procentowy 5 2 2 2 2 2" xfId="3087"/>
    <cellStyle name="Procentowy 5 2 2 2 3" xfId="2369"/>
    <cellStyle name="Procentowy 5 2 2 3" xfId="1110"/>
    <cellStyle name="Procentowy 5 2 2 3 2" xfId="1828"/>
    <cellStyle name="Procentowy 5 2 2 3 2 2" xfId="3267"/>
    <cellStyle name="Procentowy 5 2 2 3 3" xfId="2549"/>
    <cellStyle name="Procentowy 5 2 2 4" xfId="750"/>
    <cellStyle name="Procentowy 5 2 2 4 2" xfId="1468"/>
    <cellStyle name="Procentowy 5 2 2 4 2 2" xfId="2907"/>
    <cellStyle name="Procentowy 5 2 2 4 3" xfId="2189"/>
    <cellStyle name="Procentowy 5 2 2 5" xfId="1290"/>
    <cellStyle name="Procentowy 5 2 2 5 2" xfId="2729"/>
    <cellStyle name="Procentowy 5 2 2 6" xfId="2011"/>
    <cellStyle name="Procentowy 5 2 3" xfId="641"/>
    <cellStyle name="Procentowy 5 2 3 2" xfId="999"/>
    <cellStyle name="Procentowy 5 2 3 2 2" xfId="1717"/>
    <cellStyle name="Procentowy 5 2 3 2 2 2" xfId="3156"/>
    <cellStyle name="Procentowy 5 2 3 2 3" xfId="2438"/>
    <cellStyle name="Procentowy 5 2 3 3" xfId="1179"/>
    <cellStyle name="Procentowy 5 2 3 3 2" xfId="1897"/>
    <cellStyle name="Procentowy 5 2 3 3 2 2" xfId="3336"/>
    <cellStyle name="Procentowy 5 2 3 3 3" xfId="2618"/>
    <cellStyle name="Procentowy 5 2 3 4" xfId="819"/>
    <cellStyle name="Procentowy 5 2 3 4 2" xfId="1537"/>
    <cellStyle name="Procentowy 5 2 3 4 2 2" xfId="2976"/>
    <cellStyle name="Procentowy 5 2 3 4 3" xfId="2258"/>
    <cellStyle name="Procentowy 5 2 3 5" xfId="1359"/>
    <cellStyle name="Procentowy 5 2 3 5 2" xfId="2798"/>
    <cellStyle name="Procentowy 5 2 3 6" xfId="2080"/>
    <cellStyle name="Procentowy 5 2 4" xfId="862"/>
    <cellStyle name="Procentowy 5 2 4 2" xfId="1580"/>
    <cellStyle name="Procentowy 5 2 4 2 2" xfId="3019"/>
    <cellStyle name="Procentowy 5 2 4 3" xfId="2301"/>
    <cellStyle name="Procentowy 5 2 5" xfId="1042"/>
    <cellStyle name="Procentowy 5 2 5 2" xfId="1760"/>
    <cellStyle name="Procentowy 5 2 5 2 2" xfId="3199"/>
    <cellStyle name="Procentowy 5 2 5 3" xfId="2481"/>
    <cellStyle name="Procentowy 5 2 6" xfId="682"/>
    <cellStyle name="Procentowy 5 2 6 2" xfId="1400"/>
    <cellStyle name="Procentowy 5 2 6 2 2" xfId="2839"/>
    <cellStyle name="Procentowy 5 2 6 3" xfId="2121"/>
    <cellStyle name="Procentowy 5 2 7" xfId="1222"/>
    <cellStyle name="Procentowy 5 2 7 2" xfId="2661"/>
    <cellStyle name="Procentowy 5 2 8" xfId="1943"/>
    <cellStyle name="Procentowy 5 3" xfId="518"/>
    <cellStyle name="Procentowy 5 3 2" xfId="586"/>
    <cellStyle name="Procentowy 5 3 2 2" xfId="944"/>
    <cellStyle name="Procentowy 5 3 2 2 2" xfId="1662"/>
    <cellStyle name="Procentowy 5 3 2 2 2 2" xfId="3101"/>
    <cellStyle name="Procentowy 5 3 2 2 3" xfId="2383"/>
    <cellStyle name="Procentowy 5 3 2 3" xfId="1124"/>
    <cellStyle name="Procentowy 5 3 2 3 2" xfId="1842"/>
    <cellStyle name="Procentowy 5 3 2 3 2 2" xfId="3281"/>
    <cellStyle name="Procentowy 5 3 2 3 3" xfId="2563"/>
    <cellStyle name="Procentowy 5 3 2 4" xfId="764"/>
    <cellStyle name="Procentowy 5 3 2 4 2" xfId="1482"/>
    <cellStyle name="Procentowy 5 3 2 4 2 2" xfId="2921"/>
    <cellStyle name="Procentowy 5 3 2 4 3" xfId="2203"/>
    <cellStyle name="Procentowy 5 3 2 5" xfId="1304"/>
    <cellStyle name="Procentowy 5 3 2 5 2" xfId="2743"/>
    <cellStyle name="Procentowy 5 3 2 6" xfId="2025"/>
    <cellStyle name="Procentowy 5 3 3" xfId="876"/>
    <cellStyle name="Procentowy 5 3 3 2" xfId="1594"/>
    <cellStyle name="Procentowy 5 3 3 2 2" xfId="3033"/>
    <cellStyle name="Procentowy 5 3 3 3" xfId="2315"/>
    <cellStyle name="Procentowy 5 3 4" xfId="1056"/>
    <cellStyle name="Procentowy 5 3 4 2" xfId="1774"/>
    <cellStyle name="Procentowy 5 3 4 2 2" xfId="3213"/>
    <cellStyle name="Procentowy 5 3 4 3" xfId="2495"/>
    <cellStyle name="Procentowy 5 3 5" xfId="696"/>
    <cellStyle name="Procentowy 5 3 5 2" xfId="1414"/>
    <cellStyle name="Procentowy 5 3 5 2 2" xfId="2853"/>
    <cellStyle name="Procentowy 5 3 5 3" xfId="2135"/>
    <cellStyle name="Procentowy 5 3 6" xfId="1236"/>
    <cellStyle name="Procentowy 5 3 6 2" xfId="2675"/>
    <cellStyle name="Procentowy 5 3 7" xfId="1957"/>
    <cellStyle name="Procentowy 5 4" xfId="541"/>
    <cellStyle name="Procentowy 5 4 2" xfId="899"/>
    <cellStyle name="Procentowy 5 4 2 2" xfId="1617"/>
    <cellStyle name="Procentowy 5 4 2 2 2" xfId="3056"/>
    <cellStyle name="Procentowy 5 4 2 3" xfId="2338"/>
    <cellStyle name="Procentowy 5 4 3" xfId="1079"/>
    <cellStyle name="Procentowy 5 4 3 2" xfId="1797"/>
    <cellStyle name="Procentowy 5 4 3 2 2" xfId="3236"/>
    <cellStyle name="Procentowy 5 4 3 3" xfId="2518"/>
    <cellStyle name="Procentowy 5 4 4" xfId="719"/>
    <cellStyle name="Procentowy 5 4 4 2" xfId="1437"/>
    <cellStyle name="Procentowy 5 4 4 2 2" xfId="2876"/>
    <cellStyle name="Procentowy 5 4 4 3" xfId="2158"/>
    <cellStyle name="Procentowy 5 4 5" xfId="1259"/>
    <cellStyle name="Procentowy 5 4 5 2" xfId="2698"/>
    <cellStyle name="Procentowy 5 4 6" xfId="1980"/>
    <cellStyle name="Procentowy 5 5" xfId="610"/>
    <cellStyle name="Procentowy 5 5 2" xfId="968"/>
    <cellStyle name="Procentowy 5 5 2 2" xfId="1686"/>
    <cellStyle name="Procentowy 5 5 2 2 2" xfId="3125"/>
    <cellStyle name="Procentowy 5 5 2 3" xfId="2407"/>
    <cellStyle name="Procentowy 5 5 3" xfId="1148"/>
    <cellStyle name="Procentowy 5 5 3 2" xfId="1866"/>
    <cellStyle name="Procentowy 5 5 3 2 2" xfId="3305"/>
    <cellStyle name="Procentowy 5 5 3 3" xfId="2587"/>
    <cellStyle name="Procentowy 5 5 4" xfId="788"/>
    <cellStyle name="Procentowy 5 5 4 2" xfId="1506"/>
    <cellStyle name="Procentowy 5 5 4 2 2" xfId="2945"/>
    <cellStyle name="Procentowy 5 5 4 3" xfId="2227"/>
    <cellStyle name="Procentowy 5 5 5" xfId="1328"/>
    <cellStyle name="Procentowy 5 5 5 2" xfId="2767"/>
    <cellStyle name="Procentowy 5 5 6" xfId="2049"/>
    <cellStyle name="Procentowy 5 6" xfId="831"/>
    <cellStyle name="Procentowy 5 6 2" xfId="1549"/>
    <cellStyle name="Procentowy 5 6 2 2" xfId="2988"/>
    <cellStyle name="Procentowy 5 6 3" xfId="2270"/>
    <cellStyle name="Procentowy 5 7" xfId="1011"/>
    <cellStyle name="Procentowy 5 7 2" xfId="1729"/>
    <cellStyle name="Procentowy 5 7 2 2" xfId="3168"/>
    <cellStyle name="Procentowy 5 7 3" xfId="2450"/>
    <cellStyle name="Procentowy 5 8" xfId="651"/>
    <cellStyle name="Procentowy 5 8 2" xfId="1369"/>
    <cellStyle name="Procentowy 5 8 2 2" xfId="2808"/>
    <cellStyle name="Procentowy 5 8 3" xfId="2090"/>
    <cellStyle name="Procentowy 5 9" xfId="1191"/>
    <cellStyle name="Procentowy 5 9 2" xfId="2630"/>
    <cellStyle name="Procentowy 6" xfId="464"/>
    <cellStyle name="Procentowy 6 10" xfId="1915"/>
    <cellStyle name="Procentowy 6 2" xfId="506"/>
    <cellStyle name="Procentowy 6 2 2" xfId="575"/>
    <cellStyle name="Procentowy 6 2 2 2" xfId="933"/>
    <cellStyle name="Procentowy 6 2 2 2 2" xfId="1651"/>
    <cellStyle name="Procentowy 6 2 2 2 2 2" xfId="3090"/>
    <cellStyle name="Procentowy 6 2 2 2 3" xfId="2372"/>
    <cellStyle name="Procentowy 6 2 2 3" xfId="1113"/>
    <cellStyle name="Procentowy 6 2 2 3 2" xfId="1831"/>
    <cellStyle name="Procentowy 6 2 2 3 2 2" xfId="3270"/>
    <cellStyle name="Procentowy 6 2 2 3 3" xfId="2552"/>
    <cellStyle name="Procentowy 6 2 2 4" xfId="753"/>
    <cellStyle name="Procentowy 6 2 2 4 2" xfId="1471"/>
    <cellStyle name="Procentowy 6 2 2 4 2 2" xfId="2910"/>
    <cellStyle name="Procentowy 6 2 2 4 3" xfId="2192"/>
    <cellStyle name="Procentowy 6 2 2 5" xfId="1293"/>
    <cellStyle name="Procentowy 6 2 2 5 2" xfId="2732"/>
    <cellStyle name="Procentowy 6 2 2 6" xfId="2014"/>
    <cellStyle name="Procentowy 6 2 3" xfId="644"/>
    <cellStyle name="Procentowy 6 2 3 2" xfId="1002"/>
    <cellStyle name="Procentowy 6 2 3 2 2" xfId="1720"/>
    <cellStyle name="Procentowy 6 2 3 2 2 2" xfId="3159"/>
    <cellStyle name="Procentowy 6 2 3 2 3" xfId="2441"/>
    <cellStyle name="Procentowy 6 2 3 3" xfId="1182"/>
    <cellStyle name="Procentowy 6 2 3 3 2" xfId="1900"/>
    <cellStyle name="Procentowy 6 2 3 3 2 2" xfId="3339"/>
    <cellStyle name="Procentowy 6 2 3 3 3" xfId="2621"/>
    <cellStyle name="Procentowy 6 2 3 4" xfId="822"/>
    <cellStyle name="Procentowy 6 2 3 4 2" xfId="1540"/>
    <cellStyle name="Procentowy 6 2 3 4 2 2" xfId="2979"/>
    <cellStyle name="Procentowy 6 2 3 4 3" xfId="2261"/>
    <cellStyle name="Procentowy 6 2 3 5" xfId="1362"/>
    <cellStyle name="Procentowy 6 2 3 5 2" xfId="2801"/>
    <cellStyle name="Procentowy 6 2 3 6" xfId="2083"/>
    <cellStyle name="Procentowy 6 2 4" xfId="865"/>
    <cellStyle name="Procentowy 6 2 4 2" xfId="1583"/>
    <cellStyle name="Procentowy 6 2 4 2 2" xfId="3022"/>
    <cellStyle name="Procentowy 6 2 4 3" xfId="2304"/>
    <cellStyle name="Procentowy 6 2 5" xfId="1045"/>
    <cellStyle name="Procentowy 6 2 5 2" xfId="1763"/>
    <cellStyle name="Procentowy 6 2 5 2 2" xfId="3202"/>
    <cellStyle name="Procentowy 6 2 5 3" xfId="2484"/>
    <cellStyle name="Procentowy 6 2 6" xfId="685"/>
    <cellStyle name="Procentowy 6 2 6 2" xfId="1403"/>
    <cellStyle name="Procentowy 6 2 6 2 2" xfId="2842"/>
    <cellStyle name="Procentowy 6 2 6 3" xfId="2124"/>
    <cellStyle name="Procentowy 6 2 7" xfId="1225"/>
    <cellStyle name="Procentowy 6 2 7 2" xfId="2664"/>
    <cellStyle name="Procentowy 6 2 8" xfId="1946"/>
    <cellStyle name="Procentowy 6 3" xfId="521"/>
    <cellStyle name="Procentowy 6 3 2" xfId="589"/>
    <cellStyle name="Procentowy 6 3 2 2" xfId="947"/>
    <cellStyle name="Procentowy 6 3 2 2 2" xfId="1665"/>
    <cellStyle name="Procentowy 6 3 2 2 2 2" xfId="3104"/>
    <cellStyle name="Procentowy 6 3 2 2 3" xfId="2386"/>
    <cellStyle name="Procentowy 6 3 2 3" xfId="1127"/>
    <cellStyle name="Procentowy 6 3 2 3 2" xfId="1845"/>
    <cellStyle name="Procentowy 6 3 2 3 2 2" xfId="3284"/>
    <cellStyle name="Procentowy 6 3 2 3 3" xfId="2566"/>
    <cellStyle name="Procentowy 6 3 2 4" xfId="767"/>
    <cellStyle name="Procentowy 6 3 2 4 2" xfId="1485"/>
    <cellStyle name="Procentowy 6 3 2 4 2 2" xfId="2924"/>
    <cellStyle name="Procentowy 6 3 2 4 3" xfId="2206"/>
    <cellStyle name="Procentowy 6 3 2 5" xfId="1307"/>
    <cellStyle name="Procentowy 6 3 2 5 2" xfId="2746"/>
    <cellStyle name="Procentowy 6 3 2 6" xfId="2028"/>
    <cellStyle name="Procentowy 6 3 3" xfId="879"/>
    <cellStyle name="Procentowy 6 3 3 2" xfId="1597"/>
    <cellStyle name="Procentowy 6 3 3 2 2" xfId="3036"/>
    <cellStyle name="Procentowy 6 3 3 3" xfId="2318"/>
    <cellStyle name="Procentowy 6 3 4" xfId="1059"/>
    <cellStyle name="Procentowy 6 3 4 2" xfId="1777"/>
    <cellStyle name="Procentowy 6 3 4 2 2" xfId="3216"/>
    <cellStyle name="Procentowy 6 3 4 3" xfId="2498"/>
    <cellStyle name="Procentowy 6 3 5" xfId="699"/>
    <cellStyle name="Procentowy 6 3 5 2" xfId="1417"/>
    <cellStyle name="Procentowy 6 3 5 2 2" xfId="2856"/>
    <cellStyle name="Procentowy 6 3 5 3" xfId="2138"/>
    <cellStyle name="Procentowy 6 3 6" xfId="1239"/>
    <cellStyle name="Procentowy 6 3 6 2" xfId="2678"/>
    <cellStyle name="Procentowy 6 3 7" xfId="1960"/>
    <cellStyle name="Procentowy 6 4" xfId="544"/>
    <cellStyle name="Procentowy 6 4 2" xfId="902"/>
    <cellStyle name="Procentowy 6 4 2 2" xfId="1620"/>
    <cellStyle name="Procentowy 6 4 2 2 2" xfId="3059"/>
    <cellStyle name="Procentowy 6 4 2 3" xfId="2341"/>
    <cellStyle name="Procentowy 6 4 3" xfId="1082"/>
    <cellStyle name="Procentowy 6 4 3 2" xfId="1800"/>
    <cellStyle name="Procentowy 6 4 3 2 2" xfId="3239"/>
    <cellStyle name="Procentowy 6 4 3 3" xfId="2521"/>
    <cellStyle name="Procentowy 6 4 4" xfId="722"/>
    <cellStyle name="Procentowy 6 4 4 2" xfId="1440"/>
    <cellStyle name="Procentowy 6 4 4 2 2" xfId="2879"/>
    <cellStyle name="Procentowy 6 4 4 3" xfId="2161"/>
    <cellStyle name="Procentowy 6 4 5" xfId="1262"/>
    <cellStyle name="Procentowy 6 4 5 2" xfId="2701"/>
    <cellStyle name="Procentowy 6 4 6" xfId="1983"/>
    <cellStyle name="Procentowy 6 5" xfId="613"/>
    <cellStyle name="Procentowy 6 5 2" xfId="971"/>
    <cellStyle name="Procentowy 6 5 2 2" xfId="1689"/>
    <cellStyle name="Procentowy 6 5 2 2 2" xfId="3128"/>
    <cellStyle name="Procentowy 6 5 2 3" xfId="2410"/>
    <cellStyle name="Procentowy 6 5 3" xfId="1151"/>
    <cellStyle name="Procentowy 6 5 3 2" xfId="1869"/>
    <cellStyle name="Procentowy 6 5 3 2 2" xfId="3308"/>
    <cellStyle name="Procentowy 6 5 3 3" xfId="2590"/>
    <cellStyle name="Procentowy 6 5 4" xfId="791"/>
    <cellStyle name="Procentowy 6 5 4 2" xfId="1509"/>
    <cellStyle name="Procentowy 6 5 4 2 2" xfId="2948"/>
    <cellStyle name="Procentowy 6 5 4 3" xfId="2230"/>
    <cellStyle name="Procentowy 6 5 5" xfId="1331"/>
    <cellStyle name="Procentowy 6 5 5 2" xfId="2770"/>
    <cellStyle name="Procentowy 6 5 6" xfId="2052"/>
    <cellStyle name="Procentowy 6 6" xfId="834"/>
    <cellStyle name="Procentowy 6 6 2" xfId="1552"/>
    <cellStyle name="Procentowy 6 6 2 2" xfId="2991"/>
    <cellStyle name="Procentowy 6 6 3" xfId="2273"/>
    <cellStyle name="Procentowy 6 7" xfId="1014"/>
    <cellStyle name="Procentowy 6 7 2" xfId="1732"/>
    <cellStyle name="Procentowy 6 7 2 2" xfId="3171"/>
    <cellStyle name="Procentowy 6 7 3" xfId="2453"/>
    <cellStyle name="Procentowy 6 8" xfId="654"/>
    <cellStyle name="Procentowy 6 8 2" xfId="1372"/>
    <cellStyle name="Procentowy 6 8 2 2" xfId="2811"/>
    <cellStyle name="Procentowy 6 8 3" xfId="2093"/>
    <cellStyle name="Procentowy 6 9" xfId="1194"/>
    <cellStyle name="Procentowy 6 9 2" xfId="2633"/>
    <cellStyle name="Procentowy 7" xfId="470"/>
    <cellStyle name="Procentowy 7 2" xfId="523"/>
    <cellStyle name="Procentowy 7 2 2" xfId="591"/>
    <cellStyle name="Procentowy 7 2 2 2" xfId="949"/>
    <cellStyle name="Procentowy 7 2 2 2 2" xfId="1667"/>
    <cellStyle name="Procentowy 7 2 2 2 2 2" xfId="3106"/>
    <cellStyle name="Procentowy 7 2 2 2 3" xfId="2388"/>
    <cellStyle name="Procentowy 7 2 2 3" xfId="1129"/>
    <cellStyle name="Procentowy 7 2 2 3 2" xfId="1847"/>
    <cellStyle name="Procentowy 7 2 2 3 2 2" xfId="3286"/>
    <cellStyle name="Procentowy 7 2 2 3 3" xfId="2568"/>
    <cellStyle name="Procentowy 7 2 2 4" xfId="769"/>
    <cellStyle name="Procentowy 7 2 2 4 2" xfId="1487"/>
    <cellStyle name="Procentowy 7 2 2 4 2 2" xfId="2926"/>
    <cellStyle name="Procentowy 7 2 2 4 3" xfId="2208"/>
    <cellStyle name="Procentowy 7 2 2 5" xfId="1309"/>
    <cellStyle name="Procentowy 7 2 2 5 2" xfId="2748"/>
    <cellStyle name="Procentowy 7 2 2 6" xfId="2030"/>
    <cellStyle name="Procentowy 7 2 3" xfId="881"/>
    <cellStyle name="Procentowy 7 2 3 2" xfId="1599"/>
    <cellStyle name="Procentowy 7 2 3 2 2" xfId="3038"/>
    <cellStyle name="Procentowy 7 2 3 3" xfId="2320"/>
    <cellStyle name="Procentowy 7 2 4" xfId="1061"/>
    <cellStyle name="Procentowy 7 2 4 2" xfId="1779"/>
    <cellStyle name="Procentowy 7 2 4 2 2" xfId="3218"/>
    <cellStyle name="Procentowy 7 2 4 3" xfId="2500"/>
    <cellStyle name="Procentowy 7 2 5" xfId="701"/>
    <cellStyle name="Procentowy 7 2 5 2" xfId="1419"/>
    <cellStyle name="Procentowy 7 2 5 2 2" xfId="2858"/>
    <cellStyle name="Procentowy 7 2 5 3" xfId="2140"/>
    <cellStyle name="Procentowy 7 2 6" xfId="1241"/>
    <cellStyle name="Procentowy 7 2 6 2" xfId="2680"/>
    <cellStyle name="Procentowy 7 2 7" xfId="1962"/>
    <cellStyle name="Procentowy 7 3" xfId="546"/>
    <cellStyle name="Procentowy 7 3 2" xfId="904"/>
    <cellStyle name="Procentowy 7 3 2 2" xfId="1622"/>
    <cellStyle name="Procentowy 7 3 2 2 2" xfId="3061"/>
    <cellStyle name="Procentowy 7 3 2 3" xfId="2343"/>
    <cellStyle name="Procentowy 7 3 3" xfId="1084"/>
    <cellStyle name="Procentowy 7 3 3 2" xfId="1802"/>
    <cellStyle name="Procentowy 7 3 3 2 2" xfId="3241"/>
    <cellStyle name="Procentowy 7 3 3 3" xfId="2523"/>
    <cellStyle name="Procentowy 7 3 4" xfId="724"/>
    <cellStyle name="Procentowy 7 3 4 2" xfId="1442"/>
    <cellStyle name="Procentowy 7 3 4 2 2" xfId="2881"/>
    <cellStyle name="Procentowy 7 3 4 3" xfId="2163"/>
    <cellStyle name="Procentowy 7 3 5" xfId="1264"/>
    <cellStyle name="Procentowy 7 3 5 2" xfId="2703"/>
    <cellStyle name="Procentowy 7 3 6" xfId="1985"/>
    <cellStyle name="Procentowy 7 4" xfId="615"/>
    <cellStyle name="Procentowy 7 4 2" xfId="973"/>
    <cellStyle name="Procentowy 7 4 2 2" xfId="1691"/>
    <cellStyle name="Procentowy 7 4 2 2 2" xfId="3130"/>
    <cellStyle name="Procentowy 7 4 2 3" xfId="2412"/>
    <cellStyle name="Procentowy 7 4 3" xfId="1153"/>
    <cellStyle name="Procentowy 7 4 3 2" xfId="1871"/>
    <cellStyle name="Procentowy 7 4 3 2 2" xfId="3310"/>
    <cellStyle name="Procentowy 7 4 3 3" xfId="2592"/>
    <cellStyle name="Procentowy 7 4 4" xfId="793"/>
    <cellStyle name="Procentowy 7 4 4 2" xfId="1511"/>
    <cellStyle name="Procentowy 7 4 4 2 2" xfId="2950"/>
    <cellStyle name="Procentowy 7 4 4 3" xfId="2232"/>
    <cellStyle name="Procentowy 7 4 5" xfId="1333"/>
    <cellStyle name="Procentowy 7 4 5 2" xfId="2772"/>
    <cellStyle name="Procentowy 7 4 6" xfId="2054"/>
    <cellStyle name="Procentowy 7 5" xfId="836"/>
    <cellStyle name="Procentowy 7 5 2" xfId="1554"/>
    <cellStyle name="Procentowy 7 5 2 2" xfId="2993"/>
    <cellStyle name="Procentowy 7 5 3" xfId="2275"/>
    <cellStyle name="Procentowy 7 6" xfId="1016"/>
    <cellStyle name="Procentowy 7 6 2" xfId="1734"/>
    <cellStyle name="Procentowy 7 6 2 2" xfId="3173"/>
    <cellStyle name="Procentowy 7 6 3" xfId="2455"/>
    <cellStyle name="Procentowy 7 7" xfId="656"/>
    <cellStyle name="Procentowy 7 7 2" xfId="1374"/>
    <cellStyle name="Procentowy 7 7 2 2" xfId="2813"/>
    <cellStyle name="Procentowy 7 7 3" xfId="2095"/>
    <cellStyle name="Procentowy 7 8" xfId="1196"/>
    <cellStyle name="Procentowy 7 8 2" xfId="2635"/>
    <cellStyle name="Procentowy 7 9" xfId="1917"/>
    <cellStyle name="Procentowy 8" xfId="473"/>
    <cellStyle name="Procentowy 8 2" xfId="526"/>
    <cellStyle name="Procentowy 8 2 2" xfId="594"/>
    <cellStyle name="Procentowy 8 2 2 2" xfId="952"/>
    <cellStyle name="Procentowy 8 2 2 2 2" xfId="1670"/>
    <cellStyle name="Procentowy 8 2 2 2 2 2" xfId="3109"/>
    <cellStyle name="Procentowy 8 2 2 2 3" xfId="2391"/>
    <cellStyle name="Procentowy 8 2 2 3" xfId="1132"/>
    <cellStyle name="Procentowy 8 2 2 3 2" xfId="1850"/>
    <cellStyle name="Procentowy 8 2 2 3 2 2" xfId="3289"/>
    <cellStyle name="Procentowy 8 2 2 3 3" xfId="2571"/>
    <cellStyle name="Procentowy 8 2 2 4" xfId="772"/>
    <cellStyle name="Procentowy 8 2 2 4 2" xfId="1490"/>
    <cellStyle name="Procentowy 8 2 2 4 2 2" xfId="2929"/>
    <cellStyle name="Procentowy 8 2 2 4 3" xfId="2211"/>
    <cellStyle name="Procentowy 8 2 2 5" xfId="1312"/>
    <cellStyle name="Procentowy 8 2 2 5 2" xfId="2751"/>
    <cellStyle name="Procentowy 8 2 2 6" xfId="2033"/>
    <cellStyle name="Procentowy 8 2 3" xfId="884"/>
    <cellStyle name="Procentowy 8 2 3 2" xfId="1602"/>
    <cellStyle name="Procentowy 8 2 3 2 2" xfId="3041"/>
    <cellStyle name="Procentowy 8 2 3 3" xfId="2323"/>
    <cellStyle name="Procentowy 8 2 4" xfId="1064"/>
    <cellStyle name="Procentowy 8 2 4 2" xfId="1782"/>
    <cellStyle name="Procentowy 8 2 4 2 2" xfId="3221"/>
    <cellStyle name="Procentowy 8 2 4 3" xfId="2503"/>
    <cellStyle name="Procentowy 8 2 5" xfId="704"/>
    <cellStyle name="Procentowy 8 2 5 2" xfId="1422"/>
    <cellStyle name="Procentowy 8 2 5 2 2" xfId="2861"/>
    <cellStyle name="Procentowy 8 2 5 3" xfId="2143"/>
    <cellStyle name="Procentowy 8 2 6" xfId="1244"/>
    <cellStyle name="Procentowy 8 2 6 2" xfId="2683"/>
    <cellStyle name="Procentowy 8 2 7" xfId="1965"/>
    <cellStyle name="Procentowy 8 3" xfId="549"/>
    <cellStyle name="Procentowy 8 3 2" xfId="907"/>
    <cellStyle name="Procentowy 8 3 2 2" xfId="1625"/>
    <cellStyle name="Procentowy 8 3 2 2 2" xfId="3064"/>
    <cellStyle name="Procentowy 8 3 2 3" xfId="2346"/>
    <cellStyle name="Procentowy 8 3 3" xfId="1087"/>
    <cellStyle name="Procentowy 8 3 3 2" xfId="1805"/>
    <cellStyle name="Procentowy 8 3 3 2 2" xfId="3244"/>
    <cellStyle name="Procentowy 8 3 3 3" xfId="2526"/>
    <cellStyle name="Procentowy 8 3 4" xfId="727"/>
    <cellStyle name="Procentowy 8 3 4 2" xfId="1445"/>
    <cellStyle name="Procentowy 8 3 4 2 2" xfId="2884"/>
    <cellStyle name="Procentowy 8 3 4 3" xfId="2166"/>
    <cellStyle name="Procentowy 8 3 5" xfId="1267"/>
    <cellStyle name="Procentowy 8 3 5 2" xfId="2706"/>
    <cellStyle name="Procentowy 8 3 6" xfId="1988"/>
    <cellStyle name="Procentowy 8 4" xfId="618"/>
    <cellStyle name="Procentowy 8 4 2" xfId="976"/>
    <cellStyle name="Procentowy 8 4 2 2" xfId="1694"/>
    <cellStyle name="Procentowy 8 4 2 2 2" xfId="3133"/>
    <cellStyle name="Procentowy 8 4 2 3" xfId="2415"/>
    <cellStyle name="Procentowy 8 4 3" xfId="1156"/>
    <cellStyle name="Procentowy 8 4 3 2" xfId="1874"/>
    <cellStyle name="Procentowy 8 4 3 2 2" xfId="3313"/>
    <cellStyle name="Procentowy 8 4 3 3" xfId="2595"/>
    <cellStyle name="Procentowy 8 4 4" xfId="796"/>
    <cellStyle name="Procentowy 8 4 4 2" xfId="1514"/>
    <cellStyle name="Procentowy 8 4 4 2 2" xfId="2953"/>
    <cellStyle name="Procentowy 8 4 4 3" xfId="2235"/>
    <cellStyle name="Procentowy 8 4 5" xfId="1336"/>
    <cellStyle name="Procentowy 8 4 5 2" xfId="2775"/>
    <cellStyle name="Procentowy 8 4 6" xfId="2057"/>
    <cellStyle name="Procentowy 8 5" xfId="839"/>
    <cellStyle name="Procentowy 8 5 2" xfId="1557"/>
    <cellStyle name="Procentowy 8 5 2 2" xfId="2996"/>
    <cellStyle name="Procentowy 8 5 3" xfId="2278"/>
    <cellStyle name="Procentowy 8 6" xfId="1019"/>
    <cellStyle name="Procentowy 8 6 2" xfId="1737"/>
    <cellStyle name="Procentowy 8 6 2 2" xfId="3176"/>
    <cellStyle name="Procentowy 8 6 3" xfId="2458"/>
    <cellStyle name="Procentowy 8 7" xfId="659"/>
    <cellStyle name="Procentowy 8 7 2" xfId="1377"/>
    <cellStyle name="Procentowy 8 7 2 2" xfId="2816"/>
    <cellStyle name="Procentowy 8 7 3" xfId="2098"/>
    <cellStyle name="Procentowy 8 8" xfId="1199"/>
    <cellStyle name="Procentowy 8 8 2" xfId="2638"/>
    <cellStyle name="Procentowy 8 9" xfId="1920"/>
    <cellStyle name="Procentowy 9" xfId="475"/>
    <cellStyle name="Procentowy 9 2" xfId="528"/>
    <cellStyle name="Procentowy 9 2 2" xfId="596"/>
    <cellStyle name="Procentowy 9 2 2 2" xfId="954"/>
    <cellStyle name="Procentowy 9 2 2 2 2" xfId="1672"/>
    <cellStyle name="Procentowy 9 2 2 2 2 2" xfId="3111"/>
    <cellStyle name="Procentowy 9 2 2 2 3" xfId="2393"/>
    <cellStyle name="Procentowy 9 2 2 3" xfId="1134"/>
    <cellStyle name="Procentowy 9 2 2 3 2" xfId="1852"/>
    <cellStyle name="Procentowy 9 2 2 3 2 2" xfId="3291"/>
    <cellStyle name="Procentowy 9 2 2 3 3" xfId="2573"/>
    <cellStyle name="Procentowy 9 2 2 4" xfId="774"/>
    <cellStyle name="Procentowy 9 2 2 4 2" xfId="1492"/>
    <cellStyle name="Procentowy 9 2 2 4 2 2" xfId="2931"/>
    <cellStyle name="Procentowy 9 2 2 4 3" xfId="2213"/>
    <cellStyle name="Procentowy 9 2 2 5" xfId="1314"/>
    <cellStyle name="Procentowy 9 2 2 5 2" xfId="2753"/>
    <cellStyle name="Procentowy 9 2 2 6" xfId="2035"/>
    <cellStyle name="Procentowy 9 2 3" xfId="886"/>
    <cellStyle name="Procentowy 9 2 3 2" xfId="1604"/>
    <cellStyle name="Procentowy 9 2 3 2 2" xfId="3043"/>
    <cellStyle name="Procentowy 9 2 3 3" xfId="2325"/>
    <cellStyle name="Procentowy 9 2 4" xfId="1066"/>
    <cellStyle name="Procentowy 9 2 4 2" xfId="1784"/>
    <cellStyle name="Procentowy 9 2 4 2 2" xfId="3223"/>
    <cellStyle name="Procentowy 9 2 4 3" xfId="2505"/>
    <cellStyle name="Procentowy 9 2 5" xfId="706"/>
    <cellStyle name="Procentowy 9 2 5 2" xfId="1424"/>
    <cellStyle name="Procentowy 9 2 5 2 2" xfId="2863"/>
    <cellStyle name="Procentowy 9 2 5 3" xfId="2145"/>
    <cellStyle name="Procentowy 9 2 6" xfId="1246"/>
    <cellStyle name="Procentowy 9 2 6 2" xfId="2685"/>
    <cellStyle name="Procentowy 9 2 7" xfId="1967"/>
    <cellStyle name="Procentowy 9 3" xfId="551"/>
    <cellStyle name="Procentowy 9 3 2" xfId="909"/>
    <cellStyle name="Procentowy 9 3 2 2" xfId="1627"/>
    <cellStyle name="Procentowy 9 3 2 2 2" xfId="3066"/>
    <cellStyle name="Procentowy 9 3 2 3" xfId="2348"/>
    <cellStyle name="Procentowy 9 3 3" xfId="1089"/>
    <cellStyle name="Procentowy 9 3 3 2" xfId="1807"/>
    <cellStyle name="Procentowy 9 3 3 2 2" xfId="3246"/>
    <cellStyle name="Procentowy 9 3 3 3" xfId="2528"/>
    <cellStyle name="Procentowy 9 3 4" xfId="729"/>
    <cellStyle name="Procentowy 9 3 4 2" xfId="1447"/>
    <cellStyle name="Procentowy 9 3 4 2 2" xfId="2886"/>
    <cellStyle name="Procentowy 9 3 4 3" xfId="2168"/>
    <cellStyle name="Procentowy 9 3 5" xfId="1269"/>
    <cellStyle name="Procentowy 9 3 5 2" xfId="2708"/>
    <cellStyle name="Procentowy 9 3 6" xfId="1990"/>
    <cellStyle name="Procentowy 9 4" xfId="620"/>
    <cellStyle name="Procentowy 9 4 2" xfId="978"/>
    <cellStyle name="Procentowy 9 4 2 2" xfId="1696"/>
    <cellStyle name="Procentowy 9 4 2 2 2" xfId="3135"/>
    <cellStyle name="Procentowy 9 4 2 3" xfId="2417"/>
    <cellStyle name="Procentowy 9 4 3" xfId="1158"/>
    <cellStyle name="Procentowy 9 4 3 2" xfId="1876"/>
    <cellStyle name="Procentowy 9 4 3 2 2" xfId="3315"/>
    <cellStyle name="Procentowy 9 4 3 3" xfId="2597"/>
    <cellStyle name="Procentowy 9 4 4" xfId="798"/>
    <cellStyle name="Procentowy 9 4 4 2" xfId="1516"/>
    <cellStyle name="Procentowy 9 4 4 2 2" xfId="2955"/>
    <cellStyle name="Procentowy 9 4 4 3" xfId="2237"/>
    <cellStyle name="Procentowy 9 4 5" xfId="1338"/>
    <cellStyle name="Procentowy 9 4 5 2" xfId="2777"/>
    <cellStyle name="Procentowy 9 4 6" xfId="2059"/>
    <cellStyle name="Procentowy 9 5" xfId="841"/>
    <cellStyle name="Procentowy 9 5 2" xfId="1559"/>
    <cellStyle name="Procentowy 9 5 2 2" xfId="2998"/>
    <cellStyle name="Procentowy 9 5 3" xfId="2280"/>
    <cellStyle name="Procentowy 9 6" xfId="1021"/>
    <cellStyle name="Procentowy 9 6 2" xfId="1739"/>
    <cellStyle name="Procentowy 9 6 2 2" xfId="3178"/>
    <cellStyle name="Procentowy 9 6 3" xfId="2460"/>
    <cellStyle name="Procentowy 9 7" xfId="661"/>
    <cellStyle name="Procentowy 9 7 2" xfId="1379"/>
    <cellStyle name="Procentowy 9 7 2 2" xfId="2818"/>
    <cellStyle name="Procentowy 9 7 3" xfId="2100"/>
    <cellStyle name="Procentowy 9 8" xfId="1201"/>
    <cellStyle name="Procentowy 9 8 2" xfId="2640"/>
    <cellStyle name="Procentowy 9 9" xfId="1922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10" xfId="1908"/>
    <cellStyle name="Walutowy 2 2" xfId="498"/>
    <cellStyle name="Walutowy 2 2 2" xfId="568"/>
    <cellStyle name="Walutowy 2 2 2 2" xfId="926"/>
    <cellStyle name="Walutowy 2 2 2 2 2" xfId="1644"/>
    <cellStyle name="Walutowy 2 2 2 2 2 2" xfId="3083"/>
    <cellStyle name="Walutowy 2 2 2 2 3" xfId="2365"/>
    <cellStyle name="Walutowy 2 2 2 3" xfId="1106"/>
    <cellStyle name="Walutowy 2 2 2 3 2" xfId="1824"/>
    <cellStyle name="Walutowy 2 2 2 3 2 2" xfId="3263"/>
    <cellStyle name="Walutowy 2 2 2 3 3" xfId="2545"/>
    <cellStyle name="Walutowy 2 2 2 4" xfId="746"/>
    <cellStyle name="Walutowy 2 2 2 4 2" xfId="1464"/>
    <cellStyle name="Walutowy 2 2 2 4 2 2" xfId="2903"/>
    <cellStyle name="Walutowy 2 2 2 4 3" xfId="2185"/>
    <cellStyle name="Walutowy 2 2 2 5" xfId="1286"/>
    <cellStyle name="Walutowy 2 2 2 5 2" xfId="2725"/>
    <cellStyle name="Walutowy 2 2 2 6" xfId="2007"/>
    <cellStyle name="Walutowy 2 2 3" xfId="637"/>
    <cellStyle name="Walutowy 2 2 3 2" xfId="995"/>
    <cellStyle name="Walutowy 2 2 3 2 2" xfId="1713"/>
    <cellStyle name="Walutowy 2 2 3 2 2 2" xfId="3152"/>
    <cellStyle name="Walutowy 2 2 3 2 3" xfId="2434"/>
    <cellStyle name="Walutowy 2 2 3 3" xfId="1175"/>
    <cellStyle name="Walutowy 2 2 3 3 2" xfId="1893"/>
    <cellStyle name="Walutowy 2 2 3 3 2 2" xfId="3332"/>
    <cellStyle name="Walutowy 2 2 3 3 3" xfId="2614"/>
    <cellStyle name="Walutowy 2 2 3 4" xfId="815"/>
    <cellStyle name="Walutowy 2 2 3 4 2" xfId="1533"/>
    <cellStyle name="Walutowy 2 2 3 4 2 2" xfId="2972"/>
    <cellStyle name="Walutowy 2 2 3 4 3" xfId="2254"/>
    <cellStyle name="Walutowy 2 2 3 5" xfId="1355"/>
    <cellStyle name="Walutowy 2 2 3 5 2" xfId="2794"/>
    <cellStyle name="Walutowy 2 2 3 6" xfId="2076"/>
    <cellStyle name="Walutowy 2 2 4" xfId="858"/>
    <cellStyle name="Walutowy 2 2 4 2" xfId="1576"/>
    <cellStyle name="Walutowy 2 2 4 2 2" xfId="3015"/>
    <cellStyle name="Walutowy 2 2 4 3" xfId="2297"/>
    <cellStyle name="Walutowy 2 2 5" xfId="1038"/>
    <cellStyle name="Walutowy 2 2 5 2" xfId="1756"/>
    <cellStyle name="Walutowy 2 2 5 2 2" xfId="3195"/>
    <cellStyle name="Walutowy 2 2 5 3" xfId="2477"/>
    <cellStyle name="Walutowy 2 2 6" xfId="678"/>
    <cellStyle name="Walutowy 2 2 6 2" xfId="1396"/>
    <cellStyle name="Walutowy 2 2 6 2 2" xfId="2835"/>
    <cellStyle name="Walutowy 2 2 6 3" xfId="2117"/>
    <cellStyle name="Walutowy 2 2 7" xfId="1218"/>
    <cellStyle name="Walutowy 2 2 7 2" xfId="2657"/>
    <cellStyle name="Walutowy 2 2 8" xfId="1939"/>
    <cellStyle name="Walutowy 2 3" xfId="514"/>
    <cellStyle name="Walutowy 2 3 2" xfId="582"/>
    <cellStyle name="Walutowy 2 3 2 2" xfId="940"/>
    <cellStyle name="Walutowy 2 3 2 2 2" xfId="1658"/>
    <cellStyle name="Walutowy 2 3 2 2 2 2" xfId="3097"/>
    <cellStyle name="Walutowy 2 3 2 2 3" xfId="2379"/>
    <cellStyle name="Walutowy 2 3 2 3" xfId="1120"/>
    <cellStyle name="Walutowy 2 3 2 3 2" xfId="1838"/>
    <cellStyle name="Walutowy 2 3 2 3 2 2" xfId="3277"/>
    <cellStyle name="Walutowy 2 3 2 3 3" xfId="2559"/>
    <cellStyle name="Walutowy 2 3 2 4" xfId="760"/>
    <cellStyle name="Walutowy 2 3 2 4 2" xfId="1478"/>
    <cellStyle name="Walutowy 2 3 2 4 2 2" xfId="2917"/>
    <cellStyle name="Walutowy 2 3 2 4 3" xfId="2199"/>
    <cellStyle name="Walutowy 2 3 2 5" xfId="1300"/>
    <cellStyle name="Walutowy 2 3 2 5 2" xfId="2739"/>
    <cellStyle name="Walutowy 2 3 2 6" xfId="2021"/>
    <cellStyle name="Walutowy 2 3 3" xfId="872"/>
    <cellStyle name="Walutowy 2 3 3 2" xfId="1590"/>
    <cellStyle name="Walutowy 2 3 3 2 2" xfId="3029"/>
    <cellStyle name="Walutowy 2 3 3 3" xfId="2311"/>
    <cellStyle name="Walutowy 2 3 4" xfId="1052"/>
    <cellStyle name="Walutowy 2 3 4 2" xfId="1770"/>
    <cellStyle name="Walutowy 2 3 4 2 2" xfId="3209"/>
    <cellStyle name="Walutowy 2 3 4 3" xfId="2491"/>
    <cellStyle name="Walutowy 2 3 5" xfId="692"/>
    <cellStyle name="Walutowy 2 3 5 2" xfId="1410"/>
    <cellStyle name="Walutowy 2 3 5 2 2" xfId="2849"/>
    <cellStyle name="Walutowy 2 3 5 3" xfId="2131"/>
    <cellStyle name="Walutowy 2 3 6" xfId="1232"/>
    <cellStyle name="Walutowy 2 3 6 2" xfId="2671"/>
    <cellStyle name="Walutowy 2 3 7" xfId="1953"/>
    <cellStyle name="Walutowy 2 4" xfId="537"/>
    <cellStyle name="Walutowy 2 4 2" xfId="895"/>
    <cellStyle name="Walutowy 2 4 2 2" xfId="1613"/>
    <cellStyle name="Walutowy 2 4 2 2 2" xfId="3052"/>
    <cellStyle name="Walutowy 2 4 2 3" xfId="2334"/>
    <cellStyle name="Walutowy 2 4 3" xfId="1075"/>
    <cellStyle name="Walutowy 2 4 3 2" xfId="1793"/>
    <cellStyle name="Walutowy 2 4 3 2 2" xfId="3232"/>
    <cellStyle name="Walutowy 2 4 3 3" xfId="2514"/>
    <cellStyle name="Walutowy 2 4 4" xfId="715"/>
    <cellStyle name="Walutowy 2 4 4 2" xfId="1433"/>
    <cellStyle name="Walutowy 2 4 4 2 2" xfId="2872"/>
    <cellStyle name="Walutowy 2 4 4 3" xfId="2154"/>
    <cellStyle name="Walutowy 2 4 5" xfId="1255"/>
    <cellStyle name="Walutowy 2 4 5 2" xfId="2694"/>
    <cellStyle name="Walutowy 2 4 6" xfId="1976"/>
    <cellStyle name="Walutowy 2 5" xfId="606"/>
    <cellStyle name="Walutowy 2 5 2" xfId="964"/>
    <cellStyle name="Walutowy 2 5 2 2" xfId="1682"/>
    <cellStyle name="Walutowy 2 5 2 2 2" xfId="3121"/>
    <cellStyle name="Walutowy 2 5 2 3" xfId="2403"/>
    <cellStyle name="Walutowy 2 5 3" xfId="1144"/>
    <cellStyle name="Walutowy 2 5 3 2" xfId="1862"/>
    <cellStyle name="Walutowy 2 5 3 2 2" xfId="3301"/>
    <cellStyle name="Walutowy 2 5 3 3" xfId="2583"/>
    <cellStyle name="Walutowy 2 5 4" xfId="784"/>
    <cellStyle name="Walutowy 2 5 4 2" xfId="1502"/>
    <cellStyle name="Walutowy 2 5 4 2 2" xfId="2941"/>
    <cellStyle name="Walutowy 2 5 4 3" xfId="2223"/>
    <cellStyle name="Walutowy 2 5 5" xfId="1324"/>
    <cellStyle name="Walutowy 2 5 5 2" xfId="2763"/>
    <cellStyle name="Walutowy 2 5 6" xfId="2045"/>
    <cellStyle name="Walutowy 2 6" xfId="827"/>
    <cellStyle name="Walutowy 2 6 2" xfId="1545"/>
    <cellStyle name="Walutowy 2 6 2 2" xfId="2984"/>
    <cellStyle name="Walutowy 2 6 3" xfId="2266"/>
    <cellStyle name="Walutowy 2 7" xfId="1007"/>
    <cellStyle name="Walutowy 2 7 2" xfId="1725"/>
    <cellStyle name="Walutowy 2 7 2 2" xfId="3164"/>
    <cellStyle name="Walutowy 2 7 3" xfId="2446"/>
    <cellStyle name="Walutowy 2 8" xfId="647"/>
    <cellStyle name="Walutowy 2 8 2" xfId="1365"/>
    <cellStyle name="Walutowy 2 8 2 2" xfId="2804"/>
    <cellStyle name="Walutowy 2 8 3" xfId="2086"/>
    <cellStyle name="Walutowy 2 9" xfId="1187"/>
    <cellStyle name="Walutowy 2 9 2" xfId="2626"/>
    <cellStyle name="Waluty [0]" xfId="440"/>
    <cellStyle name="Waluty [0] 10" xfId="1909"/>
    <cellStyle name="Waluty [0] 2" xfId="499"/>
    <cellStyle name="Waluty [0] 2 2" xfId="569"/>
    <cellStyle name="Waluty [0] 2 2 2" xfId="927"/>
    <cellStyle name="Waluty [0] 2 2 2 2" xfId="1645"/>
    <cellStyle name="Waluty [0] 2 2 2 2 2" xfId="3084"/>
    <cellStyle name="Waluty [0] 2 2 2 3" xfId="2366"/>
    <cellStyle name="Waluty [0] 2 2 3" xfId="1107"/>
    <cellStyle name="Waluty [0] 2 2 3 2" xfId="1825"/>
    <cellStyle name="Waluty [0] 2 2 3 2 2" xfId="3264"/>
    <cellStyle name="Waluty [0] 2 2 3 3" xfId="2546"/>
    <cellStyle name="Waluty [0] 2 2 4" xfId="747"/>
    <cellStyle name="Waluty [0] 2 2 4 2" xfId="1465"/>
    <cellStyle name="Waluty [0] 2 2 4 2 2" xfId="2904"/>
    <cellStyle name="Waluty [0] 2 2 4 3" xfId="2186"/>
    <cellStyle name="Waluty [0] 2 2 5" xfId="1287"/>
    <cellStyle name="Waluty [0] 2 2 5 2" xfId="2726"/>
    <cellStyle name="Waluty [0] 2 2 6" xfId="2008"/>
    <cellStyle name="Waluty [0] 2 3" xfId="638"/>
    <cellStyle name="Waluty [0] 2 3 2" xfId="996"/>
    <cellStyle name="Waluty [0] 2 3 2 2" xfId="1714"/>
    <cellStyle name="Waluty [0] 2 3 2 2 2" xfId="3153"/>
    <cellStyle name="Waluty [0] 2 3 2 3" xfId="2435"/>
    <cellStyle name="Waluty [0] 2 3 3" xfId="1176"/>
    <cellStyle name="Waluty [0] 2 3 3 2" xfId="1894"/>
    <cellStyle name="Waluty [0] 2 3 3 2 2" xfId="3333"/>
    <cellStyle name="Waluty [0] 2 3 3 3" xfId="2615"/>
    <cellStyle name="Waluty [0] 2 3 4" xfId="816"/>
    <cellStyle name="Waluty [0] 2 3 4 2" xfId="1534"/>
    <cellStyle name="Waluty [0] 2 3 4 2 2" xfId="2973"/>
    <cellStyle name="Waluty [0] 2 3 4 3" xfId="2255"/>
    <cellStyle name="Waluty [0] 2 3 5" xfId="1356"/>
    <cellStyle name="Waluty [0] 2 3 5 2" xfId="2795"/>
    <cellStyle name="Waluty [0] 2 3 6" xfId="2077"/>
    <cellStyle name="Waluty [0] 2 4" xfId="859"/>
    <cellStyle name="Waluty [0] 2 4 2" xfId="1577"/>
    <cellStyle name="Waluty [0] 2 4 2 2" xfId="3016"/>
    <cellStyle name="Waluty [0] 2 4 3" xfId="2298"/>
    <cellStyle name="Waluty [0] 2 5" xfId="1039"/>
    <cellStyle name="Waluty [0] 2 5 2" xfId="1757"/>
    <cellStyle name="Waluty [0] 2 5 2 2" xfId="3196"/>
    <cellStyle name="Waluty [0] 2 5 3" xfId="2478"/>
    <cellStyle name="Waluty [0] 2 6" xfId="679"/>
    <cellStyle name="Waluty [0] 2 6 2" xfId="1397"/>
    <cellStyle name="Waluty [0] 2 6 2 2" xfId="2836"/>
    <cellStyle name="Waluty [0] 2 6 3" xfId="2118"/>
    <cellStyle name="Waluty [0] 2 7" xfId="1219"/>
    <cellStyle name="Waluty [0] 2 7 2" xfId="2658"/>
    <cellStyle name="Waluty [0] 2 8" xfId="1940"/>
    <cellStyle name="Waluty [0] 3" xfId="515"/>
    <cellStyle name="Waluty [0] 3 2" xfId="583"/>
    <cellStyle name="Waluty [0] 3 2 2" xfId="941"/>
    <cellStyle name="Waluty [0] 3 2 2 2" xfId="1659"/>
    <cellStyle name="Waluty [0] 3 2 2 2 2" xfId="3098"/>
    <cellStyle name="Waluty [0] 3 2 2 3" xfId="2380"/>
    <cellStyle name="Waluty [0] 3 2 3" xfId="1121"/>
    <cellStyle name="Waluty [0] 3 2 3 2" xfId="1839"/>
    <cellStyle name="Waluty [0] 3 2 3 2 2" xfId="3278"/>
    <cellStyle name="Waluty [0] 3 2 3 3" xfId="2560"/>
    <cellStyle name="Waluty [0] 3 2 4" xfId="761"/>
    <cellStyle name="Waluty [0] 3 2 4 2" xfId="1479"/>
    <cellStyle name="Waluty [0] 3 2 4 2 2" xfId="2918"/>
    <cellStyle name="Waluty [0] 3 2 4 3" xfId="2200"/>
    <cellStyle name="Waluty [0] 3 2 5" xfId="1301"/>
    <cellStyle name="Waluty [0] 3 2 5 2" xfId="2740"/>
    <cellStyle name="Waluty [0] 3 2 6" xfId="2022"/>
    <cellStyle name="Waluty [0] 3 3" xfId="873"/>
    <cellStyle name="Waluty [0] 3 3 2" xfId="1591"/>
    <cellStyle name="Waluty [0] 3 3 2 2" xfId="3030"/>
    <cellStyle name="Waluty [0] 3 3 3" xfId="2312"/>
    <cellStyle name="Waluty [0] 3 4" xfId="1053"/>
    <cellStyle name="Waluty [0] 3 4 2" xfId="1771"/>
    <cellStyle name="Waluty [0] 3 4 2 2" xfId="3210"/>
    <cellStyle name="Waluty [0] 3 4 3" xfId="2492"/>
    <cellStyle name="Waluty [0] 3 5" xfId="693"/>
    <cellStyle name="Waluty [0] 3 5 2" xfId="1411"/>
    <cellStyle name="Waluty [0] 3 5 2 2" xfId="2850"/>
    <cellStyle name="Waluty [0] 3 5 3" xfId="2132"/>
    <cellStyle name="Waluty [0] 3 6" xfId="1233"/>
    <cellStyle name="Waluty [0] 3 6 2" xfId="2672"/>
    <cellStyle name="Waluty [0] 3 7" xfId="1954"/>
    <cellStyle name="Waluty [0] 4" xfId="538"/>
    <cellStyle name="Waluty [0] 4 2" xfId="896"/>
    <cellStyle name="Waluty [0] 4 2 2" xfId="1614"/>
    <cellStyle name="Waluty [0] 4 2 2 2" xfId="3053"/>
    <cellStyle name="Waluty [0] 4 2 3" xfId="2335"/>
    <cellStyle name="Waluty [0] 4 3" xfId="1076"/>
    <cellStyle name="Waluty [0] 4 3 2" xfId="1794"/>
    <cellStyle name="Waluty [0] 4 3 2 2" xfId="3233"/>
    <cellStyle name="Waluty [0] 4 3 3" xfId="2515"/>
    <cellStyle name="Waluty [0] 4 4" xfId="716"/>
    <cellStyle name="Waluty [0] 4 4 2" xfId="1434"/>
    <cellStyle name="Waluty [0] 4 4 2 2" xfId="2873"/>
    <cellStyle name="Waluty [0] 4 4 3" xfId="2155"/>
    <cellStyle name="Waluty [0] 4 5" xfId="1256"/>
    <cellStyle name="Waluty [0] 4 5 2" xfId="2695"/>
    <cellStyle name="Waluty [0] 4 6" xfId="1977"/>
    <cellStyle name="Waluty [0] 5" xfId="607"/>
    <cellStyle name="Waluty [0] 5 2" xfId="965"/>
    <cellStyle name="Waluty [0] 5 2 2" xfId="1683"/>
    <cellStyle name="Waluty [0] 5 2 2 2" xfId="3122"/>
    <cellStyle name="Waluty [0] 5 2 3" xfId="2404"/>
    <cellStyle name="Waluty [0] 5 3" xfId="1145"/>
    <cellStyle name="Waluty [0] 5 3 2" xfId="1863"/>
    <cellStyle name="Waluty [0] 5 3 2 2" xfId="3302"/>
    <cellStyle name="Waluty [0] 5 3 3" xfId="2584"/>
    <cellStyle name="Waluty [0] 5 4" xfId="785"/>
    <cellStyle name="Waluty [0] 5 4 2" xfId="1503"/>
    <cellStyle name="Waluty [0] 5 4 2 2" xfId="2942"/>
    <cellStyle name="Waluty [0] 5 4 3" xfId="2224"/>
    <cellStyle name="Waluty [0] 5 5" xfId="1325"/>
    <cellStyle name="Waluty [0] 5 5 2" xfId="2764"/>
    <cellStyle name="Waluty [0] 5 6" xfId="2046"/>
    <cellStyle name="Waluty [0] 6" xfId="828"/>
    <cellStyle name="Waluty [0] 6 2" xfId="1546"/>
    <cellStyle name="Waluty [0] 6 2 2" xfId="2985"/>
    <cellStyle name="Waluty [0] 6 3" xfId="2267"/>
    <cellStyle name="Waluty [0] 7" xfId="1008"/>
    <cellStyle name="Waluty [0] 7 2" xfId="1726"/>
    <cellStyle name="Waluty [0] 7 2 2" xfId="3165"/>
    <cellStyle name="Waluty [0] 7 3" xfId="2447"/>
    <cellStyle name="Waluty [0] 8" xfId="648"/>
    <cellStyle name="Waluty [0] 8 2" xfId="1366"/>
    <cellStyle name="Waluty [0] 8 2 2" xfId="2805"/>
    <cellStyle name="Waluty [0] 8 3" xfId="2087"/>
    <cellStyle name="Waluty [0] 9" xfId="1188"/>
    <cellStyle name="Waluty [0] 9 2" xfId="262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 - IX 2021 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19483375389E-3"/>
                  <c:y val="-4.34569381249489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  <c:pt idx="7">
                <c:v>42019.895502788713</c:v>
              </c:pt>
              <c:pt idx="8">
                <c:v>39976.448052688967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8956176"/>
        <c:axId val="368958920"/>
      </c:barChart>
      <c:catAx>
        <c:axId val="36895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8958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89589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895617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 - IX 2021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 formatCode="#\ ##0&quot; &quot;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  <c:pt idx="7">
                <c:v>33906.325006429892</c:v>
              </c:pt>
              <c:pt idx="8">
                <c:v>35755.098276720266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8959312"/>
        <c:axId val="368954216"/>
      </c:barChart>
      <c:catAx>
        <c:axId val="36895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8954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895421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89593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 - IX 2021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4322822257944692E-3"/>
                  <c:y val="6.725731260387474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6645.2805543000068</c:v>
              </c:pt>
              <c:pt idx="1">
                <c:v>-5769.395559470031</c:v>
              </c:pt>
              <c:pt idx="2">
                <c:v>-4290.2286719397525</c:v>
              </c:pt>
              <c:pt idx="3">
                <c:v>12573.264583260665</c:v>
              </c:pt>
              <c:pt idx="4">
                <c:v>191.28117954963818</c:v>
              </c:pt>
              <c:pt idx="5">
                <c:v>18641.162149929616</c:v>
              </c:pt>
              <c:pt idx="6">
                <c:v>7262.2181689893769</c:v>
              </c:pt>
              <c:pt idx="7">
                <c:v>8113.5704963588214</c:v>
              </c:pt>
              <c:pt idx="8">
                <c:v>4221.3497759687016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8959704"/>
        <c:axId val="368960096"/>
      </c:barChart>
      <c:catAx>
        <c:axId val="36895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89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960096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895970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 - IX 2021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34010.718642370011</c:v>
              </c:pt>
              <c:pt idx="1">
                <c:v>36210.144738209994</c:v>
              </c:pt>
              <c:pt idx="2">
                <c:v>34254.08545714998</c:v>
              </c:pt>
              <c:pt idx="3">
                <c:v>33432.849348529882</c:v>
              </c:pt>
              <c:pt idx="4">
                <c:v>34220.806690460013</c:v>
              </c:pt>
              <c:pt idx="5">
                <c:v>33851.032028420042</c:v>
              </c:pt>
              <c:pt idx="6">
                <c:v>36850.310877899989</c:v>
              </c:pt>
              <c:pt idx="7">
                <c:v>33906.325006429892</c:v>
              </c:pt>
              <c:pt idx="8">
                <c:v>35755.098276720266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9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</c:strLit>
          </c:cat>
          <c:val>
            <c:numLit>
              <c:formatCode>#,##0</c:formatCode>
              <c:ptCount val="9"/>
              <c:pt idx="0">
                <c:v>40655.999196670018</c:v>
              </c:pt>
              <c:pt idx="1">
                <c:v>30440.749178739963</c:v>
              </c:pt>
              <c:pt idx="2">
                <c:v>29963.856785210228</c:v>
              </c:pt>
              <c:pt idx="3">
                <c:v>46006.113931790547</c:v>
              </c:pt>
              <c:pt idx="4">
                <c:v>34412.087870009651</c:v>
              </c:pt>
              <c:pt idx="5">
                <c:v>52492.194178349659</c:v>
              </c:pt>
              <c:pt idx="6">
                <c:v>44112.529046889365</c:v>
              </c:pt>
              <c:pt idx="7">
                <c:v>42019.895502788713</c:v>
              </c:pt>
              <c:pt idx="8">
                <c:v>39976.448052688967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68960488"/>
        <c:axId val="368955000"/>
      </c:barChart>
      <c:catAx>
        <c:axId val="36896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8955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895500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7280701754385963E-2"/>
              <c:y val="0.47750937707181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896048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 -</a:t>
            </a:r>
            <a:r>
              <a:rPr lang="pl-PL" baseline="0"/>
              <a:t> IX </a:t>
            </a:r>
            <a:r>
              <a:rPr lang="pl-PL"/>
              <a:t>2021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3436037886568523E-3"/>
                  <c:y val="7.78504145867708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25416075864081E-3"/>
                  <c:y val="-2.39965852019362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287823804632946E-2"/>
                  <c:y val="-1.34017001190501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369140.01299999998</c:v>
              </c:pt>
              <c:pt idx="1">
                <c:v>32752.862000000001</c:v>
              </c:pt>
              <c:pt idx="2">
                <c:v>2591.1529999999998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480451900034236E-2"/>
                  <c:y val="-4.3752793500281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860664156110921E-3"/>
                  <c:y val="-1.25274128532351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313109.21076201997</c:v>
              </c:pt>
              <c:pt idx="1">
                <c:v>45723.668897357122</c:v>
              </c:pt>
              <c:pt idx="2">
                <c:v>1246.99408376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0016"/>
        <c:axId val="157540408"/>
      </c:barChart>
      <c:catAx>
        <c:axId val="15754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5754040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57540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1575400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 IX 2021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4202140656830085E-17"/>
                  <c:y val="1.3840830449826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590322948761837E-3"/>
                  <c:y val="-3.82917354163620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5652173913052E-3"/>
                  <c:y val="-7.73115562146243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6413328768686521E-3"/>
                  <c:y val="-1.85327596649888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1522491349480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167558911576194E-3"/>
                  <c:y val="-6.0749265320603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70C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70C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270999.55370954995</c:v>
              </c:pt>
              <c:pt idx="1">
                <c:v>29785.104197380006</c:v>
              </c:pt>
              <c:pt idx="2">
                <c:v>92382.525626340022</c:v>
              </c:pt>
              <c:pt idx="3">
                <c:v>25256.752200290015</c:v>
              </c:pt>
              <c:pt idx="4">
                <c:v>27999.9</c:v>
              </c:pt>
              <c:pt idx="5">
                <c:v>28520.043000000001</c:v>
              </c:pt>
              <c:pt idx="6">
                <c:v>11840.14926643999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531909163528472E-2"/>
                  <c:y val="1.08298001211386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91513760635488E-2"/>
                  <c:y val="5.850312138341348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849281697964866E-2"/>
                  <c:y val="3.44359466265752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99873726329751E-2"/>
                  <c:y val="-3.64601966659557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63610005595599E-2"/>
                  <c:y val="1.0538804293237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709574346684924E-3"/>
                  <c:y val="-1.67871091710353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1896339015904498E-3"/>
                  <c:y val="7.81063952967998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177340.51422258999</c:v>
              </c:pt>
              <c:pt idx="1">
                <c:v>21971.470251200008</c:v>
              </c:pt>
              <c:pt idx="2">
                <c:v>61097.52111113003</c:v>
              </c:pt>
              <c:pt idx="3">
                <c:v>8257.1397039499934</c:v>
              </c:pt>
              <c:pt idx="4">
                <c:v>17162.014383639998</c:v>
              </c:pt>
              <c:pt idx="5">
                <c:v>21152.910210829999</c:v>
              </c:pt>
              <c:pt idx="6">
                <c:v>5509.8011828499975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71592"/>
        <c:axId val="558170416"/>
      </c:barChart>
      <c:catAx>
        <c:axId val="55817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5817041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55817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5817159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2020-2021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I-IX 2020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304511.82500000001</c:v>
              </c:pt>
              <c:pt idx="1">
                <c:v>318266.37400000001</c:v>
              </c:pt>
              <c:pt idx="2">
                <c:v>-13754.55</c:v>
              </c:pt>
              <c:pt idx="3">
                <c:v>13754.55</c:v>
              </c:pt>
              <c:pt idx="4">
                <c:v>25010.523000000001</c:v>
              </c:pt>
              <c:pt idx="5">
                <c:v>-11255.973</c:v>
              </c:pt>
            </c:numLit>
          </c:val>
        </c:ser>
        <c:ser>
          <c:idx val="1"/>
          <c:order val="1"/>
          <c:tx>
            <c:v>Wykonanie I-IX 2021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
Nadwyżka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360079.87400000001</c:v>
              </c:pt>
              <c:pt idx="1">
                <c:v>312491.37099999998</c:v>
              </c:pt>
              <c:pt idx="2">
                <c:v>47588.502999999997</c:v>
              </c:pt>
              <c:pt idx="3">
                <c:v>-47588.502999999997</c:v>
              </c:pt>
              <c:pt idx="4">
                <c:v>-81315.993000000002</c:v>
              </c:pt>
              <c:pt idx="5">
                <c:v>33727.49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169632"/>
        <c:axId val="558165320"/>
      </c:barChart>
      <c:catAx>
        <c:axId val="5581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58165320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558165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25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31737346101231E-2"/>
              <c:y val="0.31750772993138465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5581696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20" b="0" i="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 -IX 2021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313109210.76201999</c:v>
              </c:pt>
              <c:pt idx="1">
                <c:v>45723668.897357121</c:v>
              </c:pt>
              <c:pt idx="2">
                <c:v>1246994.0837600001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 -IX 2021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158138438.33923998</c:v>
              </c:pt>
              <c:pt idx="1">
                <c:v>54661467.341049999</c:v>
              </c:pt>
              <c:pt idx="2">
                <c:v>37852200.428240001</c:v>
              </c:pt>
              <c:pt idx="3">
                <c:v>41526687.711309999</c:v>
              </c:pt>
              <c:pt idx="4">
                <c:v>10414094.241660001</c:v>
              </c:pt>
              <c:pt idx="5">
                <c:v>10516322.700520039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 - IX 2021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5100247885680963E-2"/>
                  <c:y val="-8.49620246744519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1071747.6531800001</c:v>
              </c:pt>
              <c:pt idx="1">
                <c:v>8876858.4058400001</c:v>
              </c:pt>
              <c:pt idx="2">
                <c:v>4441632.9398800004</c:v>
              </c:pt>
              <c:pt idx="3">
                <c:v>28977920.456667125</c:v>
              </c:pt>
              <c:pt idx="4">
                <c:v>2355509.4417900001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</a:t>
            </a:r>
            <a:r>
              <a:rPr lang="pl-PL" baseline="0"/>
              <a:t> - </a:t>
            </a:r>
            <a:r>
              <a:rPr lang="pl-PL"/>
              <a:t>IX 2021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177340.51422258999</c:v>
              </c:pt>
              <c:pt idx="1">
                <c:v>21971.470251200008</c:v>
              </c:pt>
              <c:pt idx="2">
                <c:v>61097.52111113003</c:v>
              </c:pt>
              <c:pt idx="3">
                <c:v>8257.1397039499934</c:v>
              </c:pt>
              <c:pt idx="4">
                <c:v>17162.014383639998</c:v>
              </c:pt>
              <c:pt idx="5">
                <c:v>21152.910210829999</c:v>
              </c:pt>
              <c:pt idx="6">
                <c:v>5509.8011828499975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 - IX 2021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285838127.05000013</c:v>
              </c:pt>
              <c:pt idx="1">
                <c:v>214161872.94999987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 - IX 2021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18658214680.779999</c:v>
              </c:pt>
              <c:pt idx="1">
                <c:v>13372773319.219999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47625</xdr:colOff>
      <xdr:row>181</xdr:row>
      <xdr:rowOff>47625</xdr:rowOff>
    </xdr:to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307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423</xdr:row>
      <xdr:rowOff>0</xdr:rowOff>
    </xdr:from>
    <xdr:to>
      <xdr:col>14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437</xdr:row>
      <xdr:rowOff>0</xdr:rowOff>
    </xdr:from>
    <xdr:to>
      <xdr:col>14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429</xdr:row>
      <xdr:rowOff>0</xdr:rowOff>
    </xdr:from>
    <xdr:to>
      <xdr:col>14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425</xdr:row>
      <xdr:rowOff>0</xdr:rowOff>
    </xdr:from>
    <xdr:to>
      <xdr:col>14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428</xdr:row>
      <xdr:rowOff>0</xdr:rowOff>
    </xdr:from>
    <xdr:to>
      <xdr:col>14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431</xdr:row>
      <xdr:rowOff>0</xdr:rowOff>
    </xdr:from>
    <xdr:to>
      <xdr:col>14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427</xdr:row>
      <xdr:rowOff>0</xdr:rowOff>
    </xdr:from>
    <xdr:to>
      <xdr:col>14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0" zoomScaleNormal="70" workbookViewId="0">
      <selection activeCell="O21" sqref="O21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3" t="s">
        <v>465</v>
      </c>
      <c r="B9" s="243"/>
      <c r="C9" s="243"/>
    </row>
    <row r="16" spans="1:13" ht="20.45" customHeight="1">
      <c r="B16" s="1498" t="s">
        <v>466</v>
      </c>
      <c r="C16" s="1498"/>
      <c r="D16" s="1498"/>
      <c r="E16" s="1498"/>
      <c r="F16" s="1498"/>
      <c r="G16" s="1498"/>
      <c r="H16" s="1498"/>
      <c r="I16" s="1498"/>
      <c r="J16" s="1498"/>
      <c r="K16" s="1498"/>
      <c r="L16" s="1498"/>
      <c r="M16" s="1498"/>
    </row>
    <row r="17" spans="2:13"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</row>
    <row r="18" spans="2:13" ht="20.45" customHeight="1">
      <c r="B18" s="1499" t="s">
        <v>787</v>
      </c>
      <c r="C18" s="1499"/>
      <c r="D18" s="1499"/>
      <c r="E18" s="1499"/>
      <c r="F18" s="1499"/>
      <c r="G18" s="1499"/>
      <c r="H18" s="1499"/>
      <c r="I18" s="1499"/>
      <c r="J18" s="1499"/>
      <c r="K18" s="1499"/>
      <c r="L18" s="1499"/>
      <c r="M18" s="1499"/>
    </row>
    <row r="30" spans="2:13" ht="14.25">
      <c r="C30" s="613"/>
      <c r="D30" s="614"/>
      <c r="E30" s="614"/>
      <c r="F30" s="614"/>
      <c r="G30" s="614"/>
      <c r="H30" s="614"/>
    </row>
    <row r="34" spans="1:14" s="245" customFormat="1" ht="18">
      <c r="A34" s="1500" t="s">
        <v>788</v>
      </c>
      <c r="B34" s="1500"/>
      <c r="C34" s="1500"/>
      <c r="D34" s="1500"/>
      <c r="E34" s="1500"/>
      <c r="F34" s="1500"/>
      <c r="G34" s="1500"/>
      <c r="H34" s="1500"/>
      <c r="I34" s="1500"/>
      <c r="J34" s="1500"/>
      <c r="K34" s="1500"/>
      <c r="L34" s="1500"/>
      <c r="M34" s="1500"/>
      <c r="N34" s="1500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70" zoomScaleNormal="70" workbookViewId="0">
      <selection activeCell="O21" sqref="O21"/>
    </sheetView>
  </sheetViews>
  <sheetFormatPr defaultColWidth="11.42578125" defaultRowHeight="15"/>
  <cols>
    <col min="1" max="1" width="17.5703125" style="249" customWidth="1"/>
    <col min="2" max="2" width="70.42578125" style="249" customWidth="1"/>
    <col min="3" max="3" width="16.28515625" style="249" customWidth="1"/>
    <col min="4" max="4" width="35.28515625" style="249" customWidth="1"/>
    <col min="5" max="5" width="16.5703125" style="249" customWidth="1"/>
    <col min="6" max="253" width="12.5703125" style="249" customWidth="1"/>
    <col min="254" max="256" width="11.42578125" style="249"/>
    <col min="257" max="257" width="17.5703125" style="249" customWidth="1"/>
    <col min="258" max="258" width="70.42578125" style="249" customWidth="1"/>
    <col min="259" max="259" width="16.28515625" style="249" customWidth="1"/>
    <col min="260" max="260" width="35.28515625" style="249" customWidth="1"/>
    <col min="261" max="261" width="16.5703125" style="249" customWidth="1"/>
    <col min="262" max="509" width="12.5703125" style="249" customWidth="1"/>
    <col min="510" max="512" width="11.42578125" style="249"/>
    <col min="513" max="513" width="17.5703125" style="249" customWidth="1"/>
    <col min="514" max="514" width="70.42578125" style="249" customWidth="1"/>
    <col min="515" max="515" width="16.28515625" style="249" customWidth="1"/>
    <col min="516" max="516" width="35.28515625" style="249" customWidth="1"/>
    <col min="517" max="517" width="16.5703125" style="249" customWidth="1"/>
    <col min="518" max="765" width="12.5703125" style="249" customWidth="1"/>
    <col min="766" max="768" width="11.42578125" style="249"/>
    <col min="769" max="769" width="17.5703125" style="249" customWidth="1"/>
    <col min="770" max="770" width="70.42578125" style="249" customWidth="1"/>
    <col min="771" max="771" width="16.28515625" style="249" customWidth="1"/>
    <col min="772" max="772" width="35.28515625" style="249" customWidth="1"/>
    <col min="773" max="773" width="16.5703125" style="249" customWidth="1"/>
    <col min="774" max="1021" width="12.5703125" style="249" customWidth="1"/>
    <col min="1022" max="1024" width="11.42578125" style="249"/>
    <col min="1025" max="1025" width="17.5703125" style="249" customWidth="1"/>
    <col min="1026" max="1026" width="70.42578125" style="249" customWidth="1"/>
    <col min="1027" max="1027" width="16.28515625" style="249" customWidth="1"/>
    <col min="1028" max="1028" width="35.28515625" style="249" customWidth="1"/>
    <col min="1029" max="1029" width="16.5703125" style="249" customWidth="1"/>
    <col min="1030" max="1277" width="12.5703125" style="249" customWidth="1"/>
    <col min="1278" max="1280" width="11.42578125" style="249"/>
    <col min="1281" max="1281" width="17.5703125" style="249" customWidth="1"/>
    <col min="1282" max="1282" width="70.42578125" style="249" customWidth="1"/>
    <col min="1283" max="1283" width="16.28515625" style="249" customWidth="1"/>
    <col min="1284" max="1284" width="35.28515625" style="249" customWidth="1"/>
    <col min="1285" max="1285" width="16.5703125" style="249" customWidth="1"/>
    <col min="1286" max="1533" width="12.5703125" style="249" customWidth="1"/>
    <col min="1534" max="1536" width="11.42578125" style="249"/>
    <col min="1537" max="1537" width="17.5703125" style="249" customWidth="1"/>
    <col min="1538" max="1538" width="70.42578125" style="249" customWidth="1"/>
    <col min="1539" max="1539" width="16.28515625" style="249" customWidth="1"/>
    <col min="1540" max="1540" width="35.28515625" style="249" customWidth="1"/>
    <col min="1541" max="1541" width="16.5703125" style="249" customWidth="1"/>
    <col min="1542" max="1789" width="12.5703125" style="249" customWidth="1"/>
    <col min="1790" max="1792" width="11.42578125" style="249"/>
    <col min="1793" max="1793" width="17.5703125" style="249" customWidth="1"/>
    <col min="1794" max="1794" width="70.42578125" style="249" customWidth="1"/>
    <col min="1795" max="1795" width="16.28515625" style="249" customWidth="1"/>
    <col min="1796" max="1796" width="35.28515625" style="249" customWidth="1"/>
    <col min="1797" max="1797" width="16.5703125" style="249" customWidth="1"/>
    <col min="1798" max="2045" width="12.5703125" style="249" customWidth="1"/>
    <col min="2046" max="2048" width="11.42578125" style="249"/>
    <col min="2049" max="2049" width="17.5703125" style="249" customWidth="1"/>
    <col min="2050" max="2050" width="70.42578125" style="249" customWidth="1"/>
    <col min="2051" max="2051" width="16.28515625" style="249" customWidth="1"/>
    <col min="2052" max="2052" width="35.28515625" style="249" customWidth="1"/>
    <col min="2053" max="2053" width="16.5703125" style="249" customWidth="1"/>
    <col min="2054" max="2301" width="12.5703125" style="249" customWidth="1"/>
    <col min="2302" max="2304" width="11.42578125" style="249"/>
    <col min="2305" max="2305" width="17.5703125" style="249" customWidth="1"/>
    <col min="2306" max="2306" width="70.42578125" style="249" customWidth="1"/>
    <col min="2307" max="2307" width="16.28515625" style="249" customWidth="1"/>
    <col min="2308" max="2308" width="35.28515625" style="249" customWidth="1"/>
    <col min="2309" max="2309" width="16.5703125" style="249" customWidth="1"/>
    <col min="2310" max="2557" width="12.5703125" style="249" customWidth="1"/>
    <col min="2558" max="2560" width="11.42578125" style="249"/>
    <col min="2561" max="2561" width="17.5703125" style="249" customWidth="1"/>
    <col min="2562" max="2562" width="70.42578125" style="249" customWidth="1"/>
    <col min="2563" max="2563" width="16.28515625" style="249" customWidth="1"/>
    <col min="2564" max="2564" width="35.28515625" style="249" customWidth="1"/>
    <col min="2565" max="2565" width="16.5703125" style="249" customWidth="1"/>
    <col min="2566" max="2813" width="12.5703125" style="249" customWidth="1"/>
    <col min="2814" max="2816" width="11.42578125" style="249"/>
    <col min="2817" max="2817" width="17.5703125" style="249" customWidth="1"/>
    <col min="2818" max="2818" width="70.42578125" style="249" customWidth="1"/>
    <col min="2819" max="2819" width="16.28515625" style="249" customWidth="1"/>
    <col min="2820" max="2820" width="35.28515625" style="249" customWidth="1"/>
    <col min="2821" max="2821" width="16.5703125" style="249" customWidth="1"/>
    <col min="2822" max="3069" width="12.5703125" style="249" customWidth="1"/>
    <col min="3070" max="3072" width="11.42578125" style="249"/>
    <col min="3073" max="3073" width="17.5703125" style="249" customWidth="1"/>
    <col min="3074" max="3074" width="70.42578125" style="249" customWidth="1"/>
    <col min="3075" max="3075" width="16.28515625" style="249" customWidth="1"/>
    <col min="3076" max="3076" width="35.28515625" style="249" customWidth="1"/>
    <col min="3077" max="3077" width="16.5703125" style="249" customWidth="1"/>
    <col min="3078" max="3325" width="12.5703125" style="249" customWidth="1"/>
    <col min="3326" max="3328" width="11.42578125" style="249"/>
    <col min="3329" max="3329" width="17.5703125" style="249" customWidth="1"/>
    <col min="3330" max="3330" width="70.42578125" style="249" customWidth="1"/>
    <col min="3331" max="3331" width="16.28515625" style="249" customWidth="1"/>
    <col min="3332" max="3332" width="35.28515625" style="249" customWidth="1"/>
    <col min="3333" max="3333" width="16.5703125" style="249" customWidth="1"/>
    <col min="3334" max="3581" width="12.5703125" style="249" customWidth="1"/>
    <col min="3582" max="3584" width="11.42578125" style="249"/>
    <col min="3585" max="3585" width="17.5703125" style="249" customWidth="1"/>
    <col min="3586" max="3586" width="70.42578125" style="249" customWidth="1"/>
    <col min="3587" max="3587" width="16.28515625" style="249" customWidth="1"/>
    <col min="3588" max="3588" width="35.28515625" style="249" customWidth="1"/>
    <col min="3589" max="3589" width="16.5703125" style="249" customWidth="1"/>
    <col min="3590" max="3837" width="12.5703125" style="249" customWidth="1"/>
    <col min="3838" max="3840" width="11.42578125" style="249"/>
    <col min="3841" max="3841" width="17.5703125" style="249" customWidth="1"/>
    <col min="3842" max="3842" width="70.42578125" style="249" customWidth="1"/>
    <col min="3843" max="3843" width="16.28515625" style="249" customWidth="1"/>
    <col min="3844" max="3844" width="35.28515625" style="249" customWidth="1"/>
    <col min="3845" max="3845" width="16.5703125" style="249" customWidth="1"/>
    <col min="3846" max="4093" width="12.5703125" style="249" customWidth="1"/>
    <col min="4094" max="4096" width="11.42578125" style="249"/>
    <col min="4097" max="4097" width="17.5703125" style="249" customWidth="1"/>
    <col min="4098" max="4098" width="70.42578125" style="249" customWidth="1"/>
    <col min="4099" max="4099" width="16.28515625" style="249" customWidth="1"/>
    <col min="4100" max="4100" width="35.28515625" style="249" customWidth="1"/>
    <col min="4101" max="4101" width="16.5703125" style="249" customWidth="1"/>
    <col min="4102" max="4349" width="12.5703125" style="249" customWidth="1"/>
    <col min="4350" max="4352" width="11.42578125" style="249"/>
    <col min="4353" max="4353" width="17.5703125" style="249" customWidth="1"/>
    <col min="4354" max="4354" width="70.42578125" style="249" customWidth="1"/>
    <col min="4355" max="4355" width="16.28515625" style="249" customWidth="1"/>
    <col min="4356" max="4356" width="35.28515625" style="249" customWidth="1"/>
    <col min="4357" max="4357" width="16.5703125" style="249" customWidth="1"/>
    <col min="4358" max="4605" width="12.5703125" style="249" customWidth="1"/>
    <col min="4606" max="4608" width="11.42578125" style="249"/>
    <col min="4609" max="4609" width="17.5703125" style="249" customWidth="1"/>
    <col min="4610" max="4610" width="70.42578125" style="249" customWidth="1"/>
    <col min="4611" max="4611" width="16.28515625" style="249" customWidth="1"/>
    <col min="4612" max="4612" width="35.28515625" style="249" customWidth="1"/>
    <col min="4613" max="4613" width="16.5703125" style="249" customWidth="1"/>
    <col min="4614" max="4861" width="12.5703125" style="249" customWidth="1"/>
    <col min="4862" max="4864" width="11.42578125" style="249"/>
    <col min="4865" max="4865" width="17.5703125" style="249" customWidth="1"/>
    <col min="4866" max="4866" width="70.42578125" style="249" customWidth="1"/>
    <col min="4867" max="4867" width="16.28515625" style="249" customWidth="1"/>
    <col min="4868" max="4868" width="35.28515625" style="249" customWidth="1"/>
    <col min="4869" max="4869" width="16.5703125" style="249" customWidth="1"/>
    <col min="4870" max="5117" width="12.5703125" style="249" customWidth="1"/>
    <col min="5118" max="5120" width="11.42578125" style="249"/>
    <col min="5121" max="5121" width="17.5703125" style="249" customWidth="1"/>
    <col min="5122" max="5122" width="70.42578125" style="249" customWidth="1"/>
    <col min="5123" max="5123" width="16.28515625" style="249" customWidth="1"/>
    <col min="5124" max="5124" width="35.28515625" style="249" customWidth="1"/>
    <col min="5125" max="5125" width="16.5703125" style="249" customWidth="1"/>
    <col min="5126" max="5373" width="12.5703125" style="249" customWidth="1"/>
    <col min="5374" max="5376" width="11.42578125" style="249"/>
    <col min="5377" max="5377" width="17.5703125" style="249" customWidth="1"/>
    <col min="5378" max="5378" width="70.42578125" style="249" customWidth="1"/>
    <col min="5379" max="5379" width="16.28515625" style="249" customWidth="1"/>
    <col min="5380" max="5380" width="35.28515625" style="249" customWidth="1"/>
    <col min="5381" max="5381" width="16.5703125" style="249" customWidth="1"/>
    <col min="5382" max="5629" width="12.5703125" style="249" customWidth="1"/>
    <col min="5630" max="5632" width="11.42578125" style="249"/>
    <col min="5633" max="5633" width="17.5703125" style="249" customWidth="1"/>
    <col min="5634" max="5634" width="70.42578125" style="249" customWidth="1"/>
    <col min="5635" max="5635" width="16.28515625" style="249" customWidth="1"/>
    <col min="5636" max="5636" width="35.28515625" style="249" customWidth="1"/>
    <col min="5637" max="5637" width="16.5703125" style="249" customWidth="1"/>
    <col min="5638" max="5885" width="12.5703125" style="249" customWidth="1"/>
    <col min="5886" max="5888" width="11.42578125" style="249"/>
    <col min="5889" max="5889" width="17.5703125" style="249" customWidth="1"/>
    <col min="5890" max="5890" width="70.42578125" style="249" customWidth="1"/>
    <col min="5891" max="5891" width="16.28515625" style="249" customWidth="1"/>
    <col min="5892" max="5892" width="35.28515625" style="249" customWidth="1"/>
    <col min="5893" max="5893" width="16.5703125" style="249" customWidth="1"/>
    <col min="5894" max="6141" width="12.5703125" style="249" customWidth="1"/>
    <col min="6142" max="6144" width="11.42578125" style="249"/>
    <col min="6145" max="6145" width="17.5703125" style="249" customWidth="1"/>
    <col min="6146" max="6146" width="70.42578125" style="249" customWidth="1"/>
    <col min="6147" max="6147" width="16.28515625" style="249" customWidth="1"/>
    <col min="6148" max="6148" width="35.28515625" style="249" customWidth="1"/>
    <col min="6149" max="6149" width="16.5703125" style="249" customWidth="1"/>
    <col min="6150" max="6397" width="12.5703125" style="249" customWidth="1"/>
    <col min="6398" max="6400" width="11.42578125" style="249"/>
    <col min="6401" max="6401" width="17.5703125" style="249" customWidth="1"/>
    <col min="6402" max="6402" width="70.42578125" style="249" customWidth="1"/>
    <col min="6403" max="6403" width="16.28515625" style="249" customWidth="1"/>
    <col min="6404" max="6404" width="35.28515625" style="249" customWidth="1"/>
    <col min="6405" max="6405" width="16.5703125" style="249" customWidth="1"/>
    <col min="6406" max="6653" width="12.5703125" style="249" customWidth="1"/>
    <col min="6654" max="6656" width="11.42578125" style="249"/>
    <col min="6657" max="6657" width="17.5703125" style="249" customWidth="1"/>
    <col min="6658" max="6658" width="70.42578125" style="249" customWidth="1"/>
    <col min="6659" max="6659" width="16.28515625" style="249" customWidth="1"/>
    <col min="6660" max="6660" width="35.28515625" style="249" customWidth="1"/>
    <col min="6661" max="6661" width="16.5703125" style="249" customWidth="1"/>
    <col min="6662" max="6909" width="12.5703125" style="249" customWidth="1"/>
    <col min="6910" max="6912" width="11.42578125" style="249"/>
    <col min="6913" max="6913" width="17.5703125" style="249" customWidth="1"/>
    <col min="6914" max="6914" width="70.42578125" style="249" customWidth="1"/>
    <col min="6915" max="6915" width="16.28515625" style="249" customWidth="1"/>
    <col min="6916" max="6916" width="35.28515625" style="249" customWidth="1"/>
    <col min="6917" max="6917" width="16.5703125" style="249" customWidth="1"/>
    <col min="6918" max="7165" width="12.5703125" style="249" customWidth="1"/>
    <col min="7166" max="7168" width="11.42578125" style="249"/>
    <col min="7169" max="7169" width="17.5703125" style="249" customWidth="1"/>
    <col min="7170" max="7170" width="70.42578125" style="249" customWidth="1"/>
    <col min="7171" max="7171" width="16.28515625" style="249" customWidth="1"/>
    <col min="7172" max="7172" width="35.28515625" style="249" customWidth="1"/>
    <col min="7173" max="7173" width="16.5703125" style="249" customWidth="1"/>
    <col min="7174" max="7421" width="12.5703125" style="249" customWidth="1"/>
    <col min="7422" max="7424" width="11.42578125" style="249"/>
    <col min="7425" max="7425" width="17.5703125" style="249" customWidth="1"/>
    <col min="7426" max="7426" width="70.42578125" style="249" customWidth="1"/>
    <col min="7427" max="7427" width="16.28515625" style="249" customWidth="1"/>
    <col min="7428" max="7428" width="35.28515625" style="249" customWidth="1"/>
    <col min="7429" max="7429" width="16.5703125" style="249" customWidth="1"/>
    <col min="7430" max="7677" width="12.5703125" style="249" customWidth="1"/>
    <col min="7678" max="7680" width="11.42578125" style="249"/>
    <col min="7681" max="7681" width="17.5703125" style="249" customWidth="1"/>
    <col min="7682" max="7682" width="70.42578125" style="249" customWidth="1"/>
    <col min="7683" max="7683" width="16.28515625" style="249" customWidth="1"/>
    <col min="7684" max="7684" width="35.28515625" style="249" customWidth="1"/>
    <col min="7685" max="7685" width="16.5703125" style="249" customWidth="1"/>
    <col min="7686" max="7933" width="12.5703125" style="249" customWidth="1"/>
    <col min="7934" max="7936" width="11.42578125" style="249"/>
    <col min="7937" max="7937" width="17.5703125" style="249" customWidth="1"/>
    <col min="7938" max="7938" width="70.42578125" style="249" customWidth="1"/>
    <col min="7939" max="7939" width="16.28515625" style="249" customWidth="1"/>
    <col min="7940" max="7940" width="35.28515625" style="249" customWidth="1"/>
    <col min="7941" max="7941" width="16.5703125" style="249" customWidth="1"/>
    <col min="7942" max="8189" width="12.5703125" style="249" customWidth="1"/>
    <col min="8190" max="8192" width="11.42578125" style="249"/>
    <col min="8193" max="8193" width="17.5703125" style="249" customWidth="1"/>
    <col min="8194" max="8194" width="70.42578125" style="249" customWidth="1"/>
    <col min="8195" max="8195" width="16.28515625" style="249" customWidth="1"/>
    <col min="8196" max="8196" width="35.28515625" style="249" customWidth="1"/>
    <col min="8197" max="8197" width="16.5703125" style="249" customWidth="1"/>
    <col min="8198" max="8445" width="12.5703125" style="249" customWidth="1"/>
    <col min="8446" max="8448" width="11.42578125" style="249"/>
    <col min="8449" max="8449" width="17.5703125" style="249" customWidth="1"/>
    <col min="8450" max="8450" width="70.42578125" style="249" customWidth="1"/>
    <col min="8451" max="8451" width="16.28515625" style="249" customWidth="1"/>
    <col min="8452" max="8452" width="35.28515625" style="249" customWidth="1"/>
    <col min="8453" max="8453" width="16.5703125" style="249" customWidth="1"/>
    <col min="8454" max="8701" width="12.5703125" style="249" customWidth="1"/>
    <col min="8702" max="8704" width="11.42578125" style="249"/>
    <col min="8705" max="8705" width="17.5703125" style="249" customWidth="1"/>
    <col min="8706" max="8706" width="70.42578125" style="249" customWidth="1"/>
    <col min="8707" max="8707" width="16.28515625" style="249" customWidth="1"/>
    <col min="8708" max="8708" width="35.28515625" style="249" customWidth="1"/>
    <col min="8709" max="8709" width="16.5703125" style="249" customWidth="1"/>
    <col min="8710" max="8957" width="12.5703125" style="249" customWidth="1"/>
    <col min="8958" max="8960" width="11.42578125" style="249"/>
    <col min="8961" max="8961" width="17.5703125" style="249" customWidth="1"/>
    <col min="8962" max="8962" width="70.42578125" style="249" customWidth="1"/>
    <col min="8963" max="8963" width="16.28515625" style="249" customWidth="1"/>
    <col min="8964" max="8964" width="35.28515625" style="249" customWidth="1"/>
    <col min="8965" max="8965" width="16.5703125" style="249" customWidth="1"/>
    <col min="8966" max="9213" width="12.5703125" style="249" customWidth="1"/>
    <col min="9214" max="9216" width="11.42578125" style="249"/>
    <col min="9217" max="9217" width="17.5703125" style="249" customWidth="1"/>
    <col min="9218" max="9218" width="70.42578125" style="249" customWidth="1"/>
    <col min="9219" max="9219" width="16.28515625" style="249" customWidth="1"/>
    <col min="9220" max="9220" width="35.28515625" style="249" customWidth="1"/>
    <col min="9221" max="9221" width="16.5703125" style="249" customWidth="1"/>
    <col min="9222" max="9469" width="12.5703125" style="249" customWidth="1"/>
    <col min="9470" max="9472" width="11.42578125" style="249"/>
    <col min="9473" max="9473" width="17.5703125" style="249" customWidth="1"/>
    <col min="9474" max="9474" width="70.42578125" style="249" customWidth="1"/>
    <col min="9475" max="9475" width="16.28515625" style="249" customWidth="1"/>
    <col min="9476" max="9476" width="35.28515625" style="249" customWidth="1"/>
    <col min="9477" max="9477" width="16.5703125" style="249" customWidth="1"/>
    <col min="9478" max="9725" width="12.5703125" style="249" customWidth="1"/>
    <col min="9726" max="9728" width="11.42578125" style="249"/>
    <col min="9729" max="9729" width="17.5703125" style="249" customWidth="1"/>
    <col min="9730" max="9730" width="70.42578125" style="249" customWidth="1"/>
    <col min="9731" max="9731" width="16.28515625" style="249" customWidth="1"/>
    <col min="9732" max="9732" width="35.28515625" style="249" customWidth="1"/>
    <col min="9733" max="9733" width="16.5703125" style="249" customWidth="1"/>
    <col min="9734" max="9981" width="12.5703125" style="249" customWidth="1"/>
    <col min="9982" max="9984" width="11.42578125" style="249"/>
    <col min="9985" max="9985" width="17.5703125" style="249" customWidth="1"/>
    <col min="9986" max="9986" width="70.42578125" style="249" customWidth="1"/>
    <col min="9987" max="9987" width="16.28515625" style="249" customWidth="1"/>
    <col min="9988" max="9988" width="35.28515625" style="249" customWidth="1"/>
    <col min="9989" max="9989" width="16.5703125" style="249" customWidth="1"/>
    <col min="9990" max="10237" width="12.5703125" style="249" customWidth="1"/>
    <col min="10238" max="10240" width="11.42578125" style="249"/>
    <col min="10241" max="10241" width="17.5703125" style="249" customWidth="1"/>
    <col min="10242" max="10242" width="70.42578125" style="249" customWidth="1"/>
    <col min="10243" max="10243" width="16.28515625" style="249" customWidth="1"/>
    <col min="10244" max="10244" width="35.28515625" style="249" customWidth="1"/>
    <col min="10245" max="10245" width="16.5703125" style="249" customWidth="1"/>
    <col min="10246" max="10493" width="12.5703125" style="249" customWidth="1"/>
    <col min="10494" max="10496" width="11.42578125" style="249"/>
    <col min="10497" max="10497" width="17.5703125" style="249" customWidth="1"/>
    <col min="10498" max="10498" width="70.42578125" style="249" customWidth="1"/>
    <col min="10499" max="10499" width="16.28515625" style="249" customWidth="1"/>
    <col min="10500" max="10500" width="35.28515625" style="249" customWidth="1"/>
    <col min="10501" max="10501" width="16.5703125" style="249" customWidth="1"/>
    <col min="10502" max="10749" width="12.5703125" style="249" customWidth="1"/>
    <col min="10750" max="10752" width="11.42578125" style="249"/>
    <col min="10753" max="10753" width="17.5703125" style="249" customWidth="1"/>
    <col min="10754" max="10754" width="70.42578125" style="249" customWidth="1"/>
    <col min="10755" max="10755" width="16.28515625" style="249" customWidth="1"/>
    <col min="10756" max="10756" width="35.28515625" style="249" customWidth="1"/>
    <col min="10757" max="10757" width="16.5703125" style="249" customWidth="1"/>
    <col min="10758" max="11005" width="12.5703125" style="249" customWidth="1"/>
    <col min="11006" max="11008" width="11.42578125" style="249"/>
    <col min="11009" max="11009" width="17.5703125" style="249" customWidth="1"/>
    <col min="11010" max="11010" width="70.42578125" style="249" customWidth="1"/>
    <col min="11011" max="11011" width="16.28515625" style="249" customWidth="1"/>
    <col min="11012" max="11012" width="35.28515625" style="249" customWidth="1"/>
    <col min="11013" max="11013" width="16.5703125" style="249" customWidth="1"/>
    <col min="11014" max="11261" width="12.5703125" style="249" customWidth="1"/>
    <col min="11262" max="11264" width="11.42578125" style="249"/>
    <col min="11265" max="11265" width="17.5703125" style="249" customWidth="1"/>
    <col min="11266" max="11266" width="70.42578125" style="249" customWidth="1"/>
    <col min="11267" max="11267" width="16.28515625" style="249" customWidth="1"/>
    <col min="11268" max="11268" width="35.28515625" style="249" customWidth="1"/>
    <col min="11269" max="11269" width="16.5703125" style="249" customWidth="1"/>
    <col min="11270" max="11517" width="12.5703125" style="249" customWidth="1"/>
    <col min="11518" max="11520" width="11.42578125" style="249"/>
    <col min="11521" max="11521" width="17.5703125" style="249" customWidth="1"/>
    <col min="11522" max="11522" width="70.42578125" style="249" customWidth="1"/>
    <col min="11523" max="11523" width="16.28515625" style="249" customWidth="1"/>
    <col min="11524" max="11524" width="35.28515625" style="249" customWidth="1"/>
    <col min="11525" max="11525" width="16.5703125" style="249" customWidth="1"/>
    <col min="11526" max="11773" width="12.5703125" style="249" customWidth="1"/>
    <col min="11774" max="11776" width="11.42578125" style="249"/>
    <col min="11777" max="11777" width="17.5703125" style="249" customWidth="1"/>
    <col min="11778" max="11778" width="70.42578125" style="249" customWidth="1"/>
    <col min="11779" max="11779" width="16.28515625" style="249" customWidth="1"/>
    <col min="11780" max="11780" width="35.28515625" style="249" customWidth="1"/>
    <col min="11781" max="11781" width="16.5703125" style="249" customWidth="1"/>
    <col min="11782" max="12029" width="12.5703125" style="249" customWidth="1"/>
    <col min="12030" max="12032" width="11.42578125" style="249"/>
    <col min="12033" max="12033" width="17.5703125" style="249" customWidth="1"/>
    <col min="12034" max="12034" width="70.42578125" style="249" customWidth="1"/>
    <col min="12035" max="12035" width="16.28515625" style="249" customWidth="1"/>
    <col min="12036" max="12036" width="35.28515625" style="249" customWidth="1"/>
    <col min="12037" max="12037" width="16.5703125" style="249" customWidth="1"/>
    <col min="12038" max="12285" width="12.5703125" style="249" customWidth="1"/>
    <col min="12286" max="12288" width="11.42578125" style="249"/>
    <col min="12289" max="12289" width="17.5703125" style="249" customWidth="1"/>
    <col min="12290" max="12290" width="70.42578125" style="249" customWidth="1"/>
    <col min="12291" max="12291" width="16.28515625" style="249" customWidth="1"/>
    <col min="12292" max="12292" width="35.28515625" style="249" customWidth="1"/>
    <col min="12293" max="12293" width="16.5703125" style="249" customWidth="1"/>
    <col min="12294" max="12541" width="12.5703125" style="249" customWidth="1"/>
    <col min="12542" max="12544" width="11.42578125" style="249"/>
    <col min="12545" max="12545" width="17.5703125" style="249" customWidth="1"/>
    <col min="12546" max="12546" width="70.42578125" style="249" customWidth="1"/>
    <col min="12547" max="12547" width="16.28515625" style="249" customWidth="1"/>
    <col min="12548" max="12548" width="35.28515625" style="249" customWidth="1"/>
    <col min="12549" max="12549" width="16.5703125" style="249" customWidth="1"/>
    <col min="12550" max="12797" width="12.5703125" style="249" customWidth="1"/>
    <col min="12798" max="12800" width="11.42578125" style="249"/>
    <col min="12801" max="12801" width="17.5703125" style="249" customWidth="1"/>
    <col min="12802" max="12802" width="70.42578125" style="249" customWidth="1"/>
    <col min="12803" max="12803" width="16.28515625" style="249" customWidth="1"/>
    <col min="12804" max="12804" width="35.28515625" style="249" customWidth="1"/>
    <col min="12805" max="12805" width="16.5703125" style="249" customWidth="1"/>
    <col min="12806" max="13053" width="12.5703125" style="249" customWidth="1"/>
    <col min="13054" max="13056" width="11.42578125" style="249"/>
    <col min="13057" max="13057" width="17.5703125" style="249" customWidth="1"/>
    <col min="13058" max="13058" width="70.42578125" style="249" customWidth="1"/>
    <col min="13059" max="13059" width="16.28515625" style="249" customWidth="1"/>
    <col min="13060" max="13060" width="35.28515625" style="249" customWidth="1"/>
    <col min="13061" max="13061" width="16.5703125" style="249" customWidth="1"/>
    <col min="13062" max="13309" width="12.5703125" style="249" customWidth="1"/>
    <col min="13310" max="13312" width="11.42578125" style="249"/>
    <col min="13313" max="13313" width="17.5703125" style="249" customWidth="1"/>
    <col min="13314" max="13314" width="70.42578125" style="249" customWidth="1"/>
    <col min="13315" max="13315" width="16.28515625" style="249" customWidth="1"/>
    <col min="13316" max="13316" width="35.28515625" style="249" customWidth="1"/>
    <col min="13317" max="13317" width="16.5703125" style="249" customWidth="1"/>
    <col min="13318" max="13565" width="12.5703125" style="249" customWidth="1"/>
    <col min="13566" max="13568" width="11.42578125" style="249"/>
    <col min="13569" max="13569" width="17.5703125" style="249" customWidth="1"/>
    <col min="13570" max="13570" width="70.42578125" style="249" customWidth="1"/>
    <col min="13571" max="13571" width="16.28515625" style="249" customWidth="1"/>
    <col min="13572" max="13572" width="35.28515625" style="249" customWidth="1"/>
    <col min="13573" max="13573" width="16.5703125" style="249" customWidth="1"/>
    <col min="13574" max="13821" width="12.5703125" style="249" customWidth="1"/>
    <col min="13822" max="13824" width="11.42578125" style="249"/>
    <col min="13825" max="13825" width="17.5703125" style="249" customWidth="1"/>
    <col min="13826" max="13826" width="70.42578125" style="249" customWidth="1"/>
    <col min="13827" max="13827" width="16.28515625" style="249" customWidth="1"/>
    <col min="13828" max="13828" width="35.28515625" style="249" customWidth="1"/>
    <col min="13829" max="13829" width="16.5703125" style="249" customWidth="1"/>
    <col min="13830" max="14077" width="12.5703125" style="249" customWidth="1"/>
    <col min="14078" max="14080" width="11.42578125" style="249"/>
    <col min="14081" max="14081" width="17.5703125" style="249" customWidth="1"/>
    <col min="14082" max="14082" width="70.42578125" style="249" customWidth="1"/>
    <col min="14083" max="14083" width="16.28515625" style="249" customWidth="1"/>
    <col min="14084" max="14084" width="35.28515625" style="249" customWidth="1"/>
    <col min="14085" max="14085" width="16.5703125" style="249" customWidth="1"/>
    <col min="14086" max="14333" width="12.5703125" style="249" customWidth="1"/>
    <col min="14334" max="14336" width="11.42578125" style="249"/>
    <col min="14337" max="14337" width="17.5703125" style="249" customWidth="1"/>
    <col min="14338" max="14338" width="70.42578125" style="249" customWidth="1"/>
    <col min="14339" max="14339" width="16.28515625" style="249" customWidth="1"/>
    <col min="14340" max="14340" width="35.28515625" style="249" customWidth="1"/>
    <col min="14341" max="14341" width="16.5703125" style="249" customWidth="1"/>
    <col min="14342" max="14589" width="12.5703125" style="249" customWidth="1"/>
    <col min="14590" max="14592" width="11.42578125" style="249"/>
    <col min="14593" max="14593" width="17.5703125" style="249" customWidth="1"/>
    <col min="14594" max="14594" width="70.42578125" style="249" customWidth="1"/>
    <col min="14595" max="14595" width="16.28515625" style="249" customWidth="1"/>
    <col min="14596" max="14596" width="35.28515625" style="249" customWidth="1"/>
    <col min="14597" max="14597" width="16.5703125" style="249" customWidth="1"/>
    <col min="14598" max="14845" width="12.5703125" style="249" customWidth="1"/>
    <col min="14846" max="14848" width="11.42578125" style="249"/>
    <col min="14849" max="14849" width="17.5703125" style="249" customWidth="1"/>
    <col min="14850" max="14850" width="70.42578125" style="249" customWidth="1"/>
    <col min="14851" max="14851" width="16.28515625" style="249" customWidth="1"/>
    <col min="14852" max="14852" width="35.28515625" style="249" customWidth="1"/>
    <col min="14853" max="14853" width="16.5703125" style="249" customWidth="1"/>
    <col min="14854" max="15101" width="12.5703125" style="249" customWidth="1"/>
    <col min="15102" max="15104" width="11.42578125" style="249"/>
    <col min="15105" max="15105" width="17.5703125" style="249" customWidth="1"/>
    <col min="15106" max="15106" width="70.42578125" style="249" customWidth="1"/>
    <col min="15107" max="15107" width="16.28515625" style="249" customWidth="1"/>
    <col min="15108" max="15108" width="35.28515625" style="249" customWidth="1"/>
    <col min="15109" max="15109" width="16.5703125" style="249" customWidth="1"/>
    <col min="15110" max="15357" width="12.5703125" style="249" customWidth="1"/>
    <col min="15358" max="15360" width="11.42578125" style="249"/>
    <col min="15361" max="15361" width="17.5703125" style="249" customWidth="1"/>
    <col min="15362" max="15362" width="70.42578125" style="249" customWidth="1"/>
    <col min="15363" max="15363" width="16.28515625" style="249" customWidth="1"/>
    <col min="15364" max="15364" width="35.28515625" style="249" customWidth="1"/>
    <col min="15365" max="15365" width="16.5703125" style="249" customWidth="1"/>
    <col min="15366" max="15613" width="12.5703125" style="249" customWidth="1"/>
    <col min="15614" max="15616" width="11.42578125" style="249"/>
    <col min="15617" max="15617" width="17.5703125" style="249" customWidth="1"/>
    <col min="15618" max="15618" width="70.42578125" style="249" customWidth="1"/>
    <col min="15619" max="15619" width="16.28515625" style="249" customWidth="1"/>
    <col min="15620" max="15620" width="35.28515625" style="249" customWidth="1"/>
    <col min="15621" max="15621" width="16.5703125" style="249" customWidth="1"/>
    <col min="15622" max="15869" width="12.5703125" style="249" customWidth="1"/>
    <col min="15870" max="15872" width="11.42578125" style="249"/>
    <col min="15873" max="15873" width="17.5703125" style="249" customWidth="1"/>
    <col min="15874" max="15874" width="70.42578125" style="249" customWidth="1"/>
    <col min="15875" max="15875" width="16.28515625" style="249" customWidth="1"/>
    <col min="15876" max="15876" width="35.28515625" style="249" customWidth="1"/>
    <col min="15877" max="15877" width="16.5703125" style="249" customWidth="1"/>
    <col min="15878" max="16125" width="12.5703125" style="249" customWidth="1"/>
    <col min="16126" max="16128" width="11.42578125" style="249"/>
    <col min="16129" max="16129" width="17.5703125" style="249" customWidth="1"/>
    <col min="16130" max="16130" width="70.42578125" style="249" customWidth="1"/>
    <col min="16131" max="16131" width="16.28515625" style="249" customWidth="1"/>
    <col min="16132" max="16132" width="35.28515625" style="249" customWidth="1"/>
    <col min="16133" max="16133" width="16.5703125" style="249" customWidth="1"/>
    <col min="16134" max="16381" width="12.5703125" style="249" customWidth="1"/>
    <col min="16382" max="16384" width="11.42578125" style="249"/>
  </cols>
  <sheetData>
    <row r="1" spans="1:10" ht="15.75" customHeight="1">
      <c r="A1" s="246" t="s">
        <v>4</v>
      </c>
      <c r="B1" s="1501" t="s">
        <v>467</v>
      </c>
      <c r="C1" s="1501"/>
      <c r="D1" s="1501"/>
      <c r="E1" s="247"/>
      <c r="F1" s="248"/>
      <c r="G1" s="248"/>
      <c r="H1" s="248"/>
      <c r="I1" s="248"/>
      <c r="J1" s="248"/>
    </row>
    <row r="2" spans="1:10" ht="15.75" customHeight="1">
      <c r="A2" s="246"/>
      <c r="B2" s="247"/>
      <c r="C2" s="247"/>
      <c r="D2" s="247"/>
      <c r="E2" s="247"/>
      <c r="F2" s="248"/>
      <c r="G2" s="248"/>
      <c r="H2" s="248"/>
      <c r="I2" s="248"/>
      <c r="J2" s="248"/>
    </row>
    <row r="3" spans="1:10" ht="15.75" customHeight="1">
      <c r="A3" s="247" t="s">
        <v>4</v>
      </c>
      <c r="B3" s="250" t="s">
        <v>4</v>
      </c>
      <c r="C3" s="247"/>
      <c r="D3" s="247"/>
      <c r="E3" s="251" t="s">
        <v>468</v>
      </c>
      <c r="F3" s="247"/>
    </row>
    <row r="4" spans="1:10" ht="15.75" customHeight="1">
      <c r="E4" s="252" t="s">
        <v>124</v>
      </c>
    </row>
    <row r="5" spans="1:10" ht="15.75" customHeight="1">
      <c r="A5" s="253" t="s">
        <v>469</v>
      </c>
      <c r="B5" s="254" t="s">
        <v>470</v>
      </c>
      <c r="E5" s="1107">
        <v>5</v>
      </c>
      <c r="F5" s="255"/>
    </row>
    <row r="6" spans="1:10" ht="15.75" customHeight="1">
      <c r="A6" s="253" t="s">
        <v>4</v>
      </c>
      <c r="B6" s="254" t="s">
        <v>4</v>
      </c>
      <c r="E6" s="1108" t="s">
        <v>4</v>
      </c>
      <c r="F6" s="256"/>
    </row>
    <row r="7" spans="1:10" ht="15.75" customHeight="1">
      <c r="A7" s="253" t="s">
        <v>471</v>
      </c>
      <c r="B7" s="254" t="s">
        <v>750</v>
      </c>
      <c r="E7" s="1107">
        <v>11</v>
      </c>
      <c r="F7" s="255"/>
    </row>
    <row r="8" spans="1:10" ht="15.75" customHeight="1">
      <c r="A8" s="257"/>
      <c r="B8" s="254" t="s">
        <v>4</v>
      </c>
      <c r="E8" s="1109" t="s">
        <v>4</v>
      </c>
      <c r="F8" s="72"/>
    </row>
    <row r="9" spans="1:10" ht="15.75" customHeight="1">
      <c r="A9" s="253" t="s">
        <v>472</v>
      </c>
      <c r="B9" s="254" t="s">
        <v>473</v>
      </c>
      <c r="E9" s="1107">
        <v>13</v>
      </c>
      <c r="F9" s="255"/>
    </row>
    <row r="10" spans="1:10" ht="15.75" customHeight="1">
      <c r="A10" s="257"/>
      <c r="E10" s="1109"/>
      <c r="F10" s="72"/>
    </row>
    <row r="11" spans="1:10" ht="15.75" customHeight="1">
      <c r="A11" s="253" t="s">
        <v>474</v>
      </c>
      <c r="B11" s="254" t="s">
        <v>475</v>
      </c>
      <c r="E11" s="1107">
        <v>17</v>
      </c>
      <c r="F11" s="255"/>
    </row>
    <row r="12" spans="1:10" ht="15.75" customHeight="1">
      <c r="A12" s="257"/>
      <c r="E12" s="1109"/>
      <c r="F12" s="72"/>
    </row>
    <row r="13" spans="1:10" ht="15.75" customHeight="1">
      <c r="A13" s="253" t="s">
        <v>476</v>
      </c>
      <c r="B13" s="254" t="s">
        <v>477</v>
      </c>
      <c r="E13" s="1107">
        <v>20</v>
      </c>
      <c r="F13" s="255"/>
    </row>
    <row r="14" spans="1:10" ht="15.75" customHeight="1">
      <c r="A14" s="257"/>
      <c r="E14" s="1109"/>
      <c r="F14" s="72"/>
    </row>
    <row r="15" spans="1:10" ht="15.75" customHeight="1">
      <c r="A15" s="253" t="s">
        <v>478</v>
      </c>
      <c r="B15" s="254" t="s">
        <v>479</v>
      </c>
      <c r="E15" s="1109">
        <v>22</v>
      </c>
      <c r="F15" s="72"/>
    </row>
    <row r="16" spans="1:10" ht="15.75" customHeight="1">
      <c r="A16" s="257"/>
      <c r="E16" s="1109"/>
      <c r="F16" s="72"/>
    </row>
    <row r="17" spans="1:6" ht="15.75" customHeight="1">
      <c r="A17" s="253" t="s">
        <v>480</v>
      </c>
      <c r="B17" s="254" t="s">
        <v>481</v>
      </c>
      <c r="E17" s="1107">
        <v>25</v>
      </c>
      <c r="F17" s="255"/>
    </row>
    <row r="18" spans="1:6" ht="15.75" customHeight="1">
      <c r="A18" s="257"/>
      <c r="E18" s="1109"/>
      <c r="F18" s="72"/>
    </row>
    <row r="19" spans="1:6" ht="15.75" customHeight="1">
      <c r="A19" s="253" t="s">
        <v>482</v>
      </c>
      <c r="B19" s="254" t="s">
        <v>483</v>
      </c>
      <c r="E19" s="1107">
        <v>31</v>
      </c>
      <c r="F19" s="255"/>
    </row>
    <row r="20" spans="1:6" ht="15.75" customHeight="1">
      <c r="A20" s="253"/>
      <c r="B20" s="254"/>
      <c r="E20" s="1107"/>
      <c r="F20" s="255"/>
    </row>
    <row r="21" spans="1:6" ht="15.75" customHeight="1">
      <c r="A21" s="253" t="s">
        <v>484</v>
      </c>
      <c r="B21" s="254" t="s">
        <v>485</v>
      </c>
      <c r="E21" s="1107">
        <v>45</v>
      </c>
      <c r="F21" s="255"/>
    </row>
    <row r="22" spans="1:6" ht="15.75" customHeight="1">
      <c r="A22" s="253"/>
      <c r="B22" s="254"/>
      <c r="E22" s="1107"/>
      <c r="F22" s="255"/>
    </row>
    <row r="23" spans="1:6" ht="15.75" customHeight="1">
      <c r="A23" s="253" t="s">
        <v>486</v>
      </c>
      <c r="B23" s="254" t="s">
        <v>487</v>
      </c>
      <c r="E23" s="1107">
        <v>50</v>
      </c>
      <c r="F23" s="255"/>
    </row>
    <row r="24" spans="1:6" ht="15.75" customHeight="1">
      <c r="B24" s="254"/>
      <c r="E24" s="1109"/>
      <c r="F24" s="72"/>
    </row>
    <row r="25" spans="1:6" ht="15.75">
      <c r="A25" s="258" t="s">
        <v>488</v>
      </c>
      <c r="B25" s="259" t="s">
        <v>489</v>
      </c>
      <c r="C25" s="260"/>
      <c r="D25" s="260"/>
      <c r="E25" s="1107">
        <v>53</v>
      </c>
      <c r="F25" s="261"/>
    </row>
    <row r="26" spans="1:6" ht="15.75">
      <c r="A26" s="262"/>
      <c r="B26" s="259"/>
      <c r="C26" s="260"/>
      <c r="D26" s="260"/>
      <c r="E26" s="1107"/>
      <c r="F26" s="261"/>
    </row>
    <row r="27" spans="1:6" ht="15.75">
      <c r="A27" s="258" t="s">
        <v>490</v>
      </c>
      <c r="B27" s="263" t="s">
        <v>491</v>
      </c>
      <c r="C27" s="260"/>
      <c r="D27" s="260"/>
      <c r="E27" s="1107">
        <v>55</v>
      </c>
      <c r="F27" s="261"/>
    </row>
    <row r="28" spans="1:6" ht="15.75">
      <c r="A28" s="262"/>
      <c r="B28" s="259"/>
      <c r="E28" s="1107"/>
      <c r="F28" s="261"/>
    </row>
    <row r="29" spans="1:6" ht="15.75">
      <c r="A29" s="258" t="s">
        <v>492</v>
      </c>
      <c r="B29" s="263" t="s">
        <v>493</v>
      </c>
      <c r="E29" s="1107">
        <v>58</v>
      </c>
      <c r="F29" s="261"/>
    </row>
    <row r="30" spans="1:6" ht="15.75">
      <c r="A30" s="262"/>
      <c r="B30" s="259"/>
      <c r="E30" s="1107"/>
      <c r="F30" s="261"/>
    </row>
    <row r="31" spans="1:6" ht="15.75">
      <c r="A31" s="262" t="s">
        <v>494</v>
      </c>
      <c r="B31" s="263" t="s">
        <v>495</v>
      </c>
      <c r="E31" s="1107">
        <v>59</v>
      </c>
      <c r="F31" s="261"/>
    </row>
    <row r="32" spans="1:6" ht="15.75">
      <c r="A32" s="262"/>
      <c r="B32" s="259"/>
      <c r="E32" s="1107" t="s">
        <v>4</v>
      </c>
      <c r="F32" s="261"/>
    </row>
    <row r="33" spans="1:6" ht="15.75">
      <c r="A33" s="262" t="s">
        <v>496</v>
      </c>
      <c r="B33" s="263" t="s">
        <v>497</v>
      </c>
      <c r="C33" s="260"/>
      <c r="D33" s="260"/>
      <c r="E33" s="1107">
        <v>60</v>
      </c>
      <c r="F33" s="261"/>
    </row>
    <row r="34" spans="1:6" ht="15.75">
      <c r="A34" s="258"/>
      <c r="B34" s="259"/>
      <c r="C34" s="260"/>
      <c r="D34" s="260"/>
      <c r="E34" s="1107"/>
      <c r="F34" s="261"/>
    </row>
    <row r="35" spans="1:6" ht="15.75">
      <c r="A35" s="262" t="s">
        <v>498</v>
      </c>
      <c r="B35" s="264" t="s">
        <v>499</v>
      </c>
      <c r="C35" s="260"/>
      <c r="D35" s="260"/>
      <c r="E35" s="1107">
        <v>62</v>
      </c>
      <c r="F35" s="261"/>
    </row>
    <row r="36" spans="1:6">
      <c r="E36" s="1107"/>
      <c r="F36" s="255"/>
    </row>
    <row r="37" spans="1:6" ht="15.75">
      <c r="A37" s="262" t="s">
        <v>500</v>
      </c>
      <c r="B37" s="254" t="s">
        <v>501</v>
      </c>
      <c r="C37" s="264"/>
      <c r="E37" s="1110">
        <v>63</v>
      </c>
      <c r="F37" s="265"/>
    </row>
    <row r="38" spans="1:6" ht="15.75">
      <c r="A38" s="266"/>
      <c r="E38" s="1107"/>
      <c r="F38" s="255"/>
    </row>
    <row r="39" spans="1:6" ht="15.75">
      <c r="A39" s="262" t="s">
        <v>502</v>
      </c>
      <c r="B39" s="254" t="s">
        <v>503</v>
      </c>
      <c r="E39" s="1110">
        <v>64</v>
      </c>
      <c r="F39" s="265"/>
    </row>
    <row r="40" spans="1:6" ht="15.75">
      <c r="A40" s="266"/>
      <c r="E40" s="1107"/>
      <c r="F40" s="255"/>
    </row>
    <row r="41" spans="1:6" ht="15.75">
      <c r="A41" s="262" t="s">
        <v>504</v>
      </c>
      <c r="B41" s="254" t="s">
        <v>505</v>
      </c>
      <c r="E41" s="1110">
        <v>66</v>
      </c>
      <c r="F41" s="265"/>
    </row>
    <row r="42" spans="1:6">
      <c r="E42" s="1110"/>
    </row>
    <row r="43" spans="1:6" ht="15.75">
      <c r="A43" s="262" t="s">
        <v>506</v>
      </c>
      <c r="B43" s="254" t="s">
        <v>507</v>
      </c>
      <c r="C43"/>
      <c r="E43" s="1110">
        <v>78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zoomScale="70" zoomScaleNormal="70" workbookViewId="0">
      <selection activeCell="O21" sqref="O21"/>
    </sheetView>
  </sheetViews>
  <sheetFormatPr defaultRowHeight="12.75"/>
  <cols>
    <col min="1" max="1" width="9.140625" style="1200" customWidth="1"/>
    <col min="2" max="18" width="9.140625" style="1200"/>
    <col min="19" max="19" width="10.28515625" style="1200" customWidth="1"/>
    <col min="20" max="274" width="9.140625" style="1200"/>
    <col min="275" max="275" width="10.28515625" style="1200" customWidth="1"/>
    <col min="276" max="530" width="9.140625" style="1200"/>
    <col min="531" max="531" width="10.28515625" style="1200" customWidth="1"/>
    <col min="532" max="786" width="9.140625" style="1200"/>
    <col min="787" max="787" width="10.28515625" style="1200" customWidth="1"/>
    <col min="788" max="1042" width="9.140625" style="1200"/>
    <col min="1043" max="1043" width="10.28515625" style="1200" customWidth="1"/>
    <col min="1044" max="1298" width="9.140625" style="1200"/>
    <col min="1299" max="1299" width="10.28515625" style="1200" customWidth="1"/>
    <col min="1300" max="1554" width="9.140625" style="1200"/>
    <col min="1555" max="1555" width="10.28515625" style="1200" customWidth="1"/>
    <col min="1556" max="1810" width="9.140625" style="1200"/>
    <col min="1811" max="1811" width="10.28515625" style="1200" customWidth="1"/>
    <col min="1812" max="2066" width="9.140625" style="1200"/>
    <col min="2067" max="2067" width="10.28515625" style="1200" customWidth="1"/>
    <col min="2068" max="2322" width="9.140625" style="1200"/>
    <col min="2323" max="2323" width="10.28515625" style="1200" customWidth="1"/>
    <col min="2324" max="2578" width="9.140625" style="1200"/>
    <col min="2579" max="2579" width="10.28515625" style="1200" customWidth="1"/>
    <col min="2580" max="2834" width="9.140625" style="1200"/>
    <col min="2835" max="2835" width="10.28515625" style="1200" customWidth="1"/>
    <col min="2836" max="3090" width="9.140625" style="1200"/>
    <col min="3091" max="3091" width="10.28515625" style="1200" customWidth="1"/>
    <col min="3092" max="3346" width="9.140625" style="1200"/>
    <col min="3347" max="3347" width="10.28515625" style="1200" customWidth="1"/>
    <col min="3348" max="3602" width="9.140625" style="1200"/>
    <col min="3603" max="3603" width="10.28515625" style="1200" customWidth="1"/>
    <col min="3604" max="3858" width="9.140625" style="1200"/>
    <col min="3859" max="3859" width="10.28515625" style="1200" customWidth="1"/>
    <col min="3860" max="4114" width="9.140625" style="1200"/>
    <col min="4115" max="4115" width="10.28515625" style="1200" customWidth="1"/>
    <col min="4116" max="4370" width="9.140625" style="1200"/>
    <col min="4371" max="4371" width="10.28515625" style="1200" customWidth="1"/>
    <col min="4372" max="4626" width="9.140625" style="1200"/>
    <col min="4627" max="4627" width="10.28515625" style="1200" customWidth="1"/>
    <col min="4628" max="4882" width="9.140625" style="1200"/>
    <col min="4883" max="4883" width="10.28515625" style="1200" customWidth="1"/>
    <col min="4884" max="5138" width="9.140625" style="1200"/>
    <col min="5139" max="5139" width="10.28515625" style="1200" customWidth="1"/>
    <col min="5140" max="5394" width="9.140625" style="1200"/>
    <col min="5395" max="5395" width="10.28515625" style="1200" customWidth="1"/>
    <col min="5396" max="5650" width="9.140625" style="1200"/>
    <col min="5651" max="5651" width="10.28515625" style="1200" customWidth="1"/>
    <col min="5652" max="5906" width="9.140625" style="1200"/>
    <col min="5907" max="5907" width="10.28515625" style="1200" customWidth="1"/>
    <col min="5908" max="6162" width="9.140625" style="1200"/>
    <col min="6163" max="6163" width="10.28515625" style="1200" customWidth="1"/>
    <col min="6164" max="6418" width="9.140625" style="1200"/>
    <col min="6419" max="6419" width="10.28515625" style="1200" customWidth="1"/>
    <col min="6420" max="6674" width="9.140625" style="1200"/>
    <col min="6675" max="6675" width="10.28515625" style="1200" customWidth="1"/>
    <col min="6676" max="6930" width="9.140625" style="1200"/>
    <col min="6931" max="6931" width="10.28515625" style="1200" customWidth="1"/>
    <col min="6932" max="7186" width="9.140625" style="1200"/>
    <col min="7187" max="7187" width="10.28515625" style="1200" customWidth="1"/>
    <col min="7188" max="7442" width="9.140625" style="1200"/>
    <col min="7443" max="7443" width="10.28515625" style="1200" customWidth="1"/>
    <col min="7444" max="7698" width="9.140625" style="1200"/>
    <col min="7699" max="7699" width="10.28515625" style="1200" customWidth="1"/>
    <col min="7700" max="7954" width="9.140625" style="1200"/>
    <col min="7955" max="7955" width="10.28515625" style="1200" customWidth="1"/>
    <col min="7956" max="8210" width="9.140625" style="1200"/>
    <col min="8211" max="8211" width="10.28515625" style="1200" customWidth="1"/>
    <col min="8212" max="8466" width="9.140625" style="1200"/>
    <col min="8467" max="8467" width="10.28515625" style="1200" customWidth="1"/>
    <col min="8468" max="8722" width="9.140625" style="1200"/>
    <col min="8723" max="8723" width="10.28515625" style="1200" customWidth="1"/>
    <col min="8724" max="8978" width="9.140625" style="1200"/>
    <col min="8979" max="8979" width="10.28515625" style="1200" customWidth="1"/>
    <col min="8980" max="9234" width="9.140625" style="1200"/>
    <col min="9235" max="9235" width="10.28515625" style="1200" customWidth="1"/>
    <col min="9236" max="9490" width="9.140625" style="1200"/>
    <col min="9491" max="9491" width="10.28515625" style="1200" customWidth="1"/>
    <col min="9492" max="9746" width="9.140625" style="1200"/>
    <col min="9747" max="9747" width="10.28515625" style="1200" customWidth="1"/>
    <col min="9748" max="10002" width="9.140625" style="1200"/>
    <col min="10003" max="10003" width="10.28515625" style="1200" customWidth="1"/>
    <col min="10004" max="10258" width="9.140625" style="1200"/>
    <col min="10259" max="10259" width="10.28515625" style="1200" customWidth="1"/>
    <col min="10260" max="10514" width="9.140625" style="1200"/>
    <col min="10515" max="10515" width="10.28515625" style="1200" customWidth="1"/>
    <col min="10516" max="10770" width="9.140625" style="1200"/>
    <col min="10771" max="10771" width="10.28515625" style="1200" customWidth="1"/>
    <col min="10772" max="11026" width="9.140625" style="1200"/>
    <col min="11027" max="11027" width="10.28515625" style="1200" customWidth="1"/>
    <col min="11028" max="11282" width="9.140625" style="1200"/>
    <col min="11283" max="11283" width="10.28515625" style="1200" customWidth="1"/>
    <col min="11284" max="11538" width="9.140625" style="1200"/>
    <col min="11539" max="11539" width="10.28515625" style="1200" customWidth="1"/>
    <col min="11540" max="11794" width="9.140625" style="1200"/>
    <col min="11795" max="11795" width="10.28515625" style="1200" customWidth="1"/>
    <col min="11796" max="12050" width="9.140625" style="1200"/>
    <col min="12051" max="12051" width="10.28515625" style="1200" customWidth="1"/>
    <col min="12052" max="12306" width="9.140625" style="1200"/>
    <col min="12307" max="12307" width="10.28515625" style="1200" customWidth="1"/>
    <col min="12308" max="12562" width="9.140625" style="1200"/>
    <col min="12563" max="12563" width="10.28515625" style="1200" customWidth="1"/>
    <col min="12564" max="12818" width="9.140625" style="1200"/>
    <col min="12819" max="12819" width="10.28515625" style="1200" customWidth="1"/>
    <col min="12820" max="13074" width="9.140625" style="1200"/>
    <col min="13075" max="13075" width="10.28515625" style="1200" customWidth="1"/>
    <col min="13076" max="13330" width="9.140625" style="1200"/>
    <col min="13331" max="13331" width="10.28515625" style="1200" customWidth="1"/>
    <col min="13332" max="13586" width="9.140625" style="1200"/>
    <col min="13587" max="13587" width="10.28515625" style="1200" customWidth="1"/>
    <col min="13588" max="13842" width="9.140625" style="1200"/>
    <col min="13843" max="13843" width="10.28515625" style="1200" customWidth="1"/>
    <col min="13844" max="14098" width="9.140625" style="1200"/>
    <col min="14099" max="14099" width="10.28515625" style="1200" customWidth="1"/>
    <col min="14100" max="14354" width="9.140625" style="1200"/>
    <col min="14355" max="14355" width="10.28515625" style="1200" customWidth="1"/>
    <col min="14356" max="14610" width="9.140625" style="1200"/>
    <col min="14611" max="14611" width="10.28515625" style="1200" customWidth="1"/>
    <col min="14612" max="14866" width="9.140625" style="1200"/>
    <col min="14867" max="14867" width="10.28515625" style="1200" customWidth="1"/>
    <col min="14868" max="15122" width="9.140625" style="1200"/>
    <col min="15123" max="15123" width="10.28515625" style="1200" customWidth="1"/>
    <col min="15124" max="15378" width="9.140625" style="1200"/>
    <col min="15379" max="15379" width="10.28515625" style="1200" customWidth="1"/>
    <col min="15380" max="15634" width="9.140625" style="1200"/>
    <col min="15635" max="15635" width="10.28515625" style="1200" customWidth="1"/>
    <col min="15636" max="15890" width="9.140625" style="1200"/>
    <col min="15891" max="15891" width="10.28515625" style="1200" customWidth="1"/>
    <col min="15892" max="16146" width="9.140625" style="1200"/>
    <col min="16147" max="16147" width="10.28515625" style="1200" customWidth="1"/>
    <col min="16148" max="16384" width="9.140625" style="1200"/>
  </cols>
  <sheetData>
    <row r="1" spans="1:20" ht="15">
      <c r="A1" s="660" t="s">
        <v>510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</row>
    <row r="2" spans="1:20" ht="15">
      <c r="A2" s="660" t="s">
        <v>511</v>
      </c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</row>
    <row r="3" spans="1:20" ht="15">
      <c r="A3" s="660" t="s">
        <v>512</v>
      </c>
      <c r="B3" s="1199"/>
      <c r="C3" s="1199"/>
      <c r="D3" s="1199"/>
      <c r="E3" s="1199"/>
      <c r="F3" s="1199"/>
      <c r="G3" s="1199"/>
      <c r="H3" s="1199"/>
      <c r="I3" s="1199"/>
      <c r="J3" s="1199"/>
      <c r="K3" s="1199"/>
      <c r="L3" s="1199"/>
      <c r="M3" s="1199"/>
      <c r="N3" s="1199"/>
      <c r="O3" s="1199"/>
      <c r="P3" s="1199"/>
      <c r="Q3" s="1199"/>
      <c r="R3" s="1199"/>
      <c r="S3" s="1199"/>
    </row>
    <row r="4" spans="1:20" ht="15">
      <c r="A4" s="660" t="s">
        <v>513</v>
      </c>
      <c r="B4" s="1199"/>
      <c r="C4" s="1199"/>
      <c r="D4" s="1199"/>
      <c r="E4" s="1199"/>
      <c r="F4" s="1199"/>
      <c r="G4" s="1199"/>
      <c r="H4" s="1199"/>
      <c r="I4" s="1199"/>
      <c r="J4" s="1199"/>
      <c r="K4" s="1199"/>
      <c r="L4" s="1199"/>
      <c r="M4" s="1199"/>
      <c r="N4" s="1199"/>
      <c r="O4" s="1199"/>
      <c r="P4" s="1199"/>
      <c r="Q4" s="1199"/>
      <c r="R4" s="1199"/>
      <c r="S4" s="1199"/>
    </row>
    <row r="5" spans="1:20" ht="15">
      <c r="A5" s="660"/>
      <c r="B5" s="1199"/>
      <c r="C5" s="1199"/>
      <c r="D5" s="1199"/>
      <c r="E5" s="1199"/>
      <c r="F5" s="1199"/>
      <c r="G5" s="1199"/>
      <c r="H5" s="1199"/>
      <c r="I5" s="1199"/>
      <c r="J5" s="1199"/>
      <c r="K5" s="1199"/>
      <c r="L5" s="1199"/>
      <c r="M5" s="1199"/>
      <c r="N5" s="1199"/>
      <c r="O5" s="1199"/>
      <c r="P5" s="1199"/>
      <c r="Q5" s="1199"/>
      <c r="R5" s="1199"/>
      <c r="S5" s="1199"/>
    </row>
    <row r="6" spans="1:20" ht="25.5" customHeight="1">
      <c r="A6" s="1198" t="s">
        <v>772</v>
      </c>
      <c r="B6" s="1199"/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  <c r="Q6" s="1199"/>
      <c r="R6" s="1199"/>
      <c r="S6" s="1199"/>
    </row>
    <row r="7" spans="1:20" ht="15">
      <c r="A7" s="1062" t="s">
        <v>773</v>
      </c>
      <c r="B7" s="1199"/>
      <c r="C7" s="1199"/>
      <c r="D7" s="1199"/>
      <c r="E7" s="1199"/>
      <c r="F7" s="1199"/>
      <c r="G7" s="1199"/>
      <c r="H7" s="1199"/>
      <c r="I7" s="1199"/>
      <c r="J7" s="1199"/>
      <c r="K7" s="1199"/>
      <c r="L7" s="1199"/>
      <c r="M7" s="1199"/>
      <c r="N7" s="1199"/>
      <c r="O7" s="1199"/>
      <c r="P7" s="1199"/>
      <c r="Q7" s="1199"/>
      <c r="R7" s="1199"/>
      <c r="S7" s="1199"/>
    </row>
    <row r="8" spans="1:20" ht="15">
      <c r="A8" s="1062" t="s">
        <v>779</v>
      </c>
      <c r="B8" s="1199"/>
      <c r="C8" s="1199"/>
      <c r="D8" s="1199"/>
      <c r="E8" s="1199"/>
      <c r="F8" s="1199"/>
      <c r="G8" s="1199"/>
      <c r="H8" s="1199"/>
      <c r="I8" s="1199"/>
      <c r="J8" s="1199"/>
      <c r="K8" s="1199"/>
      <c r="L8" s="1199"/>
      <c r="M8" s="1199"/>
      <c r="N8" s="1199"/>
      <c r="O8" s="1199"/>
      <c r="P8" s="1199"/>
      <c r="Q8" s="1199"/>
      <c r="R8" s="1199"/>
      <c r="S8" s="1199"/>
    </row>
    <row r="9" spans="1:20" ht="21" customHeight="1">
      <c r="A9" s="1068" t="s">
        <v>782</v>
      </c>
      <c r="B9" s="1199"/>
      <c r="C9" s="1199"/>
      <c r="D9" s="1199"/>
      <c r="E9" s="1199"/>
      <c r="F9" s="1199"/>
      <c r="G9" s="1199"/>
      <c r="H9" s="1199"/>
      <c r="I9" s="1199"/>
      <c r="J9" s="1199"/>
      <c r="K9" s="1199"/>
      <c r="L9" s="1199"/>
      <c r="M9" s="1199"/>
      <c r="N9" s="1199"/>
      <c r="O9" s="1199"/>
      <c r="P9" s="1199"/>
      <c r="Q9" s="1199"/>
      <c r="R9" s="1199"/>
      <c r="S9" s="1199"/>
    </row>
    <row r="10" spans="1:20" ht="15">
      <c r="A10" s="1068" t="s">
        <v>780</v>
      </c>
      <c r="B10" s="1199"/>
      <c r="C10" s="1199"/>
      <c r="D10" s="1199"/>
      <c r="E10" s="1199"/>
      <c r="F10" s="1199"/>
      <c r="G10" s="1199"/>
      <c r="H10" s="1199"/>
      <c r="I10" s="1199"/>
      <c r="J10" s="1199"/>
      <c r="K10" s="1199"/>
      <c r="L10" s="1199"/>
      <c r="M10" s="1199"/>
      <c r="N10" s="1199"/>
      <c r="O10" s="1199"/>
      <c r="P10" s="1199"/>
      <c r="Q10" s="1199"/>
      <c r="R10" s="1199"/>
      <c r="S10" s="1199"/>
      <c r="T10" s="304"/>
    </row>
    <row r="11" spans="1:20" ht="21" customHeight="1">
      <c r="A11" s="1068" t="s">
        <v>783</v>
      </c>
      <c r="B11" s="1199"/>
      <c r="C11" s="1199"/>
      <c r="D11" s="1199"/>
      <c r="E11" s="1199"/>
      <c r="F11" s="1199"/>
      <c r="G11" s="1199"/>
      <c r="H11" s="1199"/>
      <c r="I11" s="1199"/>
      <c r="J11" s="1199"/>
      <c r="K11" s="1199"/>
      <c r="L11" s="1199"/>
      <c r="M11" s="1199"/>
      <c r="N11" s="1199"/>
      <c r="O11" s="1199"/>
      <c r="P11" s="1199"/>
      <c r="Q11" s="1199"/>
      <c r="R11" s="1199"/>
      <c r="S11" s="1199"/>
      <c r="T11" s="1199"/>
    </row>
    <row r="12" spans="1:20" ht="15">
      <c r="A12" s="1068" t="s">
        <v>781</v>
      </c>
      <c r="B12" s="1199"/>
      <c r="C12" s="1199"/>
      <c r="D12" s="1199"/>
      <c r="E12" s="1199"/>
      <c r="F12" s="1199"/>
      <c r="G12" s="1199"/>
      <c r="H12" s="1199"/>
      <c r="I12" s="1199"/>
      <c r="J12" s="1199"/>
      <c r="K12" s="1199"/>
      <c r="L12" s="1199"/>
      <c r="M12" s="1199"/>
      <c r="N12" s="1199"/>
      <c r="O12" s="1199"/>
      <c r="P12" s="1199"/>
      <c r="Q12" s="1199"/>
      <c r="R12" s="1199"/>
      <c r="S12" s="1199"/>
      <c r="T12" s="1199"/>
    </row>
    <row r="13" spans="1:20" ht="15">
      <c r="A13" s="1068"/>
      <c r="B13" s="1199"/>
      <c r="C13" s="1199"/>
      <c r="D13" s="1199"/>
      <c r="E13" s="1199"/>
      <c r="F13" s="1199"/>
      <c r="G13" s="1199"/>
      <c r="H13" s="1199"/>
      <c r="I13" s="1199"/>
      <c r="J13" s="1199"/>
      <c r="K13" s="1199"/>
      <c r="L13" s="1199"/>
      <c r="M13" s="1199"/>
      <c r="N13" s="1199"/>
      <c r="O13" s="1199"/>
      <c r="P13" s="1199"/>
      <c r="Q13" s="1199"/>
      <c r="R13" s="1199"/>
      <c r="S13" s="1199"/>
      <c r="T13" s="1199"/>
    </row>
    <row r="14" spans="1:20" ht="15">
      <c r="A14" s="1068"/>
      <c r="B14" s="1199"/>
      <c r="C14" s="1199"/>
      <c r="D14" s="1199"/>
      <c r="E14" s="1199"/>
      <c r="F14" s="1199"/>
      <c r="G14" s="1199"/>
      <c r="H14" s="1199"/>
      <c r="I14" s="1199"/>
      <c r="J14" s="1199"/>
      <c r="K14" s="1199"/>
      <c r="L14" s="1199"/>
      <c r="M14" s="1199"/>
      <c r="N14" s="1199"/>
      <c r="O14" s="1199"/>
      <c r="P14" s="1199"/>
      <c r="Q14" s="1199"/>
      <c r="R14" s="1199"/>
      <c r="S14" s="1199"/>
      <c r="T14" s="1199"/>
    </row>
    <row r="15" spans="1:20" ht="15">
      <c r="A15" s="1068"/>
      <c r="B15" s="1199"/>
      <c r="C15" s="1199"/>
      <c r="D15" s="1199"/>
      <c r="E15" s="1199"/>
      <c r="F15" s="1199"/>
      <c r="G15" s="1199"/>
      <c r="H15" s="1199"/>
      <c r="I15" s="1199"/>
      <c r="J15" s="1199"/>
      <c r="K15" s="1199"/>
      <c r="L15" s="1199"/>
      <c r="M15" s="1199"/>
      <c r="N15" s="1199"/>
      <c r="O15" s="1199"/>
      <c r="P15" s="1199"/>
      <c r="Q15" s="1199"/>
      <c r="R15" s="1199"/>
      <c r="S15" s="1199"/>
      <c r="T15" s="1199"/>
    </row>
    <row r="16" spans="1:20" ht="15">
      <c r="A16" s="1068"/>
      <c r="B16" s="1199"/>
      <c r="C16" s="1199"/>
      <c r="D16" s="1199"/>
      <c r="E16" s="1199"/>
      <c r="F16" s="1199"/>
      <c r="G16" s="1199"/>
      <c r="H16" s="1199"/>
      <c r="I16" s="1199"/>
      <c r="J16" s="1199"/>
      <c r="K16" s="1199"/>
      <c r="L16" s="1199"/>
      <c r="M16" s="1199"/>
      <c r="N16" s="1199"/>
      <c r="O16" s="1199"/>
      <c r="P16" s="1199"/>
      <c r="Q16" s="1199"/>
      <c r="R16" s="1199"/>
      <c r="S16" s="1199"/>
      <c r="T16" s="1199"/>
    </row>
    <row r="17" spans="1:20" ht="15">
      <c r="A17" s="1068"/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</row>
    <row r="18" spans="1:20" ht="15">
      <c r="A18" s="1068"/>
      <c r="B18" s="1199"/>
      <c r="C18" s="1199"/>
      <c r="D18" s="1199"/>
      <c r="E18" s="1199"/>
      <c r="F18" s="1199"/>
      <c r="G18" s="1199"/>
      <c r="H18" s="1199"/>
      <c r="I18" s="1199"/>
      <c r="J18" s="1199"/>
      <c r="K18" s="1199"/>
      <c r="L18" s="1199"/>
      <c r="M18" s="1199"/>
      <c r="N18" s="1199"/>
      <c r="O18" s="1199"/>
      <c r="P18" s="1199"/>
      <c r="Q18" s="1199"/>
      <c r="R18" s="1199"/>
      <c r="S18" s="1199"/>
      <c r="T18" s="1199"/>
    </row>
    <row r="19" spans="1:20" ht="15">
      <c r="A19" s="1068"/>
      <c r="B19" s="1199"/>
      <c r="C19" s="1199"/>
      <c r="D19" s="1199"/>
      <c r="E19" s="1199"/>
      <c r="F19" s="1199"/>
      <c r="G19" s="1199"/>
      <c r="H19" s="1199"/>
      <c r="I19" s="1199"/>
      <c r="J19" s="1199"/>
      <c r="K19" s="1199"/>
      <c r="L19" s="1199"/>
      <c r="M19" s="1199"/>
      <c r="N19" s="1199"/>
      <c r="O19" s="1199"/>
      <c r="P19" s="1199"/>
      <c r="Q19" s="1199"/>
      <c r="R19" s="1199"/>
      <c r="S19" s="1199"/>
      <c r="T19" s="1199"/>
    </row>
    <row r="20" spans="1:20" ht="15">
      <c r="A20" s="1068"/>
      <c r="B20" s="1199"/>
      <c r="C20" s="1199"/>
      <c r="D20" s="1199"/>
      <c r="E20" s="1199"/>
      <c r="F20" s="1199"/>
      <c r="G20" s="1199"/>
      <c r="H20" s="1199"/>
      <c r="I20" s="1199"/>
      <c r="J20" s="1199"/>
      <c r="K20" s="1199"/>
      <c r="L20" s="1199"/>
      <c r="M20" s="1199"/>
      <c r="N20" s="1199"/>
      <c r="O20" s="1199"/>
      <c r="P20" s="1199"/>
      <c r="Q20" s="1199"/>
      <c r="R20" s="1199"/>
      <c r="S20" s="1199"/>
      <c r="T20" s="1199"/>
    </row>
    <row r="21" spans="1:20" ht="15">
      <c r="A21" s="1068"/>
      <c r="B21" s="1199"/>
      <c r="C21" s="1199"/>
      <c r="D21" s="1199"/>
      <c r="E21" s="1199"/>
      <c r="F21" s="1199"/>
      <c r="G21" s="1199"/>
      <c r="H21" s="1199"/>
      <c r="I21" s="1199"/>
      <c r="J21" s="1199"/>
      <c r="K21" s="1199"/>
      <c r="L21" s="1199"/>
      <c r="M21" s="1199"/>
      <c r="N21" s="1199"/>
      <c r="O21" s="1199"/>
      <c r="P21" s="1199"/>
      <c r="Q21" s="1199"/>
      <c r="R21" s="1199"/>
      <c r="S21" s="1199"/>
      <c r="T21" s="1199"/>
    </row>
    <row r="22" spans="1:20" ht="15">
      <c r="A22" s="1068"/>
      <c r="B22" s="1199"/>
      <c r="C22" s="1199"/>
      <c r="D22" s="1199"/>
      <c r="E22" s="1199"/>
      <c r="F22" s="1199"/>
      <c r="G22" s="1199"/>
      <c r="H22" s="1199"/>
      <c r="I22" s="1199"/>
      <c r="J22" s="1199"/>
      <c r="K22" s="1199"/>
      <c r="L22" s="1199"/>
      <c r="M22" s="1199"/>
      <c r="N22" s="1199"/>
      <c r="O22" s="1199"/>
      <c r="P22" s="1199"/>
      <c r="Q22" s="1199"/>
      <c r="R22" s="1199"/>
      <c r="S22" s="1199"/>
      <c r="T22" s="1201"/>
    </row>
    <row r="23" spans="1:20" ht="15">
      <c r="A23" s="1068"/>
      <c r="B23" s="1199"/>
      <c r="C23" s="1199"/>
      <c r="D23" s="1199"/>
      <c r="E23" s="1199"/>
      <c r="F23" s="1199"/>
      <c r="G23" s="1199"/>
      <c r="H23" s="1199"/>
      <c r="I23" s="1199"/>
      <c r="J23" s="1199"/>
      <c r="K23" s="1199"/>
      <c r="L23" s="1199"/>
      <c r="M23" s="1199"/>
      <c r="N23" s="1199"/>
      <c r="O23" s="1199"/>
      <c r="P23" s="1199"/>
      <c r="Q23" s="1199"/>
      <c r="R23" s="1199"/>
      <c r="S23" s="1199"/>
      <c r="T23" s="1201"/>
    </row>
    <row r="24" spans="1:20" ht="15" hidden="1">
      <c r="A24" s="1068"/>
      <c r="B24" s="1199"/>
      <c r="C24" s="1199"/>
      <c r="D24" s="1199"/>
      <c r="E24" s="1199"/>
      <c r="F24" s="1199"/>
      <c r="G24" s="1199"/>
      <c r="H24" s="1199"/>
      <c r="I24" s="1199"/>
      <c r="J24" s="1199"/>
      <c r="K24" s="1199"/>
      <c r="L24" s="1199"/>
      <c r="M24" s="1199"/>
      <c r="N24" s="1199"/>
      <c r="O24" s="1199"/>
      <c r="P24" s="1199"/>
      <c r="Q24" s="1199"/>
      <c r="R24" s="1199"/>
      <c r="S24" s="1199"/>
      <c r="T24" s="1201"/>
    </row>
    <row r="25" spans="1:20" ht="15" hidden="1">
      <c r="A25" s="1068"/>
      <c r="B25" s="1199"/>
      <c r="C25" s="1199"/>
      <c r="D25" s="1199"/>
      <c r="E25" s="1199"/>
      <c r="F25" s="1199"/>
      <c r="G25" s="1199"/>
      <c r="H25" s="1199"/>
      <c r="I25" s="1199"/>
      <c r="J25" s="1199"/>
      <c r="K25" s="1199"/>
      <c r="L25" s="1199"/>
      <c r="M25" s="1199"/>
      <c r="N25" s="1199"/>
      <c r="O25" s="1199"/>
      <c r="P25" s="1199"/>
      <c r="Q25" s="1199"/>
      <c r="R25" s="1199"/>
      <c r="S25" s="1199"/>
      <c r="T25" s="1201"/>
    </row>
    <row r="26" spans="1:20">
      <c r="A26" s="1199"/>
      <c r="B26" s="1199"/>
      <c r="C26" s="1199"/>
      <c r="D26" s="1199"/>
      <c r="E26" s="1199"/>
      <c r="F26" s="1199"/>
      <c r="G26" s="1199"/>
      <c r="H26" s="1199"/>
      <c r="I26" s="1199"/>
      <c r="J26" s="1199"/>
      <c r="K26" s="1199"/>
      <c r="L26" s="1199"/>
      <c r="M26" s="1199"/>
      <c r="N26" s="1199"/>
      <c r="O26" s="1199"/>
      <c r="P26" s="1199"/>
      <c r="Q26" s="1199"/>
      <c r="R26" s="1199"/>
      <c r="S26" s="1199"/>
      <c r="T26" s="1201"/>
    </row>
    <row r="27" spans="1:20" ht="15">
      <c r="A27" s="661"/>
      <c r="B27" s="1199"/>
      <c r="C27" s="1199"/>
      <c r="D27" s="1199"/>
      <c r="E27" s="1199"/>
      <c r="F27" s="1199"/>
      <c r="G27" s="1199"/>
      <c r="H27" s="1199"/>
      <c r="I27" s="1199"/>
      <c r="J27" s="1199"/>
      <c r="K27" s="1199"/>
      <c r="L27" s="1199"/>
      <c r="M27" s="1199"/>
      <c r="N27" s="1199"/>
      <c r="O27" s="1199"/>
      <c r="P27" s="1199"/>
      <c r="Q27" s="1199"/>
      <c r="R27" s="1199"/>
      <c r="S27" s="1199"/>
      <c r="T27" s="1201"/>
    </row>
    <row r="28" spans="1:20" ht="15">
      <c r="A28" s="1068"/>
      <c r="B28" s="1199"/>
      <c r="C28" s="1199"/>
      <c r="D28" s="1199"/>
      <c r="E28" s="1199"/>
      <c r="F28" s="1199"/>
      <c r="G28" s="1199"/>
      <c r="H28" s="1199"/>
      <c r="I28" s="1199"/>
      <c r="J28" s="1199"/>
      <c r="K28" s="1199"/>
      <c r="L28" s="1199"/>
      <c r="M28" s="1199"/>
      <c r="N28" s="1199"/>
      <c r="O28" s="1199"/>
      <c r="P28" s="1199"/>
      <c r="Q28" s="1199"/>
      <c r="R28" s="1199"/>
      <c r="S28" s="1199"/>
      <c r="T28" s="1201"/>
    </row>
    <row r="29" spans="1:20">
      <c r="A29" s="1199"/>
      <c r="B29" s="1199"/>
      <c r="C29" s="1199"/>
      <c r="D29" s="1199"/>
      <c r="E29" s="1199"/>
      <c r="F29" s="1199"/>
      <c r="G29" s="1199"/>
      <c r="H29" s="1199"/>
      <c r="I29" s="1199"/>
      <c r="J29" s="1199"/>
      <c r="K29" s="1199"/>
      <c r="L29" s="1199"/>
      <c r="M29" s="1199"/>
      <c r="N29" s="1199"/>
      <c r="O29" s="1199"/>
      <c r="P29" s="1199"/>
      <c r="Q29" s="1199"/>
      <c r="R29" s="1199"/>
      <c r="S29" s="119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K92"/>
  <sheetViews>
    <sheetView showGridLines="0" showZeros="0" showOutlineSymbols="0" zoomScale="70" zoomScaleNormal="70" workbookViewId="0">
      <selection activeCell="O21" sqref="O21"/>
    </sheetView>
  </sheetViews>
  <sheetFormatPr defaultRowHeight="12.75"/>
  <cols>
    <col min="1" max="1" width="85.85546875" style="177" customWidth="1"/>
    <col min="2" max="2" width="16.85546875" style="177" customWidth="1"/>
    <col min="3" max="3" width="16.85546875" style="177" bestFit="1" customWidth="1"/>
    <col min="4" max="4" width="2.7109375" style="177" customWidth="1"/>
    <col min="5" max="5" width="16.140625" style="177" customWidth="1"/>
    <col min="6" max="6" width="2.7109375" style="177" customWidth="1"/>
    <col min="7" max="7" width="16.140625" style="177" customWidth="1"/>
    <col min="8" max="8" width="2.5703125" style="177" customWidth="1"/>
    <col min="9" max="11" width="11.7109375" style="177" bestFit="1" customWidth="1"/>
    <col min="12" max="13" width="9.140625" style="177"/>
    <col min="14" max="14" width="16.140625" style="177" customWidth="1"/>
    <col min="15" max="16384" width="9.140625" style="177"/>
  </cols>
  <sheetData>
    <row r="1" spans="1:11" ht="17.25" customHeight="1">
      <c r="A1" s="173" t="s">
        <v>431</v>
      </c>
      <c r="B1" s="174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7.25" customHeight="1">
      <c r="A2" s="178"/>
      <c r="B2" s="178"/>
      <c r="C2" s="175"/>
      <c r="D2" s="175"/>
      <c r="E2" s="175"/>
      <c r="F2" s="175"/>
      <c r="G2" s="175"/>
      <c r="H2" s="175"/>
      <c r="I2" s="175"/>
      <c r="J2" s="175"/>
      <c r="K2" s="175"/>
    </row>
    <row r="3" spans="1:11" ht="17.25" customHeight="1">
      <c r="A3" s="179" t="s">
        <v>432</v>
      </c>
      <c r="B3" s="180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17.25" customHeight="1">
      <c r="A4" s="182"/>
      <c r="B4" s="182"/>
      <c r="C4" s="176"/>
      <c r="D4" s="176"/>
      <c r="E4" s="176"/>
      <c r="F4" s="176"/>
      <c r="G4" s="176"/>
      <c r="H4" s="176"/>
      <c r="I4" s="176"/>
      <c r="J4" s="176"/>
      <c r="K4" s="176"/>
    </row>
    <row r="5" spans="1:11" ht="17.25" customHeight="1">
      <c r="A5" s="182"/>
      <c r="B5" s="182"/>
      <c r="C5" s="183"/>
      <c r="D5" s="1054"/>
      <c r="E5" s="176"/>
      <c r="F5" s="176"/>
      <c r="G5" s="176"/>
      <c r="H5" s="176"/>
      <c r="I5" s="176"/>
      <c r="J5" s="184"/>
      <c r="K5" s="185" t="s">
        <v>2</v>
      </c>
    </row>
    <row r="6" spans="1:11" ht="15.95" customHeight="1">
      <c r="A6" s="186"/>
      <c r="B6" s="187" t="s">
        <v>227</v>
      </c>
      <c r="C6" s="188" t="s">
        <v>229</v>
      </c>
      <c r="D6" s="191"/>
      <c r="E6" s="189"/>
      <c r="F6" s="189"/>
      <c r="G6" s="190"/>
      <c r="H6" s="189"/>
      <c r="I6" s="191" t="s">
        <v>433</v>
      </c>
      <c r="J6" s="189"/>
      <c r="K6" s="190"/>
    </row>
    <row r="7" spans="1:11" ht="15.95" customHeight="1">
      <c r="A7" s="192" t="s">
        <v>3</v>
      </c>
      <c r="B7" s="193" t="s">
        <v>228</v>
      </c>
      <c r="C7" s="1084"/>
      <c r="D7" s="1093"/>
      <c r="E7" s="1084"/>
      <c r="F7" s="1093"/>
      <c r="G7" s="1084"/>
      <c r="H7" s="1093"/>
      <c r="I7" s="194" t="s">
        <v>4</v>
      </c>
      <c r="J7" s="194" t="s">
        <v>4</v>
      </c>
      <c r="K7" s="195"/>
    </row>
    <row r="8" spans="1:11" ht="15.95" customHeight="1">
      <c r="A8" s="196"/>
      <c r="B8" s="197" t="s">
        <v>746</v>
      </c>
      <c r="C8" s="1084" t="s">
        <v>434</v>
      </c>
      <c r="D8" s="194"/>
      <c r="E8" s="1084" t="s">
        <v>435</v>
      </c>
      <c r="F8" s="194"/>
      <c r="G8" s="1084" t="s">
        <v>436</v>
      </c>
      <c r="H8" s="194"/>
      <c r="I8" s="195" t="s">
        <v>232</v>
      </c>
      <c r="J8" s="195" t="s">
        <v>437</v>
      </c>
      <c r="K8" s="195" t="s">
        <v>438</v>
      </c>
    </row>
    <row r="9" spans="1:11" s="202" customFormat="1" ht="9.75" customHeight="1">
      <c r="A9" s="199" t="s">
        <v>439</v>
      </c>
      <c r="B9" s="200">
        <v>2</v>
      </c>
      <c r="C9" s="1085">
        <v>3</v>
      </c>
      <c r="D9" s="201"/>
      <c r="E9" s="1085">
        <v>4</v>
      </c>
      <c r="F9" s="201"/>
      <c r="G9" s="1085">
        <v>5</v>
      </c>
      <c r="H9" s="201"/>
      <c r="I9" s="201">
        <v>6</v>
      </c>
      <c r="J9" s="201">
        <v>7</v>
      </c>
      <c r="K9" s="201">
        <v>8</v>
      </c>
    </row>
    <row r="10" spans="1:11" ht="24" customHeight="1">
      <c r="A10" s="203" t="s">
        <v>440</v>
      </c>
      <c r="B10" s="982">
        <v>404484028</v>
      </c>
      <c r="C10" s="1086">
        <v>40655999</v>
      </c>
      <c r="D10" s="924"/>
      <c r="E10" s="1086">
        <v>71096748</v>
      </c>
      <c r="F10" s="924"/>
      <c r="G10" s="1086">
        <v>101060605</v>
      </c>
      <c r="H10" s="1112"/>
      <c r="I10" s="991">
        <v>0.10051323707644644</v>
      </c>
      <c r="J10" s="991">
        <v>0.17577145963350621</v>
      </c>
      <c r="K10" s="1009">
        <v>0.24985066901084163</v>
      </c>
    </row>
    <row r="11" spans="1:11" ht="24" customHeight="1">
      <c r="A11" s="204" t="s">
        <v>441</v>
      </c>
      <c r="B11" s="983">
        <v>486784028</v>
      </c>
      <c r="C11" s="1087">
        <v>34010719</v>
      </c>
      <c r="D11" s="1094"/>
      <c r="E11" s="1087">
        <v>70220863</v>
      </c>
      <c r="F11" s="1094"/>
      <c r="G11" s="1105">
        <v>104474949</v>
      </c>
      <c r="H11" s="1112"/>
      <c r="I11" s="991">
        <v>6.9868190087781598E-2</v>
      </c>
      <c r="J11" s="991">
        <v>0.14425465701598575</v>
      </c>
      <c r="K11" s="1010">
        <v>0.21462279571752918</v>
      </c>
    </row>
    <row r="12" spans="1:11" ht="24" customHeight="1">
      <c r="A12" s="203" t="s">
        <v>442</v>
      </c>
      <c r="B12" s="1202">
        <v>-82300000</v>
      </c>
      <c r="C12" s="1086">
        <v>6645281</v>
      </c>
      <c r="D12" s="924"/>
      <c r="E12" s="1086">
        <v>875885</v>
      </c>
      <c r="F12" s="924"/>
      <c r="G12" s="1086">
        <v>-3414344</v>
      </c>
      <c r="H12" s="1112"/>
      <c r="I12" s="991"/>
      <c r="J12" s="991"/>
      <c r="K12" s="1010">
        <v>4.1486561360874849E-2</v>
      </c>
    </row>
    <row r="13" spans="1:11" ht="24" customHeight="1">
      <c r="A13" s="206" t="s">
        <v>443</v>
      </c>
      <c r="B13" s="984"/>
      <c r="C13" s="1088"/>
      <c r="D13" s="985"/>
      <c r="E13" s="1088"/>
      <c r="F13" s="985"/>
      <c r="G13" s="1088"/>
      <c r="H13" s="1113"/>
      <c r="I13" s="992"/>
      <c r="J13" s="992"/>
      <c r="K13" s="995"/>
    </row>
    <row r="14" spans="1:11" ht="15" customHeight="1">
      <c r="A14" s="207" t="s">
        <v>444</v>
      </c>
      <c r="B14" s="982"/>
      <c r="C14" s="1089"/>
      <c r="D14" s="924"/>
      <c r="E14" s="1089"/>
      <c r="F14" s="924"/>
      <c r="G14" s="1086"/>
      <c r="H14" s="1112"/>
      <c r="I14" s="991"/>
      <c r="J14" s="991"/>
      <c r="K14" s="1010"/>
    </row>
    <row r="15" spans="1:11" ht="51" customHeight="1">
      <c r="A15" s="1039" t="s">
        <v>764</v>
      </c>
      <c r="B15" s="982"/>
      <c r="C15" s="1089"/>
      <c r="D15" s="924"/>
      <c r="E15" s="1089"/>
      <c r="F15" s="924"/>
      <c r="G15" s="1086"/>
      <c r="H15" s="1112"/>
      <c r="I15" s="991"/>
      <c r="J15" s="1009"/>
      <c r="K15" s="1010"/>
    </row>
    <row r="16" spans="1:11" ht="20.25" customHeight="1">
      <c r="A16" s="203" t="s">
        <v>719</v>
      </c>
      <c r="B16" s="983">
        <v>-6864846</v>
      </c>
      <c r="C16" s="1089">
        <v>81419</v>
      </c>
      <c r="D16" s="924"/>
      <c r="E16" s="1089">
        <v>62408</v>
      </c>
      <c r="F16" s="924"/>
      <c r="G16" s="1086">
        <v>-76212</v>
      </c>
      <c r="H16" s="1112"/>
      <c r="I16" s="991"/>
      <c r="J16" s="993"/>
      <c r="K16" s="1010">
        <v>1.1101778539533152E-2</v>
      </c>
    </row>
    <row r="17" spans="1:11" ht="24" customHeight="1">
      <c r="A17" s="713" t="s">
        <v>720</v>
      </c>
      <c r="B17" s="1017">
        <v>89164846</v>
      </c>
      <c r="C17" s="1090">
        <v>-6645281</v>
      </c>
      <c r="D17" s="987"/>
      <c r="E17" s="1103">
        <v>-875885</v>
      </c>
      <c r="F17" s="987"/>
      <c r="G17" s="1090">
        <v>3414344</v>
      </c>
      <c r="H17" s="1114"/>
      <c r="I17" s="994"/>
      <c r="J17" s="995"/>
      <c r="K17" s="995">
        <v>3.8292490293764428E-2</v>
      </c>
    </row>
    <row r="18" spans="1:11" ht="24" customHeight="1">
      <c r="A18" s="209" t="s">
        <v>445</v>
      </c>
      <c r="B18" s="926">
        <v>55565016</v>
      </c>
      <c r="C18" s="922">
        <v>-8279982</v>
      </c>
      <c r="D18" s="925"/>
      <c r="E18" s="922">
        <v>-579754</v>
      </c>
      <c r="F18" s="925"/>
      <c r="G18" s="922">
        <v>-3805712</v>
      </c>
      <c r="H18" s="1115"/>
      <c r="I18" s="996"/>
      <c r="J18" s="996"/>
      <c r="K18" s="997"/>
    </row>
    <row r="19" spans="1:11" ht="15">
      <c r="A19" s="210" t="s">
        <v>716</v>
      </c>
      <c r="B19" s="926"/>
      <c r="C19" s="1091"/>
      <c r="D19" s="925"/>
      <c r="E19" s="1091"/>
      <c r="F19" s="925"/>
      <c r="G19" s="922"/>
      <c r="H19" s="1115"/>
      <c r="I19" s="996"/>
      <c r="J19" s="996"/>
      <c r="K19" s="997"/>
    </row>
    <row r="20" spans="1:11" ht="15">
      <c r="A20" s="209" t="s">
        <v>446</v>
      </c>
      <c r="B20" s="926">
        <v>9118240</v>
      </c>
      <c r="C20" s="922">
        <v>0</v>
      </c>
      <c r="D20" s="925"/>
      <c r="E20" s="922"/>
      <c r="F20" s="925"/>
      <c r="G20" s="922">
        <v>-10843574</v>
      </c>
      <c r="H20" s="1115"/>
      <c r="I20" s="997"/>
      <c r="J20" s="996"/>
      <c r="K20" s="997"/>
    </row>
    <row r="21" spans="1:11" ht="15">
      <c r="A21" s="209" t="s">
        <v>447</v>
      </c>
      <c r="B21" s="926">
        <v>68663815</v>
      </c>
      <c r="C21" s="922">
        <v>7492099</v>
      </c>
      <c r="D21" s="925"/>
      <c r="E21" s="922">
        <v>14792226</v>
      </c>
      <c r="F21" s="925"/>
      <c r="G21" s="922">
        <v>23799043</v>
      </c>
      <c r="H21" s="1115"/>
      <c r="I21" s="997">
        <v>0.1091127692220422</v>
      </c>
      <c r="J21" s="996">
        <v>0.21542971359805743</v>
      </c>
      <c r="K21" s="997">
        <v>0.3466023989491408</v>
      </c>
    </row>
    <row r="22" spans="1:11" ht="15">
      <c r="A22" s="209" t="s">
        <v>448</v>
      </c>
      <c r="B22" s="926">
        <v>9000000</v>
      </c>
      <c r="C22" s="922">
        <v>29666623</v>
      </c>
      <c r="D22" s="925"/>
      <c r="E22" s="922">
        <v>29771968</v>
      </c>
      <c r="F22" s="925"/>
      <c r="G22" s="922">
        <v>30070790</v>
      </c>
      <c r="H22" s="1115"/>
      <c r="I22" s="997">
        <v>3.2962914444444444</v>
      </c>
      <c r="J22" s="996">
        <v>3.3079964444444445</v>
      </c>
      <c r="K22" s="997">
        <v>3.3411988888888891</v>
      </c>
    </row>
    <row r="23" spans="1:11" ht="15">
      <c r="A23" s="209" t="s">
        <v>449</v>
      </c>
      <c r="B23" s="926">
        <v>-270505</v>
      </c>
      <c r="C23" s="922">
        <v>15918</v>
      </c>
      <c r="D23" s="925"/>
      <c r="E23" s="922">
        <v>17669</v>
      </c>
      <c r="F23" s="925"/>
      <c r="G23" s="922">
        <v>21754</v>
      </c>
      <c r="H23" s="1115"/>
      <c r="I23" s="997"/>
      <c r="J23" s="996"/>
      <c r="K23" s="997"/>
    </row>
    <row r="24" spans="1:11" ht="15">
      <c r="A24" s="209" t="s">
        <v>450</v>
      </c>
      <c r="B24" s="926">
        <v>-21900000</v>
      </c>
      <c r="C24" s="922">
        <v>2930868</v>
      </c>
      <c r="D24" s="925"/>
      <c r="E24" s="922">
        <v>4229104</v>
      </c>
      <c r="F24" s="925"/>
      <c r="G24" s="922">
        <v>6283683</v>
      </c>
      <c r="H24" s="1115"/>
      <c r="I24" s="997"/>
      <c r="J24" s="996"/>
      <c r="K24" s="997"/>
    </row>
    <row r="25" spans="1:11" ht="15" customHeight="1">
      <c r="A25" s="209" t="s">
        <v>451</v>
      </c>
      <c r="B25" s="926">
        <v>18739</v>
      </c>
      <c r="C25" s="922">
        <v>1999</v>
      </c>
      <c r="D25" s="925"/>
      <c r="E25" s="922">
        <v>12955</v>
      </c>
      <c r="F25" s="925"/>
      <c r="G25" s="922">
        <v>581055</v>
      </c>
      <c r="H25" s="1115"/>
      <c r="I25" s="997">
        <v>0.10667591653770211</v>
      </c>
      <c r="J25" s="996">
        <v>0.69133891883238163</v>
      </c>
      <c r="K25" s="1116" t="s">
        <v>767</v>
      </c>
    </row>
    <row r="26" spans="1:11" ht="15">
      <c r="A26" s="209" t="s">
        <v>706</v>
      </c>
      <c r="B26" s="926">
        <v>-65273</v>
      </c>
      <c r="C26" s="922">
        <v>768</v>
      </c>
      <c r="D26" s="925"/>
      <c r="E26" s="922">
        <v>5335</v>
      </c>
      <c r="F26" s="925"/>
      <c r="G26" s="922">
        <v>15732</v>
      </c>
      <c r="H26" s="1115"/>
      <c r="I26" s="997"/>
      <c r="J26" s="996"/>
      <c r="K26" s="997"/>
    </row>
    <row r="27" spans="1:11" ht="15">
      <c r="A27" s="209" t="s">
        <v>707</v>
      </c>
      <c r="B27" s="926"/>
      <c r="C27" s="922">
        <v>65951986</v>
      </c>
      <c r="D27" s="925"/>
      <c r="E27" s="922">
        <v>64012814</v>
      </c>
      <c r="F27" s="925"/>
      <c r="G27" s="922">
        <v>64522307</v>
      </c>
      <c r="H27" s="1115"/>
      <c r="I27" s="997"/>
      <c r="J27" s="996"/>
      <c r="K27" s="997"/>
    </row>
    <row r="28" spans="1:11" ht="18">
      <c r="A28" s="209" t="s">
        <v>708</v>
      </c>
      <c r="B28" s="926">
        <v>9000000</v>
      </c>
      <c r="C28" s="1095">
        <v>-17563731</v>
      </c>
      <c r="D28" s="1117" t="s">
        <v>768</v>
      </c>
      <c r="E28" s="922">
        <v>-14603803</v>
      </c>
      <c r="F28" s="1117" t="s">
        <v>768</v>
      </c>
      <c r="G28" s="922">
        <v>-10788111</v>
      </c>
      <c r="H28" s="1117" t="s">
        <v>768</v>
      </c>
      <c r="I28" s="997"/>
      <c r="J28" s="996"/>
      <c r="K28" s="997"/>
    </row>
    <row r="29" spans="1:11" ht="15.75" customHeight="1">
      <c r="A29" s="209" t="s">
        <v>452</v>
      </c>
      <c r="B29" s="1096">
        <v>33599830</v>
      </c>
      <c r="C29" s="1095">
        <v>1634701</v>
      </c>
      <c r="D29" s="925"/>
      <c r="E29" s="922">
        <v>-296131</v>
      </c>
      <c r="F29" s="925"/>
      <c r="G29" s="922">
        <v>7220055</v>
      </c>
      <c r="H29" s="1115"/>
      <c r="I29" s="997">
        <v>4.8652061632454689E-2</v>
      </c>
      <c r="J29" s="996"/>
      <c r="K29" s="997">
        <v>0.21488367649479179</v>
      </c>
    </row>
    <row r="30" spans="1:11" ht="8.25" customHeight="1">
      <c r="A30" s="211"/>
      <c r="B30" s="662"/>
      <c r="C30" s="1092"/>
      <c r="D30" s="663"/>
      <c r="E30" s="1104"/>
      <c r="F30" s="1102"/>
      <c r="G30" s="1092"/>
      <c r="H30" s="1118"/>
      <c r="I30" s="796"/>
      <c r="J30" s="996"/>
      <c r="K30" s="802"/>
    </row>
    <row r="31" spans="1:11" ht="3" customHeight="1">
      <c r="J31" s="794" t="str">
        <f>IF(G25=0,0,(IF(G25/C25&gt;1000%,"*)",G25/C25)))</f>
        <v>*)</v>
      </c>
    </row>
    <row r="32" spans="1:11" ht="15">
      <c r="A32" s="615"/>
    </row>
    <row r="33" spans="1:11" ht="15">
      <c r="A33" s="182"/>
    </row>
    <row r="34" spans="1:11" ht="17.25" customHeight="1">
      <c r="A34" s="182"/>
      <c r="B34" s="182"/>
      <c r="C34" s="183"/>
      <c r="D34" s="1054"/>
      <c r="E34" s="176"/>
      <c r="F34" s="176"/>
      <c r="G34" s="176"/>
      <c r="H34" s="176"/>
      <c r="I34" s="176"/>
      <c r="J34" s="184"/>
      <c r="K34" s="185" t="s">
        <v>2</v>
      </c>
    </row>
    <row r="35" spans="1:11" ht="15.95" customHeight="1">
      <c r="A35" s="186"/>
      <c r="B35" s="187" t="s">
        <v>227</v>
      </c>
      <c r="C35" s="188" t="s">
        <v>229</v>
      </c>
      <c r="D35" s="191"/>
      <c r="E35" s="189"/>
      <c r="F35" s="189"/>
      <c r="G35" s="190"/>
      <c r="H35" s="189"/>
      <c r="I35" s="191" t="s">
        <v>433</v>
      </c>
      <c r="J35" s="189"/>
      <c r="K35" s="190"/>
    </row>
    <row r="36" spans="1:11" ht="15.95" customHeight="1">
      <c r="A36" s="192" t="s">
        <v>3</v>
      </c>
      <c r="B36" s="193" t="s">
        <v>228</v>
      </c>
      <c r="C36" s="1084"/>
      <c r="D36" s="1093"/>
      <c r="E36" s="1084"/>
      <c r="F36" s="1093"/>
      <c r="G36" s="1084"/>
      <c r="H36" s="1093"/>
      <c r="I36" s="194" t="s">
        <v>4</v>
      </c>
      <c r="J36" s="194" t="s">
        <v>4</v>
      </c>
      <c r="K36" s="195"/>
    </row>
    <row r="37" spans="1:11" ht="15.95" customHeight="1">
      <c r="A37" s="196"/>
      <c r="B37" s="197" t="s">
        <v>746</v>
      </c>
      <c r="C37" s="1084" t="s">
        <v>763</v>
      </c>
      <c r="D37" s="194"/>
      <c r="E37" s="1084" t="s">
        <v>766</v>
      </c>
      <c r="F37" s="194"/>
      <c r="G37" s="1084" t="s">
        <v>762</v>
      </c>
      <c r="H37" s="194"/>
      <c r="I37" s="195" t="s">
        <v>232</v>
      </c>
      <c r="J37" s="195" t="s">
        <v>437</v>
      </c>
      <c r="K37" s="195" t="s">
        <v>438</v>
      </c>
    </row>
    <row r="38" spans="1:11" s="202" customFormat="1" ht="9.75" customHeight="1">
      <c r="A38" s="199" t="s">
        <v>439</v>
      </c>
      <c r="B38" s="200">
        <v>2</v>
      </c>
      <c r="C38" s="1085">
        <v>3</v>
      </c>
      <c r="D38" s="201"/>
      <c r="E38" s="1085">
        <v>4</v>
      </c>
      <c r="F38" s="201"/>
      <c r="G38" s="1085">
        <v>5</v>
      </c>
      <c r="H38" s="201"/>
      <c r="I38" s="201">
        <v>6</v>
      </c>
      <c r="J38" s="201">
        <v>7</v>
      </c>
      <c r="K38" s="201">
        <v>8</v>
      </c>
    </row>
    <row r="39" spans="1:11" ht="24" customHeight="1">
      <c r="A39" s="203" t="s">
        <v>440</v>
      </c>
      <c r="B39" s="982">
        <v>404484028</v>
      </c>
      <c r="C39" s="1086">
        <v>147066719</v>
      </c>
      <c r="D39" s="924"/>
      <c r="E39" s="1086">
        <v>181478807</v>
      </c>
      <c r="F39" s="924"/>
      <c r="G39" s="1086">
        <v>233971001</v>
      </c>
      <c r="H39" s="924"/>
      <c r="I39" s="991">
        <v>0.36359091785943154</v>
      </c>
      <c r="J39" s="991">
        <v>0.44866742426724449</v>
      </c>
      <c r="K39" s="1009">
        <v>0.57844311469327037</v>
      </c>
    </row>
    <row r="40" spans="1:11" ht="24" customHeight="1">
      <c r="A40" s="204" t="s">
        <v>441</v>
      </c>
      <c r="B40" s="983">
        <v>486784028</v>
      </c>
      <c r="C40" s="1087">
        <v>137907798</v>
      </c>
      <c r="D40" s="1094"/>
      <c r="E40" s="1087">
        <v>172128605</v>
      </c>
      <c r="F40" s="1094"/>
      <c r="G40" s="1105">
        <v>205979637</v>
      </c>
      <c r="H40" s="924"/>
      <c r="I40" s="991">
        <v>0.28330386797325241</v>
      </c>
      <c r="J40" s="991">
        <v>0.35360364165440533</v>
      </c>
      <c r="K40" s="1010">
        <v>0.42314378687872645</v>
      </c>
    </row>
    <row r="41" spans="1:11" ht="24" customHeight="1">
      <c r="A41" s="203" t="s">
        <v>442</v>
      </c>
      <c r="B41" s="1202">
        <v>-82300000</v>
      </c>
      <c r="C41" s="1086">
        <v>9158921</v>
      </c>
      <c r="D41" s="924"/>
      <c r="E41" s="1086">
        <v>9350202</v>
      </c>
      <c r="F41" s="924"/>
      <c r="G41" s="1086">
        <v>27991364</v>
      </c>
      <c r="H41" s="924"/>
      <c r="I41" s="991"/>
      <c r="J41" s="991"/>
      <c r="K41" s="1010"/>
    </row>
    <row r="42" spans="1:11" ht="24" customHeight="1">
      <c r="A42" s="206" t="s">
        <v>443</v>
      </c>
      <c r="B42" s="984"/>
      <c r="C42" s="1088"/>
      <c r="D42" s="985"/>
      <c r="E42" s="1088"/>
      <c r="F42" s="985"/>
      <c r="G42" s="1088"/>
      <c r="H42" s="985"/>
      <c r="I42" s="992"/>
      <c r="J42" s="992"/>
      <c r="K42" s="995"/>
    </row>
    <row r="43" spans="1:11" ht="15" customHeight="1">
      <c r="A43" s="207" t="s">
        <v>444</v>
      </c>
      <c r="B43" s="982"/>
      <c r="C43" s="1089"/>
      <c r="D43" s="924"/>
      <c r="E43" s="1089">
        <v>0</v>
      </c>
      <c r="F43" s="924"/>
      <c r="G43" s="1086"/>
      <c r="H43" s="924"/>
      <c r="I43" s="991"/>
      <c r="J43" s="991"/>
      <c r="K43" s="1010"/>
    </row>
    <row r="44" spans="1:11" ht="51.75" customHeight="1">
      <c r="A44" s="1039" t="s">
        <v>764</v>
      </c>
      <c r="B44" s="982"/>
      <c r="C44" s="1089"/>
      <c r="D44" s="924"/>
      <c r="E44" s="1089"/>
      <c r="F44" s="924"/>
      <c r="G44" s="1086"/>
      <c r="H44" s="924"/>
      <c r="I44" s="991"/>
      <c r="J44" s="1009"/>
      <c r="K44" s="1010"/>
    </row>
    <row r="45" spans="1:11" ht="20.25" customHeight="1">
      <c r="A45" s="203" t="s">
        <v>719</v>
      </c>
      <c r="B45" s="983">
        <v>-6864846</v>
      </c>
      <c r="C45" s="1089">
        <v>3781</v>
      </c>
      <c r="D45" s="924"/>
      <c r="E45" s="1089">
        <v>745310</v>
      </c>
      <c r="F45" s="924"/>
      <c r="G45" s="1086">
        <v>11609</v>
      </c>
      <c r="H45" s="924"/>
      <c r="I45" s="991"/>
      <c r="J45" s="993"/>
      <c r="K45" s="1010"/>
    </row>
    <row r="46" spans="1:11" ht="24" customHeight="1">
      <c r="A46" s="713" t="s">
        <v>720</v>
      </c>
      <c r="B46" s="1017">
        <v>89164846</v>
      </c>
      <c r="C46" s="1090">
        <v>-9158921</v>
      </c>
      <c r="D46" s="987"/>
      <c r="E46" s="1103">
        <v>-9350202</v>
      </c>
      <c r="F46" s="987"/>
      <c r="G46" s="1090">
        <v>-27991364</v>
      </c>
      <c r="H46" s="987"/>
      <c r="I46" s="994"/>
      <c r="J46" s="995"/>
      <c r="K46" s="995"/>
    </row>
    <row r="47" spans="1:11" ht="24" customHeight="1">
      <c r="A47" s="209" t="s">
        <v>445</v>
      </c>
      <c r="B47" s="926">
        <v>55565016</v>
      </c>
      <c r="C47" s="922">
        <v>-23569897</v>
      </c>
      <c r="D47" s="925"/>
      <c r="E47" s="922">
        <v>-24225999</v>
      </c>
      <c r="F47" s="925"/>
      <c r="G47" s="922">
        <v>-46165415</v>
      </c>
      <c r="H47" s="925"/>
      <c r="I47" s="996"/>
      <c r="J47" s="996"/>
      <c r="K47" s="997"/>
    </row>
    <row r="48" spans="1:11" ht="15">
      <c r="A48" s="210" t="s">
        <v>716</v>
      </c>
      <c r="B48" s="926"/>
      <c r="C48" s="1091"/>
      <c r="D48" s="925"/>
      <c r="E48" s="1091"/>
      <c r="F48" s="925"/>
      <c r="G48" s="922"/>
      <c r="H48" s="925"/>
      <c r="I48" s="996"/>
      <c r="J48" s="996"/>
      <c r="K48" s="997"/>
    </row>
    <row r="49" spans="1:11" ht="15">
      <c r="A49" s="209" t="s">
        <v>446</v>
      </c>
      <c r="B49" s="926">
        <v>9118240</v>
      </c>
      <c r="C49" s="922">
        <v>-10843574</v>
      </c>
      <c r="D49" s="925"/>
      <c r="E49" s="922">
        <v>-10843574</v>
      </c>
      <c r="F49" s="925"/>
      <c r="G49" s="922">
        <v>-10843574</v>
      </c>
      <c r="H49" s="925"/>
      <c r="I49" s="997"/>
      <c r="J49" s="996"/>
      <c r="K49" s="997"/>
    </row>
    <row r="50" spans="1:11" ht="15">
      <c r="A50" s="209" t="s">
        <v>447</v>
      </c>
      <c r="B50" s="926">
        <v>68663815</v>
      </c>
      <c r="C50" s="922">
        <v>26704475</v>
      </c>
      <c r="D50" s="925"/>
      <c r="E50" s="922">
        <v>27585338</v>
      </c>
      <c r="F50" s="925"/>
      <c r="G50" s="922">
        <v>29086803</v>
      </c>
      <c r="H50" s="925"/>
      <c r="I50" s="997">
        <v>0.38891627271219931</v>
      </c>
      <c r="J50" s="996">
        <v>0.4017449074159366</v>
      </c>
      <c r="K50" s="997">
        <v>0.42361181067495302</v>
      </c>
    </row>
    <row r="51" spans="1:11" ht="15">
      <c r="A51" s="209" t="s">
        <v>448</v>
      </c>
      <c r="B51" s="926">
        <v>9000000</v>
      </c>
      <c r="C51" s="922">
        <v>30070790</v>
      </c>
      <c r="D51" s="925"/>
      <c r="E51" s="922">
        <v>30321920</v>
      </c>
      <c r="F51" s="925"/>
      <c r="G51" s="922">
        <v>30321920</v>
      </c>
      <c r="H51" s="925"/>
      <c r="I51" s="997">
        <v>3.3411988888888891</v>
      </c>
      <c r="J51" s="996">
        <v>3.3691022222222222</v>
      </c>
      <c r="K51" s="997">
        <v>3.3691022222222222</v>
      </c>
    </row>
    <row r="52" spans="1:11" ht="15">
      <c r="A52" s="209" t="s">
        <v>449</v>
      </c>
      <c r="B52" s="926">
        <v>-270505</v>
      </c>
      <c r="C52" s="922">
        <v>22805</v>
      </c>
      <c r="D52" s="925"/>
      <c r="E52" s="922">
        <v>23556</v>
      </c>
      <c r="F52" s="925"/>
      <c r="G52" s="922">
        <v>39042</v>
      </c>
      <c r="H52" s="925"/>
      <c r="I52" s="997"/>
      <c r="J52" s="996"/>
      <c r="K52" s="997"/>
    </row>
    <row r="53" spans="1:11" ht="15">
      <c r="A53" s="209" t="s">
        <v>450</v>
      </c>
      <c r="B53" s="926">
        <v>-21900000</v>
      </c>
      <c r="C53" s="922">
        <v>-1094833</v>
      </c>
      <c r="D53" s="925"/>
      <c r="E53" s="922">
        <v>-519834</v>
      </c>
      <c r="F53" s="925"/>
      <c r="G53" s="922">
        <v>-245389</v>
      </c>
      <c r="H53" s="925"/>
      <c r="I53" s="997">
        <v>4.9992374429223746E-2</v>
      </c>
      <c r="J53" s="996">
        <v>2.3736712328767125E-2</v>
      </c>
      <c r="K53" s="997">
        <v>1.1204977168949772E-2</v>
      </c>
    </row>
    <row r="54" spans="1:11" ht="15" customHeight="1">
      <c r="A54" s="209" t="s">
        <v>451</v>
      </c>
      <c r="B54" s="926">
        <v>18739</v>
      </c>
      <c r="C54" s="922">
        <v>547936</v>
      </c>
      <c r="D54" s="925"/>
      <c r="E54" s="922">
        <v>558532</v>
      </c>
      <c r="F54" s="925"/>
      <c r="G54" s="922">
        <v>1031211</v>
      </c>
      <c r="H54" s="925"/>
      <c r="I54" s="1011" t="s">
        <v>767</v>
      </c>
      <c r="J54" s="1011" t="s">
        <v>767</v>
      </c>
      <c r="K54" s="1011" t="s">
        <v>767</v>
      </c>
    </row>
    <row r="55" spans="1:11" ht="15">
      <c r="A55" s="209" t="s">
        <v>706</v>
      </c>
      <c r="B55" s="926">
        <v>-65273</v>
      </c>
      <c r="C55" s="922">
        <v>19529</v>
      </c>
      <c r="D55" s="925"/>
      <c r="E55" s="922">
        <v>21166</v>
      </c>
      <c r="F55" s="925"/>
      <c r="G55" s="922">
        <v>22435</v>
      </c>
      <c r="H55" s="925"/>
      <c r="I55" s="997"/>
      <c r="J55" s="996"/>
      <c r="K55" s="997"/>
    </row>
    <row r="56" spans="1:11" ht="15">
      <c r="A56" s="209" t="s">
        <v>707</v>
      </c>
      <c r="B56" s="926"/>
      <c r="C56" s="922">
        <v>83654054</v>
      </c>
      <c r="D56" s="925"/>
      <c r="E56" s="922">
        <v>85263690</v>
      </c>
      <c r="F56" s="925"/>
      <c r="G56" s="922">
        <v>108926668</v>
      </c>
      <c r="H56" s="925"/>
      <c r="I56" s="997"/>
      <c r="J56" s="996"/>
      <c r="K56" s="997"/>
    </row>
    <row r="57" spans="1:11" ht="18">
      <c r="A57" s="209" t="s">
        <v>708</v>
      </c>
      <c r="B57" s="926">
        <v>9000000</v>
      </c>
      <c r="C57" s="1095">
        <v>-14657030</v>
      </c>
      <c r="D57" s="1117" t="s">
        <v>768</v>
      </c>
      <c r="E57" s="922">
        <v>-13890587</v>
      </c>
      <c r="F57" s="1117" t="s">
        <v>768</v>
      </c>
      <c r="G57" s="922">
        <v>-13348805</v>
      </c>
      <c r="H57" s="1117" t="s">
        <v>768</v>
      </c>
      <c r="I57" s="997"/>
      <c r="J57" s="996"/>
      <c r="K57" s="997"/>
    </row>
    <row r="58" spans="1:11" ht="15.75" customHeight="1">
      <c r="A58" s="209" t="s">
        <v>452</v>
      </c>
      <c r="B58" s="1096">
        <v>33599830</v>
      </c>
      <c r="C58" s="1095">
        <v>14410976</v>
      </c>
      <c r="D58" s="925"/>
      <c r="E58" s="922">
        <v>14875797</v>
      </c>
      <c r="F58" s="925"/>
      <c r="G58" s="922">
        <v>18174051</v>
      </c>
      <c r="H58" s="925"/>
      <c r="I58" s="997">
        <v>0.42890026526919928</v>
      </c>
      <c r="J58" s="996">
        <v>0.44273429359612831</v>
      </c>
      <c r="K58" s="997">
        <v>0.54089711168181509</v>
      </c>
    </row>
    <row r="59" spans="1:11" ht="8.25" customHeight="1">
      <c r="A59" s="211"/>
      <c r="B59" s="662"/>
      <c r="C59" s="1092"/>
      <c r="D59" s="663"/>
      <c r="E59" s="1104"/>
      <c r="F59" s="1102"/>
      <c r="G59" s="1092"/>
      <c r="H59" s="663"/>
      <c r="I59" s="796"/>
      <c r="J59" s="802"/>
      <c r="K59" s="802"/>
    </row>
    <row r="62" spans="1:11" ht="24" customHeight="1">
      <c r="A62" s="182"/>
      <c r="B62" s="182"/>
      <c r="C62" s="183"/>
      <c r="D62" s="1054"/>
      <c r="E62" s="176"/>
      <c r="F62" s="176"/>
      <c r="G62" s="176"/>
      <c r="H62" s="176"/>
      <c r="I62" s="176"/>
      <c r="J62" s="184"/>
      <c r="K62" s="185" t="s">
        <v>2</v>
      </c>
    </row>
    <row r="63" spans="1:11" ht="15">
      <c r="A63" s="186"/>
      <c r="B63" s="187" t="s">
        <v>227</v>
      </c>
      <c r="C63" s="188" t="s">
        <v>229</v>
      </c>
      <c r="D63" s="191"/>
      <c r="E63" s="189"/>
      <c r="F63" s="189"/>
      <c r="G63" s="190"/>
      <c r="H63" s="189"/>
      <c r="I63" s="191" t="s">
        <v>433</v>
      </c>
      <c r="J63" s="189"/>
      <c r="K63" s="190"/>
    </row>
    <row r="64" spans="1:11" ht="15">
      <c r="A64" s="192" t="s">
        <v>3</v>
      </c>
      <c r="B64" s="193" t="s">
        <v>228</v>
      </c>
      <c r="C64" s="1084"/>
      <c r="D64" s="1093"/>
      <c r="E64" s="1084"/>
      <c r="F64" s="1093"/>
      <c r="G64" s="1084"/>
      <c r="H64" s="1093"/>
      <c r="I64" s="194" t="s">
        <v>4</v>
      </c>
      <c r="J64" s="194" t="s">
        <v>4</v>
      </c>
      <c r="K64" s="195"/>
    </row>
    <row r="65" spans="1:11" ht="15">
      <c r="A65" s="196"/>
      <c r="B65" s="197" t="s">
        <v>746</v>
      </c>
      <c r="C65" s="1084" t="s">
        <v>774</v>
      </c>
      <c r="D65" s="194"/>
      <c r="E65" s="1084" t="s">
        <v>775</v>
      </c>
      <c r="F65" s="194"/>
      <c r="G65" s="1084" t="s">
        <v>776</v>
      </c>
      <c r="H65" s="194"/>
      <c r="I65" s="195" t="s">
        <v>232</v>
      </c>
      <c r="J65" s="195" t="s">
        <v>437</v>
      </c>
      <c r="K65" s="195" t="s">
        <v>438</v>
      </c>
    </row>
    <row r="66" spans="1:11">
      <c r="A66" s="199" t="s">
        <v>439</v>
      </c>
      <c r="B66" s="200">
        <v>2</v>
      </c>
      <c r="C66" s="1085">
        <v>3</v>
      </c>
      <c r="D66" s="201"/>
      <c r="E66" s="1085">
        <v>4</v>
      </c>
      <c r="F66" s="201"/>
      <c r="G66" s="1085">
        <v>5</v>
      </c>
      <c r="H66" s="201"/>
      <c r="I66" s="201">
        <v>6</v>
      </c>
      <c r="J66" s="201">
        <v>7</v>
      </c>
      <c r="K66" s="201">
        <v>8</v>
      </c>
    </row>
    <row r="67" spans="1:11" ht="17.25" customHeight="1">
      <c r="A67" s="203" t="s">
        <v>440</v>
      </c>
      <c r="B67" s="982">
        <v>404484028</v>
      </c>
      <c r="C67" s="1086">
        <v>278083530</v>
      </c>
      <c r="D67" s="924"/>
      <c r="E67" s="1086">
        <v>320103426</v>
      </c>
      <c r="F67" s="924"/>
      <c r="G67" s="1086">
        <v>360079874</v>
      </c>
      <c r="H67" s="924"/>
      <c r="I67" s="991">
        <v>0.687501880791199</v>
      </c>
      <c r="J67" s="991">
        <v>0.79138706065298581</v>
      </c>
      <c r="K67" s="1009">
        <v>0.89022025364126367</v>
      </c>
    </row>
    <row r="68" spans="1:11" ht="15.75">
      <c r="A68" s="204" t="s">
        <v>441</v>
      </c>
      <c r="B68" s="983">
        <v>486784028</v>
      </c>
      <c r="C68" s="1087">
        <v>242829948</v>
      </c>
      <c r="D68" s="1094"/>
      <c r="E68" s="1087">
        <v>276736273</v>
      </c>
      <c r="F68" s="1094"/>
      <c r="G68" s="1105">
        <v>312491371</v>
      </c>
      <c r="H68" s="924"/>
      <c r="I68" s="991">
        <v>0.49884534831122274</v>
      </c>
      <c r="J68" s="991">
        <v>0.56849908189674625</v>
      </c>
      <c r="K68" s="1009">
        <v>0.64195074822791842</v>
      </c>
    </row>
    <row r="69" spans="1:11" ht="15.75">
      <c r="A69" s="203" t="s">
        <v>442</v>
      </c>
      <c r="B69" s="1202">
        <v>-82300000</v>
      </c>
      <c r="C69" s="1086">
        <v>35253582</v>
      </c>
      <c r="D69" s="924"/>
      <c r="E69" s="1086">
        <v>43367153</v>
      </c>
      <c r="F69" s="924"/>
      <c r="G69" s="1086">
        <v>47588503</v>
      </c>
      <c r="H69" s="924"/>
      <c r="I69" s="991"/>
      <c r="J69" s="991"/>
      <c r="K69" s="995"/>
    </row>
    <row r="70" spans="1:11" ht="15.75">
      <c r="A70" s="206" t="s">
        <v>443</v>
      </c>
      <c r="B70" s="984"/>
      <c r="C70" s="1088"/>
      <c r="D70" s="985"/>
      <c r="E70" s="1088"/>
      <c r="F70" s="985"/>
      <c r="G70" s="1088"/>
      <c r="H70" s="985"/>
      <c r="I70" s="992"/>
      <c r="J70" s="1490"/>
      <c r="K70" s="995"/>
    </row>
    <row r="71" spans="1:11" ht="15.75">
      <c r="A71" s="207" t="s">
        <v>444</v>
      </c>
      <c r="B71" s="982"/>
      <c r="C71" s="1089"/>
      <c r="D71" s="924"/>
      <c r="E71" s="1089"/>
      <c r="F71" s="924"/>
      <c r="G71" s="1086"/>
      <c r="H71" s="924"/>
      <c r="I71" s="991"/>
      <c r="J71" s="1491"/>
      <c r="K71" s="1010"/>
    </row>
    <row r="72" spans="1:11" ht="47.25">
      <c r="A72" s="1039" t="s">
        <v>764</v>
      </c>
      <c r="B72" s="982"/>
      <c r="C72" s="1089"/>
      <c r="D72" s="924"/>
      <c r="E72" s="1089"/>
      <c r="F72" s="924"/>
      <c r="G72" s="1086"/>
      <c r="H72" s="924"/>
      <c r="I72" s="991"/>
      <c r="J72" s="1009"/>
      <c r="K72" s="1010"/>
    </row>
    <row r="73" spans="1:11" ht="15.75">
      <c r="A73" s="203" t="s">
        <v>719</v>
      </c>
      <c r="B73" s="983">
        <v>-6864846</v>
      </c>
      <c r="C73" s="1089">
        <v>40794</v>
      </c>
      <c r="D73" s="924"/>
      <c r="E73" s="1089">
        <v>643937</v>
      </c>
      <c r="F73" s="924"/>
      <c r="G73" s="1086">
        <v>55513</v>
      </c>
      <c r="H73" s="924"/>
      <c r="I73" s="991"/>
      <c r="J73" s="993"/>
      <c r="K73" s="995"/>
    </row>
    <row r="74" spans="1:11" ht="15.75">
      <c r="A74" s="713" t="s">
        <v>720</v>
      </c>
      <c r="B74" s="1017">
        <v>89164846</v>
      </c>
      <c r="C74" s="1090">
        <v>-35253582</v>
      </c>
      <c r="D74" s="987"/>
      <c r="E74" s="1103">
        <v>-43367153</v>
      </c>
      <c r="F74" s="987"/>
      <c r="G74" s="1090">
        <v>-47588503</v>
      </c>
      <c r="H74" s="987"/>
      <c r="I74" s="994"/>
      <c r="J74" s="994"/>
      <c r="K74" s="995"/>
    </row>
    <row r="75" spans="1:11" ht="15.75">
      <c r="A75" s="209" t="s">
        <v>445</v>
      </c>
      <c r="B75" s="926">
        <v>55565016</v>
      </c>
      <c r="C75" s="922">
        <v>-63330580</v>
      </c>
      <c r="D75" s="925"/>
      <c r="E75" s="922">
        <v>-73652313</v>
      </c>
      <c r="F75" s="925"/>
      <c r="G75" s="922">
        <v>-81315993</v>
      </c>
      <c r="H75" s="925"/>
      <c r="I75" s="996"/>
      <c r="J75" s="1492"/>
      <c r="K75" s="1495"/>
    </row>
    <row r="76" spans="1:11" ht="15.75">
      <c r="A76" s="210" t="s">
        <v>716</v>
      </c>
      <c r="B76" s="926"/>
      <c r="C76" s="1091"/>
      <c r="D76" s="925"/>
      <c r="E76" s="1091"/>
      <c r="F76" s="925"/>
      <c r="G76" s="922"/>
      <c r="H76" s="925"/>
      <c r="I76" s="996"/>
      <c r="J76" s="1492"/>
      <c r="K76" s="1495"/>
    </row>
    <row r="77" spans="1:11" ht="15.75">
      <c r="A77" s="209" t="s">
        <v>446</v>
      </c>
      <c r="B77" s="926">
        <v>9118240</v>
      </c>
      <c r="C77" s="922">
        <v>-10843574</v>
      </c>
      <c r="D77" s="925"/>
      <c r="E77" s="922">
        <v>-10843574</v>
      </c>
      <c r="F77" s="925"/>
      <c r="G77" s="922">
        <v>-10843574</v>
      </c>
      <c r="H77" s="925"/>
      <c r="I77" s="997"/>
      <c r="J77" s="1492"/>
      <c r="K77" s="1495"/>
    </row>
    <row r="78" spans="1:11" ht="15.75">
      <c r="A78" s="209" t="s">
        <v>447</v>
      </c>
      <c r="B78" s="926">
        <v>68663815</v>
      </c>
      <c r="C78" s="922">
        <v>25685492</v>
      </c>
      <c r="D78" s="925"/>
      <c r="E78" s="922">
        <v>27028486</v>
      </c>
      <c r="F78" s="925"/>
      <c r="G78" s="922">
        <v>31533359</v>
      </c>
      <c r="H78" s="925"/>
      <c r="I78" s="997">
        <v>0.37407609816029008</v>
      </c>
      <c r="J78" s="1492">
        <v>0.39363507547607135</v>
      </c>
      <c r="K78" s="1495">
        <v>0.45924274670727222</v>
      </c>
    </row>
    <row r="79" spans="1:11" ht="15.75">
      <c r="A79" s="209" t="s">
        <v>448</v>
      </c>
      <c r="B79" s="926">
        <v>9000000</v>
      </c>
      <c r="C79" s="922">
        <v>30321920</v>
      </c>
      <c r="D79" s="925"/>
      <c r="E79" s="922">
        <v>30321920</v>
      </c>
      <c r="F79" s="925"/>
      <c r="G79" s="922">
        <v>30321920</v>
      </c>
      <c r="H79" s="925"/>
      <c r="I79" s="997">
        <v>3.3691022222222222</v>
      </c>
      <c r="J79" s="1492">
        <v>3.3691022222222222</v>
      </c>
      <c r="K79" s="1495">
        <v>3.3691022222222222</v>
      </c>
    </row>
    <row r="80" spans="1:11" ht="15.75">
      <c r="A80" s="209" t="s">
        <v>449</v>
      </c>
      <c r="B80" s="926">
        <v>-270505</v>
      </c>
      <c r="C80" s="922">
        <v>43032</v>
      </c>
      <c r="D80" s="925"/>
      <c r="E80" s="922">
        <v>54756</v>
      </c>
      <c r="F80" s="925"/>
      <c r="G80" s="922">
        <v>58216</v>
      </c>
      <c r="H80" s="925"/>
      <c r="I80" s="997"/>
      <c r="J80" s="1492"/>
      <c r="K80" s="1495"/>
    </row>
    <row r="81" spans="1:11" ht="15.75">
      <c r="A81" s="209" t="s">
        <v>450</v>
      </c>
      <c r="B81" s="926">
        <v>-21900000</v>
      </c>
      <c r="C81" s="922">
        <v>1380584</v>
      </c>
      <c r="D81" s="925"/>
      <c r="E81" s="922">
        <v>5700626</v>
      </c>
      <c r="F81" s="925"/>
      <c r="G81" s="922">
        <v>5845885</v>
      </c>
      <c r="H81" s="925"/>
      <c r="I81" s="997"/>
      <c r="J81" s="1492"/>
      <c r="K81" s="1495"/>
    </row>
    <row r="82" spans="1:11" ht="15">
      <c r="A82" s="209" t="s">
        <v>451</v>
      </c>
      <c r="B82" s="926">
        <v>18739</v>
      </c>
      <c r="C82" s="922">
        <v>1015002</v>
      </c>
      <c r="D82" s="925"/>
      <c r="E82" s="922">
        <v>1024439</v>
      </c>
      <c r="F82" s="925"/>
      <c r="G82" s="922">
        <v>1545918</v>
      </c>
      <c r="H82" s="925"/>
      <c r="I82" s="1011" t="s">
        <v>767</v>
      </c>
      <c r="J82" s="1493" t="s">
        <v>767</v>
      </c>
      <c r="K82" s="1011" t="s">
        <v>767</v>
      </c>
    </row>
    <row r="83" spans="1:11" ht="15.75">
      <c r="A83" s="209" t="s">
        <v>706</v>
      </c>
      <c r="B83" s="926">
        <v>-65273</v>
      </c>
      <c r="C83" s="922">
        <v>21961</v>
      </c>
      <c r="D83" s="925"/>
      <c r="E83" s="922">
        <v>15955</v>
      </c>
      <c r="F83" s="925"/>
      <c r="G83" s="922">
        <v>11770</v>
      </c>
      <c r="H83" s="925"/>
      <c r="I83" s="997"/>
      <c r="J83" s="1492"/>
      <c r="K83" s="1495"/>
    </row>
    <row r="84" spans="1:11" ht="15.75">
      <c r="A84" s="209" t="s">
        <v>707</v>
      </c>
      <c r="B84" s="926"/>
      <c r="C84" s="922">
        <v>123679477</v>
      </c>
      <c r="D84" s="925"/>
      <c r="E84" s="922">
        <v>136425192</v>
      </c>
      <c r="F84" s="925"/>
      <c r="G84" s="922">
        <v>148581595</v>
      </c>
      <c r="H84" s="925"/>
      <c r="I84" s="997"/>
      <c r="J84" s="1492"/>
      <c r="K84" s="1495"/>
    </row>
    <row r="85" spans="1:11" ht="18.75">
      <c r="A85" s="209" t="s">
        <v>708</v>
      </c>
      <c r="B85" s="926">
        <v>9000000</v>
      </c>
      <c r="C85" s="1095">
        <v>-12724479</v>
      </c>
      <c r="D85" s="1117" t="s">
        <v>768</v>
      </c>
      <c r="E85" s="922">
        <v>-9470272</v>
      </c>
      <c r="F85" s="1117" t="s">
        <v>768</v>
      </c>
      <c r="G85" s="922">
        <v>-8792108</v>
      </c>
      <c r="H85" s="1117" t="s">
        <v>768</v>
      </c>
      <c r="I85" s="997"/>
      <c r="J85" s="1492"/>
      <c r="K85" s="1495"/>
    </row>
    <row r="86" spans="1:11" ht="15.75">
      <c r="A86" s="209" t="s">
        <v>452</v>
      </c>
      <c r="B86" s="1096">
        <v>33599830</v>
      </c>
      <c r="C86" s="1095">
        <v>28076998</v>
      </c>
      <c r="D86" s="925"/>
      <c r="E86" s="922">
        <v>30285160</v>
      </c>
      <c r="F86" s="925"/>
      <c r="G86" s="922">
        <v>33727490</v>
      </c>
      <c r="H86" s="925"/>
      <c r="I86" s="997">
        <v>0.83562916836186374</v>
      </c>
      <c r="J86" s="1492">
        <v>0.90134860801379058</v>
      </c>
      <c r="K86" s="1495">
        <v>1.0037994239851808</v>
      </c>
    </row>
    <row r="87" spans="1:11" ht="15">
      <c r="A87" s="211"/>
      <c r="B87" s="662"/>
      <c r="C87" s="1092"/>
      <c r="D87" s="663"/>
      <c r="E87" s="1104"/>
      <c r="F87" s="1102"/>
      <c r="G87" s="1092"/>
      <c r="H87" s="663"/>
      <c r="I87" s="796"/>
      <c r="J87" s="1494"/>
      <c r="K87" s="802"/>
    </row>
    <row r="89" spans="1:11" ht="18.75">
      <c r="A89" s="615" t="s">
        <v>759</v>
      </c>
    </row>
    <row r="90" spans="1:11" ht="15">
      <c r="A90" s="182" t="s">
        <v>757</v>
      </c>
    </row>
    <row r="91" spans="1:11" ht="24" customHeight="1">
      <c r="A91" s="615" t="s">
        <v>765</v>
      </c>
    </row>
    <row r="92" spans="1:11" ht="24" customHeight="1"/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2" manualBreakCount="2">
    <brk id="31" max="10" man="1"/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Normal="100" workbookViewId="0">
      <selection activeCell="O21" sqref="O21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O21" sqref="O2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Normal="100" workbookViewId="0">
      <selection activeCell="O21" sqref="O2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33"/>
  <sheetViews>
    <sheetView showGridLines="0" zoomScale="70" zoomScaleNormal="70" workbookViewId="0">
      <selection activeCell="O21" sqref="O21"/>
    </sheetView>
  </sheetViews>
  <sheetFormatPr defaultColWidth="12.5703125" defaultRowHeight="12.75"/>
  <cols>
    <col min="1" max="1" width="65.5703125" style="213" customWidth="1"/>
    <col min="2" max="2" width="16" style="213" bestFit="1" customWidth="1"/>
    <col min="3" max="5" width="14.7109375" style="213" customWidth="1"/>
    <col min="6" max="7" width="11.5703125" style="213" bestFit="1" customWidth="1"/>
    <col min="8" max="8" width="11.28515625" style="213" customWidth="1"/>
    <col min="9" max="16384" width="12.5703125" style="213"/>
  </cols>
  <sheetData>
    <row r="1" spans="1:20" ht="17.25" customHeight="1">
      <c r="A1" s="173" t="s">
        <v>453</v>
      </c>
      <c r="B1" s="212" t="s">
        <v>4</v>
      </c>
    </row>
    <row r="2" spans="1:20" ht="17.25" customHeight="1">
      <c r="A2" s="212"/>
      <c r="B2" s="212"/>
    </row>
    <row r="3" spans="1:20" ht="17.25" customHeight="1">
      <c r="A3" s="214" t="s">
        <v>454</v>
      </c>
      <c r="B3" s="215"/>
      <c r="C3" s="215"/>
      <c r="D3" s="215"/>
      <c r="E3" s="215"/>
      <c r="F3" s="215"/>
      <c r="G3" s="215"/>
    </row>
    <row r="4" spans="1:20" ht="17.25" customHeight="1">
      <c r="A4" s="214" t="s">
        <v>748</v>
      </c>
      <c r="B4" s="215"/>
      <c r="C4" s="215"/>
      <c r="D4" s="215"/>
      <c r="E4" s="215"/>
      <c r="F4" s="215"/>
      <c r="G4" s="215"/>
    </row>
    <row r="5" spans="1:20" ht="15.2" customHeight="1">
      <c r="G5" s="213" t="s">
        <v>4</v>
      </c>
    </row>
    <row r="6" spans="1:20" ht="15">
      <c r="G6" s="216" t="s">
        <v>4</v>
      </c>
      <c r="H6" s="216" t="s">
        <v>2</v>
      </c>
    </row>
    <row r="7" spans="1:20" ht="15.75" customHeight="1">
      <c r="A7" s="217"/>
      <c r="B7" s="1502" t="s">
        <v>724</v>
      </c>
      <c r="C7" s="1503"/>
      <c r="D7" s="1502" t="s">
        <v>749</v>
      </c>
      <c r="E7" s="1504"/>
      <c r="F7" s="1505" t="s">
        <v>433</v>
      </c>
      <c r="G7" s="1506"/>
      <c r="H7" s="1507"/>
      <c r="J7" s="218"/>
      <c r="K7" s="219"/>
      <c r="L7" s="219"/>
      <c r="M7" s="219"/>
      <c r="N7" s="220"/>
      <c r="O7" s="220"/>
      <c r="P7" s="220"/>
      <c r="Q7" s="220"/>
      <c r="R7" s="220"/>
      <c r="S7" s="220"/>
      <c r="T7" s="220"/>
    </row>
    <row r="8" spans="1:20" ht="15.75" customHeight="1">
      <c r="A8" s="221" t="s">
        <v>3</v>
      </c>
      <c r="B8" s="222" t="s">
        <v>231</v>
      </c>
      <c r="C8" s="665" t="s">
        <v>709</v>
      </c>
      <c r="D8" s="222" t="s">
        <v>231</v>
      </c>
      <c r="E8" s="223" t="s">
        <v>709</v>
      </c>
      <c r="F8" s="666" t="s">
        <v>4</v>
      </c>
      <c r="G8" s="224"/>
      <c r="H8" s="225" t="s">
        <v>4</v>
      </c>
      <c r="J8" s="218"/>
      <c r="K8" s="219"/>
      <c r="L8" s="219"/>
      <c r="M8" s="219"/>
      <c r="N8" s="220"/>
      <c r="O8" s="220"/>
      <c r="P8" s="220"/>
      <c r="Q8" s="220"/>
      <c r="R8" s="220"/>
      <c r="S8" s="220"/>
      <c r="T8" s="220"/>
    </row>
    <row r="9" spans="1:20" ht="15.75" customHeight="1">
      <c r="A9" s="226"/>
      <c r="B9" s="227" t="s">
        <v>228</v>
      </c>
      <c r="C9" s="667" t="s">
        <v>776</v>
      </c>
      <c r="D9" s="227" t="s">
        <v>228</v>
      </c>
      <c r="E9" s="667" t="s">
        <v>776</v>
      </c>
      <c r="F9" s="668" t="s">
        <v>232</v>
      </c>
      <c r="G9" s="228" t="s">
        <v>455</v>
      </c>
      <c r="H9" s="229" t="s">
        <v>456</v>
      </c>
      <c r="J9" s="218"/>
      <c r="K9" s="219"/>
      <c r="L9" s="219"/>
      <c r="M9" s="219"/>
      <c r="N9" s="220"/>
      <c r="O9" s="220"/>
      <c r="P9" s="220"/>
      <c r="Q9" s="220"/>
      <c r="R9" s="220"/>
      <c r="S9" s="220"/>
      <c r="T9" s="220"/>
    </row>
    <row r="10" spans="1:20" s="234" customFormat="1" ht="9.9499999999999993" customHeight="1">
      <c r="A10" s="230" t="s">
        <v>439</v>
      </c>
      <c r="B10" s="231" t="s">
        <v>32</v>
      </c>
      <c r="C10" s="232">
        <v>3</v>
      </c>
      <c r="D10" s="232">
        <v>4</v>
      </c>
      <c r="E10" s="233">
        <v>5</v>
      </c>
      <c r="F10" s="233">
        <v>6</v>
      </c>
      <c r="G10" s="232">
        <v>7</v>
      </c>
      <c r="H10" s="233">
        <v>8</v>
      </c>
      <c r="J10" s="235"/>
      <c r="K10" s="236"/>
      <c r="L10" s="236"/>
      <c r="M10" s="236"/>
      <c r="N10" s="237"/>
      <c r="O10" s="237"/>
      <c r="P10" s="237"/>
      <c r="Q10" s="237"/>
      <c r="R10" s="237"/>
      <c r="S10" s="237"/>
      <c r="T10" s="237"/>
    </row>
    <row r="11" spans="1:20" ht="24" customHeight="1">
      <c r="A11" s="238" t="s">
        <v>457</v>
      </c>
      <c r="B11" s="669">
        <v>398671644</v>
      </c>
      <c r="C11" s="818">
        <v>304511825</v>
      </c>
      <c r="D11" s="819">
        <v>404484028</v>
      </c>
      <c r="E11" s="806">
        <v>360079874</v>
      </c>
      <c r="F11" s="797">
        <v>0.76381611178747388</v>
      </c>
      <c r="G11" s="798">
        <v>0.89022025364126367</v>
      </c>
      <c r="H11" s="795">
        <v>1.182482401134997</v>
      </c>
      <c r="J11" s="235"/>
      <c r="K11" s="219"/>
      <c r="L11" s="219"/>
      <c r="M11" s="219"/>
      <c r="N11" s="220"/>
      <c r="O11" s="220"/>
      <c r="P11" s="220"/>
      <c r="Q11" s="220"/>
      <c r="R11" s="220"/>
      <c r="S11" s="220"/>
      <c r="T11" s="220"/>
    </row>
    <row r="12" spans="1:20" ht="24" customHeight="1">
      <c r="A12" s="238" t="s">
        <v>458</v>
      </c>
      <c r="B12" s="807">
        <v>508019293</v>
      </c>
      <c r="C12" s="817">
        <v>318266374</v>
      </c>
      <c r="D12" s="819">
        <v>486784028</v>
      </c>
      <c r="E12" s="805">
        <v>312491371</v>
      </c>
      <c r="F12" s="1069">
        <v>0.62648481737877615</v>
      </c>
      <c r="G12" s="798">
        <v>0.64195074822791842</v>
      </c>
      <c r="H12" s="997">
        <v>0.98185481259795293</v>
      </c>
      <c r="J12" s="239"/>
      <c r="K12" s="219"/>
      <c r="L12" s="219"/>
      <c r="M12" s="219"/>
      <c r="N12" s="220"/>
      <c r="O12" s="220"/>
      <c r="P12" s="220"/>
      <c r="Q12" s="220"/>
      <c r="R12" s="220"/>
      <c r="S12" s="220"/>
      <c r="T12" s="220"/>
    </row>
    <row r="13" spans="1:20" ht="24" customHeight="1">
      <c r="A13" s="238" t="s">
        <v>459</v>
      </c>
      <c r="B13" s="805">
        <v>-109347649</v>
      </c>
      <c r="C13" s="817">
        <v>-13754550</v>
      </c>
      <c r="D13" s="819">
        <v>-82300000</v>
      </c>
      <c r="E13" s="805">
        <v>47588503</v>
      </c>
      <c r="F13" s="1069">
        <v>0.12578734088741131</v>
      </c>
      <c r="G13" s="798"/>
      <c r="H13" s="997"/>
      <c r="J13" s="239"/>
      <c r="K13" s="219"/>
      <c r="L13" s="219"/>
      <c r="M13" s="219"/>
      <c r="N13" s="220"/>
      <c r="O13" s="220"/>
      <c r="P13" s="220"/>
      <c r="Q13" s="220"/>
      <c r="R13" s="220"/>
      <c r="S13" s="220"/>
      <c r="T13" s="220"/>
    </row>
    <row r="14" spans="1:20" ht="24" customHeight="1">
      <c r="A14" s="238" t="s">
        <v>460</v>
      </c>
      <c r="B14" s="805"/>
      <c r="C14" s="817"/>
      <c r="D14" s="819"/>
      <c r="E14" s="805"/>
      <c r="F14" s="1069"/>
      <c r="G14" s="798"/>
      <c r="H14" s="997"/>
      <c r="J14" s="239"/>
      <c r="K14" s="219"/>
      <c r="L14" s="219"/>
      <c r="M14" s="219"/>
      <c r="N14" s="220"/>
      <c r="O14" s="220"/>
      <c r="P14" s="220"/>
      <c r="Q14" s="220"/>
      <c r="R14" s="220"/>
      <c r="S14" s="220"/>
      <c r="T14" s="220"/>
    </row>
    <row r="15" spans="1:20" ht="18" customHeight="1">
      <c r="A15" s="238" t="s">
        <v>461</v>
      </c>
      <c r="B15" s="805"/>
      <c r="C15" s="817"/>
      <c r="D15" s="819"/>
      <c r="E15" s="805"/>
      <c r="F15" s="1069"/>
      <c r="G15" s="798"/>
      <c r="H15" s="997"/>
      <c r="J15" s="239"/>
      <c r="K15" s="240"/>
      <c r="L15" s="240"/>
      <c r="M15" s="240"/>
    </row>
    <row r="16" spans="1:20" ht="36.75" customHeight="1">
      <c r="A16" s="810" t="s">
        <v>721</v>
      </c>
      <c r="B16" s="805"/>
      <c r="C16" s="816"/>
      <c r="D16" s="819"/>
      <c r="E16" s="805"/>
      <c r="F16" s="1069"/>
      <c r="G16" s="798"/>
      <c r="H16" s="997"/>
      <c r="J16" s="239"/>
      <c r="K16" s="240"/>
      <c r="L16" s="240"/>
      <c r="M16" s="240"/>
    </row>
    <row r="17" spans="1:10" ht="24" customHeight="1">
      <c r="A17" s="238" t="s">
        <v>722</v>
      </c>
      <c r="B17" s="805">
        <v>-16953881</v>
      </c>
      <c r="C17" s="819">
        <v>-40470</v>
      </c>
      <c r="D17" s="1204">
        <v>-6864846</v>
      </c>
      <c r="E17" s="926">
        <v>55513</v>
      </c>
      <c r="F17" s="1205">
        <v>2.3870640592558129E-3</v>
      </c>
      <c r="G17" s="798"/>
      <c r="H17" s="997"/>
    </row>
    <row r="18" spans="1:10" ht="24" customHeight="1">
      <c r="A18" s="238" t="s">
        <v>462</v>
      </c>
      <c r="B18" s="808">
        <v>126301530</v>
      </c>
      <c r="C18" s="821">
        <v>13754550</v>
      </c>
      <c r="D18" s="821">
        <v>89164846</v>
      </c>
      <c r="E18" s="808">
        <v>-47588503</v>
      </c>
      <c r="F18" s="1069">
        <v>0.10890248122884973</v>
      </c>
      <c r="G18" s="798"/>
      <c r="H18" s="1052"/>
    </row>
    <row r="19" spans="1:10" ht="24" customHeight="1">
      <c r="A19" s="238" t="s">
        <v>463</v>
      </c>
      <c r="B19" s="277">
        <v>139639017</v>
      </c>
      <c r="C19" s="820">
        <v>25010523</v>
      </c>
      <c r="D19" s="820">
        <v>55565016</v>
      </c>
      <c r="E19" s="807">
        <v>-81315993</v>
      </c>
      <c r="F19" s="1069">
        <v>0.17910841494966984</v>
      </c>
      <c r="G19" s="798"/>
      <c r="H19" s="997"/>
    </row>
    <row r="20" spans="1:10" ht="24" customHeight="1">
      <c r="A20" s="238" t="s">
        <v>464</v>
      </c>
      <c r="B20" s="277">
        <v>-13337487</v>
      </c>
      <c r="C20" s="820">
        <v>-11255973</v>
      </c>
      <c r="D20" s="820">
        <v>33599830</v>
      </c>
      <c r="E20" s="807">
        <v>33727490</v>
      </c>
      <c r="F20" s="1069">
        <v>0.84393506812790142</v>
      </c>
      <c r="G20" s="798">
        <v>1.0037994239851808</v>
      </c>
      <c r="H20" s="997"/>
    </row>
    <row r="21" spans="1:10" ht="8.1" customHeight="1">
      <c r="A21" s="241"/>
      <c r="B21" s="279"/>
      <c r="C21" s="809"/>
      <c r="D21" s="670"/>
      <c r="E21" s="809"/>
      <c r="F21" s="1203"/>
      <c r="G21" s="799"/>
      <c r="H21" s="800"/>
    </row>
    <row r="22" spans="1:10" ht="8.1" customHeight="1">
      <c r="A22" s="671"/>
      <c r="B22" s="672"/>
      <c r="C22" s="672"/>
      <c r="D22" s="672"/>
      <c r="E22" s="673"/>
      <c r="F22" s="673"/>
      <c r="G22" s="673"/>
    </row>
    <row r="23" spans="1:10" s="76" customFormat="1" ht="15.75" customHeight="1">
      <c r="A23" s="1508"/>
      <c r="B23" s="1509"/>
      <c r="C23" s="1509"/>
      <c r="F23" s="75"/>
      <c r="G23" s="75"/>
      <c r="H23" s="75"/>
      <c r="I23" s="75"/>
      <c r="J23" s="75"/>
    </row>
    <row r="25" spans="1:10" ht="24.75" customHeight="1">
      <c r="A25" s="242" t="s">
        <v>4</v>
      </c>
      <c r="B25" s="278"/>
      <c r="C25" s="278"/>
    </row>
    <row r="26" spans="1:10">
      <c r="B26" s="278"/>
      <c r="C26" s="278"/>
    </row>
    <row r="27" spans="1:10">
      <c r="B27" s="278"/>
      <c r="C27" s="278"/>
    </row>
    <row r="28" spans="1:10">
      <c r="B28" s="278"/>
      <c r="C28" s="278"/>
    </row>
    <row r="29" spans="1:10" ht="15">
      <c r="B29" s="274"/>
      <c r="C29" s="275"/>
    </row>
    <row r="30" spans="1:10">
      <c r="B30" s="278"/>
      <c r="C30" s="278"/>
    </row>
    <row r="31" spans="1:10">
      <c r="B31" s="278"/>
      <c r="C31" s="278"/>
    </row>
    <row r="32" spans="1:10">
      <c r="B32" s="278"/>
      <c r="C32" s="278"/>
    </row>
    <row r="33" spans="2:3">
      <c r="B33" s="278"/>
      <c r="C33" s="278"/>
    </row>
  </sheetData>
  <mergeCells count="4">
    <mergeCell ref="B7:C7"/>
    <mergeCell ref="D7:E7"/>
    <mergeCell ref="F7:H7"/>
    <mergeCell ref="A23:C23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1" orientation="landscape" useFirstPageNumber="1" r:id="rId1"/>
  <headerFooter alignWithMargins="0">
    <oddHeader>&amp;C&amp;"Arial,Normalny"&amp;12 -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topLeftCell="A2" zoomScaleNormal="100" workbookViewId="0">
      <selection activeCell="O21" sqref="O21"/>
    </sheetView>
  </sheetViews>
  <sheetFormatPr defaultRowHeight="12.75"/>
  <sheetData>
    <row r="27" spans="2:2">
      <c r="B27" s="1496" t="s">
        <v>916</v>
      </c>
    </row>
    <row r="28" spans="2:2">
      <c r="B28" s="1497" t="s">
        <v>917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Zeros="0" zoomScale="70" zoomScaleNormal="70" zoomScaleSheetLayoutView="55" workbookViewId="0">
      <selection activeCell="O21" sqref="O21"/>
    </sheetView>
  </sheetViews>
  <sheetFormatPr defaultColWidth="7.85546875" defaultRowHeight="15"/>
  <cols>
    <col min="1" max="1" width="108.85546875" style="929" customWidth="1"/>
    <col min="2" max="2" width="18.7109375" style="928" bestFit="1" customWidth="1"/>
    <col min="3" max="3" width="0.85546875" style="929" customWidth="1"/>
    <col min="4" max="4" width="16" style="929" customWidth="1"/>
    <col min="5" max="5" width="1.5703125" style="929" customWidth="1"/>
    <col min="6" max="6" width="16.85546875" style="929" customWidth="1"/>
    <col min="7" max="7" width="1.5703125" style="929" customWidth="1"/>
    <col min="8" max="8" width="16.85546875" style="929" customWidth="1"/>
    <col min="9" max="9" width="1.5703125" style="929" customWidth="1"/>
    <col min="10" max="12" width="10" style="929" customWidth="1"/>
    <col min="13" max="13" width="1.85546875" style="930" bestFit="1" customWidth="1"/>
    <col min="14" max="14" width="20.7109375" style="930" bestFit="1" customWidth="1"/>
    <col min="15" max="15" width="1.42578125" style="930" bestFit="1" customWidth="1"/>
    <col min="16" max="16" width="12.42578125" style="930" customWidth="1"/>
    <col min="17" max="17" width="3.5703125" style="930" customWidth="1"/>
    <col min="18" max="18" width="12.5703125" style="930" customWidth="1"/>
    <col min="19" max="19" width="7.85546875" style="931" customWidth="1"/>
    <col min="20" max="16384" width="7.85546875" style="929"/>
  </cols>
  <sheetData>
    <row r="1" spans="1:19" ht="15.75">
      <c r="A1" s="927" t="s">
        <v>532</v>
      </c>
      <c r="D1" s="927" t="s">
        <v>4</v>
      </c>
    </row>
    <row r="2" spans="1:19" ht="15.75">
      <c r="A2" s="1516" t="s">
        <v>533</v>
      </c>
      <c r="B2" s="1516"/>
      <c r="C2" s="1516"/>
      <c r="D2" s="1516"/>
      <c r="E2" s="1516"/>
      <c r="F2" s="1516"/>
      <c r="G2" s="1516"/>
      <c r="H2" s="1516"/>
      <c r="I2" s="1516"/>
      <c r="J2" s="1516"/>
      <c r="K2" s="1516"/>
      <c r="L2" s="1516"/>
    </row>
    <row r="3" spans="1:19" ht="15.75">
      <c r="A3" s="981"/>
      <c r="B3" s="932"/>
      <c r="C3" s="933"/>
      <c r="D3" s="932"/>
      <c r="E3" s="933"/>
      <c r="F3" s="933"/>
      <c r="G3" s="933"/>
      <c r="H3" s="933"/>
      <c r="I3" s="933"/>
      <c r="J3" s="933"/>
      <c r="K3" s="933"/>
      <c r="L3" s="933"/>
    </row>
    <row r="4" spans="1:19" ht="15.75">
      <c r="A4" s="931"/>
      <c r="B4" s="934" t="s">
        <v>4</v>
      </c>
      <c r="C4" s="935"/>
      <c r="D4" s="986"/>
      <c r="E4" s="931"/>
      <c r="F4" s="931"/>
      <c r="G4" s="931"/>
      <c r="H4" s="931"/>
      <c r="I4" s="931"/>
      <c r="J4" s="931"/>
      <c r="K4" s="936"/>
      <c r="L4" s="936" t="s">
        <v>2</v>
      </c>
    </row>
    <row r="5" spans="1:19" ht="15.75">
      <c r="A5" s="937"/>
      <c r="B5" s="938" t="s">
        <v>227</v>
      </c>
      <c r="C5" s="939"/>
      <c r="D5" s="1510" t="s">
        <v>229</v>
      </c>
      <c r="E5" s="1511"/>
      <c r="F5" s="1511"/>
      <c r="G5" s="1511"/>
      <c r="H5" s="1511"/>
      <c r="I5" s="1512"/>
      <c r="J5" s="1513" t="s">
        <v>433</v>
      </c>
      <c r="K5" s="1514"/>
      <c r="L5" s="1515"/>
    </row>
    <row r="6" spans="1:19" ht="15.75">
      <c r="A6" s="940" t="s">
        <v>3</v>
      </c>
      <c r="B6" s="941" t="s">
        <v>228</v>
      </c>
      <c r="C6" s="939"/>
      <c r="D6" s="942"/>
      <c r="E6" s="943"/>
      <c r="F6" s="942"/>
      <c r="G6" s="943"/>
      <c r="H6" s="942"/>
      <c r="I6" s="943"/>
      <c r="J6" s="944"/>
      <c r="K6" s="945"/>
      <c r="L6" s="945"/>
    </row>
    <row r="7" spans="1:19" ht="20.100000000000001" customHeight="1">
      <c r="A7" s="946"/>
      <c r="B7" s="947" t="s">
        <v>746</v>
      </c>
      <c r="C7" s="948" t="s">
        <v>4</v>
      </c>
      <c r="D7" s="949" t="s">
        <v>434</v>
      </c>
      <c r="E7" s="950"/>
      <c r="F7" s="947" t="s">
        <v>534</v>
      </c>
      <c r="G7" s="951"/>
      <c r="H7" s="947" t="s">
        <v>436</v>
      </c>
      <c r="I7" s="951"/>
      <c r="J7" s="952" t="s">
        <v>232</v>
      </c>
      <c r="K7" s="953" t="s">
        <v>437</v>
      </c>
      <c r="L7" s="953" t="s">
        <v>438</v>
      </c>
    </row>
    <row r="8" spans="1:19" s="959" customFormat="1">
      <c r="A8" s="954">
        <v>1</v>
      </c>
      <c r="B8" s="955">
        <v>2</v>
      </c>
      <c r="C8" s="956"/>
      <c r="D8" s="955">
        <v>3</v>
      </c>
      <c r="E8" s="956"/>
      <c r="F8" s="957">
        <v>4</v>
      </c>
      <c r="G8" s="956"/>
      <c r="H8" s="955">
        <v>5</v>
      </c>
      <c r="I8" s="956"/>
      <c r="J8" s="956">
        <v>6</v>
      </c>
      <c r="K8" s="956">
        <v>7</v>
      </c>
      <c r="L8" s="954">
        <v>8</v>
      </c>
      <c r="M8" s="930"/>
      <c r="N8" s="930"/>
      <c r="O8" s="930"/>
      <c r="P8" s="930"/>
      <c r="Q8" s="930"/>
      <c r="R8" s="930"/>
      <c r="S8" s="958"/>
    </row>
    <row r="9" spans="1:19" s="959" customFormat="1" ht="20.100000000000001" customHeight="1">
      <c r="A9" s="960" t="s">
        <v>535</v>
      </c>
      <c r="B9" s="1012">
        <v>404484028</v>
      </c>
      <c r="C9" s="998"/>
      <c r="D9" s="1012">
        <v>40655999.196670018</v>
      </c>
      <c r="E9" s="961"/>
      <c r="F9" s="1012">
        <v>71096748.375409976</v>
      </c>
      <c r="G9" s="961"/>
      <c r="H9" s="1012">
        <v>101060605.16062021</v>
      </c>
      <c r="I9" s="961"/>
      <c r="J9" s="1081">
        <v>0.100513237562671</v>
      </c>
      <c r="K9" s="1081">
        <v>0.17577146056162687</v>
      </c>
      <c r="L9" s="1081">
        <v>0.24985066940794065</v>
      </c>
      <c r="M9" s="962"/>
      <c r="N9" s="1100"/>
      <c r="O9" s="962"/>
      <c r="P9" s="1100"/>
      <c r="Q9" s="962"/>
      <c r="R9" s="962"/>
      <c r="S9" s="958"/>
    </row>
    <row r="10" spans="1:19" s="959" customFormat="1" ht="15.75">
      <c r="A10" s="963" t="s">
        <v>536</v>
      </c>
      <c r="B10" s="1013"/>
      <c r="C10" s="1000"/>
      <c r="D10" s="1013"/>
      <c r="E10" s="1001"/>
      <c r="F10" s="1013"/>
      <c r="G10" s="1001"/>
      <c r="H10" s="1013"/>
      <c r="I10" s="1001"/>
      <c r="J10" s="1081"/>
      <c r="K10" s="1081"/>
      <c r="L10" s="1081"/>
      <c r="M10" s="962"/>
      <c r="N10" s="962"/>
      <c r="O10" s="962"/>
      <c r="P10" s="962"/>
      <c r="Q10" s="962"/>
      <c r="R10" s="962"/>
      <c r="S10" s="958"/>
    </row>
    <row r="11" spans="1:19" s="959" customFormat="1" ht="20.100000000000001" customHeight="1">
      <c r="A11" s="960" t="s">
        <v>537</v>
      </c>
      <c r="B11" s="1014">
        <v>369140013</v>
      </c>
      <c r="C11" s="1000"/>
      <c r="D11" s="1014">
        <v>39215996.908029996</v>
      </c>
      <c r="E11" s="1001"/>
      <c r="F11" s="1014">
        <v>65642701.728219993</v>
      </c>
      <c r="G11" s="1001"/>
      <c r="H11" s="1014">
        <v>92105697.309770003</v>
      </c>
      <c r="I11" s="1001"/>
      <c r="J11" s="1081">
        <v>0.10623610426114927</v>
      </c>
      <c r="K11" s="1081">
        <v>0.1778260264844819</v>
      </c>
      <c r="L11" s="1081">
        <v>0.24951426035131555</v>
      </c>
      <c r="M11" s="962"/>
      <c r="N11" s="962"/>
      <c r="O11" s="962"/>
      <c r="P11" s="962"/>
      <c r="Q11" s="962"/>
      <c r="R11" s="962"/>
      <c r="S11" s="958"/>
    </row>
    <row r="12" spans="1:19" s="959" customFormat="1" ht="15.75">
      <c r="A12" s="963" t="s">
        <v>538</v>
      </c>
      <c r="B12" s="1013"/>
      <c r="C12" s="1003"/>
      <c r="D12" s="1013"/>
      <c r="E12" s="1001"/>
      <c r="F12" s="1013"/>
      <c r="G12" s="1001"/>
      <c r="H12" s="1013"/>
      <c r="I12" s="1001"/>
      <c r="J12" s="1081"/>
      <c r="K12" s="1081"/>
      <c r="L12" s="1081"/>
      <c r="M12" s="962"/>
      <c r="N12" s="962"/>
      <c r="O12" s="962"/>
      <c r="P12" s="962"/>
      <c r="Q12" s="962"/>
      <c r="R12" s="962"/>
      <c r="S12" s="958"/>
    </row>
    <row r="13" spans="1:19" s="959" customFormat="1">
      <c r="A13" s="964" t="s">
        <v>539</v>
      </c>
      <c r="B13" s="1013">
        <v>181000000</v>
      </c>
      <c r="C13" s="1003"/>
      <c r="D13" s="1013">
        <v>23246955.308139998</v>
      </c>
      <c r="E13" s="1004"/>
      <c r="F13" s="1013">
        <v>35655460.920879997</v>
      </c>
      <c r="G13" s="1004"/>
      <c r="H13" s="1013">
        <v>48828270.620160006</v>
      </c>
      <c r="I13" s="1004"/>
      <c r="J13" s="1082">
        <v>0.1284362171720442</v>
      </c>
      <c r="K13" s="1082">
        <v>0.19699149680044198</v>
      </c>
      <c r="L13" s="1082">
        <v>0.26976945094011051</v>
      </c>
      <c r="M13" s="962"/>
      <c r="N13" s="962"/>
      <c r="O13" s="962"/>
      <c r="P13" s="962"/>
      <c r="Q13" s="962"/>
      <c r="R13" s="962"/>
      <c r="S13" s="958"/>
    </row>
    <row r="14" spans="1:19" s="959" customFormat="1">
      <c r="A14" s="964" t="s">
        <v>540</v>
      </c>
      <c r="B14" s="1013">
        <v>71052000</v>
      </c>
      <c r="C14" s="1003"/>
      <c r="D14" s="1013">
        <v>4661437.4019999998</v>
      </c>
      <c r="E14" s="1004"/>
      <c r="F14" s="1013">
        <v>9713750.8119599987</v>
      </c>
      <c r="G14" s="1004"/>
      <c r="H14" s="1013">
        <v>15756028.670059998</v>
      </c>
      <c r="I14" s="1004"/>
      <c r="J14" s="1082">
        <v>6.5605998451838093E-2</v>
      </c>
      <c r="K14" s="1082">
        <v>0.13671326369363282</v>
      </c>
      <c r="L14" s="1082">
        <v>0.22175348575775486</v>
      </c>
      <c r="M14" s="962"/>
      <c r="N14" s="962"/>
      <c r="O14" s="962"/>
      <c r="P14" s="962"/>
      <c r="Q14" s="962"/>
      <c r="R14" s="1008"/>
      <c r="S14" s="958"/>
    </row>
    <row r="15" spans="1:19" s="959" customFormat="1">
      <c r="A15" s="965" t="s">
        <v>541</v>
      </c>
      <c r="B15" s="1013"/>
      <c r="C15" s="1003"/>
      <c r="D15" s="1013"/>
      <c r="E15" s="1004"/>
      <c r="F15" s="1013"/>
      <c r="G15" s="1004"/>
      <c r="H15" s="1013"/>
      <c r="I15" s="1004"/>
      <c r="J15" s="1082"/>
      <c r="K15" s="1082"/>
      <c r="L15" s="1082"/>
      <c r="M15" s="962"/>
      <c r="N15" s="962"/>
      <c r="O15" s="962"/>
      <c r="P15" s="962"/>
      <c r="Q15" s="962"/>
      <c r="R15" s="1008"/>
      <c r="S15" s="958"/>
    </row>
    <row r="16" spans="1:19" s="959" customFormat="1">
      <c r="A16" s="964" t="s">
        <v>542</v>
      </c>
      <c r="B16" s="1013">
        <v>3083023</v>
      </c>
      <c r="C16" s="1003"/>
      <c r="D16" s="1013">
        <v>267473.98027</v>
      </c>
      <c r="E16" s="1004"/>
      <c r="F16" s="1013">
        <v>546580.32341000007</v>
      </c>
      <c r="G16" s="1004"/>
      <c r="H16" s="1013">
        <v>934697.37288000016</v>
      </c>
      <c r="I16" s="1004"/>
      <c r="J16" s="1082">
        <v>8.6757049905239109E-2</v>
      </c>
      <c r="K16" s="1082">
        <v>0.17728713778976027</v>
      </c>
      <c r="L16" s="1082">
        <v>0.30317560812228783</v>
      </c>
      <c r="M16" s="962"/>
      <c r="N16" s="962"/>
      <c r="O16" s="962"/>
      <c r="P16" s="962"/>
      <c r="Q16" s="962"/>
      <c r="R16" s="1008"/>
      <c r="S16" s="958"/>
    </row>
    <row r="17" spans="1:19" s="959" customFormat="1">
      <c r="A17" s="964" t="s">
        <v>543</v>
      </c>
      <c r="B17" s="1013">
        <v>67715420</v>
      </c>
      <c r="C17" s="1003"/>
      <c r="D17" s="1013">
        <v>4368645.8939000005</v>
      </c>
      <c r="E17" s="1004"/>
      <c r="F17" s="1013">
        <v>9120163.9216499999</v>
      </c>
      <c r="G17" s="1004"/>
      <c r="H17" s="1013">
        <v>14734155.723019999</v>
      </c>
      <c r="I17" s="1004"/>
      <c r="J17" s="1082">
        <v>6.4514786940699773E-2</v>
      </c>
      <c r="K17" s="1082">
        <v>0.13468370899346116</v>
      </c>
      <c r="L17" s="1082">
        <v>0.2175893721551162</v>
      </c>
      <c r="M17" s="962"/>
      <c r="N17" s="962"/>
      <c r="O17" s="962"/>
      <c r="P17" s="962"/>
      <c r="Q17" s="962"/>
      <c r="R17" s="1008"/>
      <c r="S17" s="958"/>
    </row>
    <row r="18" spans="1:19" s="959" customFormat="1">
      <c r="A18" s="964" t="s">
        <v>544</v>
      </c>
      <c r="B18" s="1013">
        <v>253557</v>
      </c>
      <c r="C18" s="1003"/>
      <c r="D18" s="1013">
        <v>25317.527829999999</v>
      </c>
      <c r="E18" s="1004"/>
      <c r="F18" s="1013">
        <v>47006.566900000005</v>
      </c>
      <c r="G18" s="1004"/>
      <c r="H18" s="1013">
        <v>87175.574159999989</v>
      </c>
      <c r="I18" s="1004"/>
      <c r="J18" s="1082">
        <v>9.9849453298469379E-2</v>
      </c>
      <c r="K18" s="1082">
        <v>0.18538855917998717</v>
      </c>
      <c r="L18" s="1082">
        <v>0.34381055999242771</v>
      </c>
      <c r="M18" s="962"/>
      <c r="N18" s="962"/>
      <c r="O18" s="962"/>
      <c r="P18" s="962"/>
      <c r="Q18" s="962"/>
      <c r="R18" s="1008"/>
      <c r="S18" s="958"/>
    </row>
    <row r="19" spans="1:19" s="959" customFormat="1">
      <c r="A19" s="964" t="s">
        <v>545</v>
      </c>
      <c r="B19" s="1013">
        <v>2860000</v>
      </c>
      <c r="C19" s="1003"/>
      <c r="D19" s="1013">
        <v>226370.25959</v>
      </c>
      <c r="E19" s="1004"/>
      <c r="F19" s="1013">
        <v>435527.38328999997</v>
      </c>
      <c r="G19" s="1004"/>
      <c r="H19" s="1013">
        <v>675577.42949000001</v>
      </c>
      <c r="I19" s="1004"/>
      <c r="J19" s="1082">
        <v>7.915044041608392E-2</v>
      </c>
      <c r="K19" s="1082">
        <v>0.15228230184965033</v>
      </c>
      <c r="L19" s="1082">
        <v>0.23621588443706293</v>
      </c>
      <c r="M19" s="962"/>
      <c r="N19" s="962"/>
      <c r="O19" s="962"/>
      <c r="P19" s="962"/>
      <c r="Q19" s="962"/>
      <c r="R19" s="1008"/>
      <c r="S19" s="958"/>
    </row>
    <row r="20" spans="1:19" s="959" customFormat="1">
      <c r="A20" s="964" t="s">
        <v>546</v>
      </c>
      <c r="B20" s="1013">
        <v>37100000</v>
      </c>
      <c r="C20" s="1003"/>
      <c r="D20" s="1013">
        <v>3479775.5505100004</v>
      </c>
      <c r="E20" s="1004"/>
      <c r="F20" s="1013">
        <v>6757939.7604099996</v>
      </c>
      <c r="G20" s="1004"/>
      <c r="H20" s="1013">
        <v>10167968.604250001</v>
      </c>
      <c r="I20" s="1004"/>
      <c r="J20" s="1082">
        <v>9.3794489232075479E-2</v>
      </c>
      <c r="K20" s="1082">
        <v>0.18215471052318058</v>
      </c>
      <c r="L20" s="1082">
        <v>0.27406923461590299</v>
      </c>
      <c r="M20" s="962"/>
      <c r="N20" s="962"/>
      <c r="O20" s="962"/>
      <c r="P20" s="962"/>
      <c r="Q20" s="962"/>
      <c r="R20" s="1008"/>
      <c r="S20" s="958"/>
    </row>
    <row r="21" spans="1:19" s="959" customFormat="1">
      <c r="A21" s="965" t="s">
        <v>547</v>
      </c>
      <c r="B21" s="1013"/>
      <c r="C21" s="1003"/>
      <c r="D21" s="1013"/>
      <c r="E21" s="1004"/>
      <c r="F21" s="1013"/>
      <c r="G21" s="1004"/>
      <c r="H21" s="1013"/>
      <c r="I21" s="1004"/>
      <c r="J21" s="1082"/>
      <c r="K21" s="1082"/>
      <c r="L21" s="1082"/>
      <c r="M21" s="962"/>
      <c r="N21" s="962"/>
      <c r="O21" s="962"/>
      <c r="P21" s="962"/>
      <c r="Q21" s="962"/>
      <c r="R21" s="1008"/>
      <c r="S21" s="958"/>
    </row>
    <row r="22" spans="1:19" s="959" customFormat="1">
      <c r="A22" s="964" t="s">
        <v>548</v>
      </c>
      <c r="B22" s="1013">
        <v>70000</v>
      </c>
      <c r="C22" s="1003"/>
      <c r="D22" s="1013">
        <v>-6.8000000000000005E-2</v>
      </c>
      <c r="E22" s="1004"/>
      <c r="F22" s="1013">
        <v>-6.8000000000000005E-2</v>
      </c>
      <c r="G22" s="1004"/>
      <c r="H22" s="1013">
        <v>0.03</v>
      </c>
      <c r="I22" s="1004"/>
      <c r="J22" s="1082"/>
      <c r="K22" s="1082"/>
      <c r="L22" s="1082">
        <v>4.2857142857142857E-7</v>
      </c>
      <c r="M22" s="962"/>
      <c r="N22" s="962"/>
      <c r="O22" s="962"/>
      <c r="P22" s="962"/>
      <c r="Q22" s="962"/>
      <c r="R22" s="1008"/>
      <c r="S22" s="958"/>
    </row>
    <row r="23" spans="1:19" s="959" customFormat="1">
      <c r="A23" s="964" t="s">
        <v>549</v>
      </c>
      <c r="B23" s="1013">
        <v>69300000</v>
      </c>
      <c r="C23" s="1003"/>
      <c r="D23" s="1013">
        <v>7002981.5357599994</v>
      </c>
      <c r="E23" s="1004"/>
      <c r="F23" s="1013">
        <v>11650872.093150001</v>
      </c>
      <c r="G23" s="1004"/>
      <c r="H23" s="1013">
        <v>14394740.387720002</v>
      </c>
      <c r="I23" s="1004"/>
      <c r="J23" s="1082">
        <v>0.10105312461414141</v>
      </c>
      <c r="K23" s="1082">
        <v>0.16812225242640694</v>
      </c>
      <c r="L23" s="1082">
        <v>0.20771631151111114</v>
      </c>
      <c r="M23" s="962"/>
      <c r="N23" s="1008"/>
      <c r="O23" s="962"/>
      <c r="P23" s="962"/>
      <c r="Q23" s="962"/>
      <c r="R23" s="1008"/>
      <c r="S23" s="958"/>
    </row>
    <row r="24" spans="1:19" s="959" customFormat="1">
      <c r="A24" s="965" t="s">
        <v>541</v>
      </c>
      <c r="B24" s="1013"/>
      <c r="C24" s="1003"/>
      <c r="D24" s="1013"/>
      <c r="E24" s="1004"/>
      <c r="F24" s="1013"/>
      <c r="G24" s="1004"/>
      <c r="H24" s="1013"/>
      <c r="I24" s="1004"/>
      <c r="J24" s="1082"/>
      <c r="K24" s="1082"/>
      <c r="L24" s="1082"/>
      <c r="M24" s="962"/>
      <c r="N24" s="962"/>
      <c r="O24" s="962"/>
      <c r="P24" s="962"/>
      <c r="Q24" s="962"/>
      <c r="R24" s="1008"/>
      <c r="S24" s="958"/>
    </row>
    <row r="25" spans="1:19" s="959" customFormat="1">
      <c r="A25" s="964" t="s">
        <v>550</v>
      </c>
      <c r="B25" s="1013">
        <v>55387000</v>
      </c>
      <c r="C25" s="1003"/>
      <c r="D25" s="1013">
        <v>6176763.4876099993</v>
      </c>
      <c r="E25" s="1004"/>
      <c r="F25" s="1013">
        <v>10039559.64137</v>
      </c>
      <c r="G25" s="1004"/>
      <c r="H25" s="1013">
        <v>11913838.307370001</v>
      </c>
      <c r="I25" s="1004"/>
      <c r="J25" s="1082">
        <v>0.1115200947444346</v>
      </c>
      <c r="K25" s="1082">
        <v>0.18126202252098869</v>
      </c>
      <c r="L25" s="1082">
        <v>0.21510170811508117</v>
      </c>
      <c r="M25" s="962"/>
      <c r="N25" s="962"/>
      <c r="O25" s="962"/>
      <c r="P25" s="962"/>
      <c r="Q25" s="962"/>
      <c r="R25" s="1008"/>
      <c r="S25" s="958"/>
    </row>
    <row r="26" spans="1:19" s="959" customFormat="1">
      <c r="A26" s="964" t="s">
        <v>551</v>
      </c>
      <c r="B26" s="1013">
        <v>13900000</v>
      </c>
      <c r="C26" s="1003"/>
      <c r="D26" s="1013">
        <v>826218.04814999993</v>
      </c>
      <c r="E26" s="1004"/>
      <c r="F26" s="1013">
        <v>1611630.7803800001</v>
      </c>
      <c r="G26" s="1004"/>
      <c r="H26" s="1013">
        <v>2481220.4089499996</v>
      </c>
      <c r="I26" s="1004"/>
      <c r="J26" s="1082">
        <v>5.9440147348920856E-2</v>
      </c>
      <c r="K26" s="1082">
        <v>0.11594466045899282</v>
      </c>
      <c r="L26" s="1082">
        <v>0.1785050653920863</v>
      </c>
      <c r="M26" s="962"/>
      <c r="N26" s="962"/>
      <c r="O26" s="962"/>
      <c r="P26" s="962"/>
      <c r="Q26" s="962"/>
      <c r="R26" s="1008"/>
      <c r="S26" s="958"/>
    </row>
    <row r="27" spans="1:19" s="959" customFormat="1">
      <c r="A27" s="964" t="s">
        <v>552</v>
      </c>
      <c r="B27" s="1013">
        <v>13000</v>
      </c>
      <c r="C27" s="1003"/>
      <c r="D27" s="1013"/>
      <c r="E27" s="1004"/>
      <c r="F27" s="1013">
        <v>-318.32859999999999</v>
      </c>
      <c r="G27" s="1004"/>
      <c r="H27" s="1013">
        <v>-318.32859999999999</v>
      </c>
      <c r="I27" s="1004"/>
      <c r="J27" s="1082"/>
      <c r="K27" s="1082"/>
      <c r="L27" s="1082"/>
      <c r="M27" s="962"/>
      <c r="N27" s="962"/>
      <c r="O27" s="962"/>
      <c r="P27" s="962"/>
      <c r="Q27" s="962"/>
      <c r="R27" s="1008"/>
      <c r="S27" s="958"/>
    </row>
    <row r="28" spans="1:19" s="959" customFormat="1">
      <c r="A28" s="964" t="s">
        <v>553</v>
      </c>
      <c r="B28" s="1013">
        <v>1500000</v>
      </c>
      <c r="C28" s="1003"/>
      <c r="D28" s="1013">
        <v>181647.22899999999</v>
      </c>
      <c r="E28" s="1004"/>
      <c r="F28" s="1013">
        <v>396346.41399999999</v>
      </c>
      <c r="G28" s="1004"/>
      <c r="H28" s="1013">
        <v>627713.67799999996</v>
      </c>
      <c r="I28" s="1004"/>
      <c r="J28" s="1082">
        <v>0.12109815266666667</v>
      </c>
      <c r="K28" s="1082">
        <v>0.26423094266666663</v>
      </c>
      <c r="L28" s="1082">
        <v>0.41847578533333329</v>
      </c>
      <c r="M28" s="962"/>
      <c r="N28" s="962"/>
      <c r="O28" s="962"/>
      <c r="P28" s="962"/>
      <c r="Q28" s="962"/>
      <c r="R28" s="1008"/>
      <c r="S28" s="958"/>
    </row>
    <row r="29" spans="1:19" s="959" customFormat="1">
      <c r="A29" s="964" t="s">
        <v>554</v>
      </c>
      <c r="B29" s="1013">
        <v>4870000</v>
      </c>
      <c r="C29" s="1003"/>
      <c r="D29" s="1013">
        <v>416826.49502999999</v>
      </c>
      <c r="E29" s="1004"/>
      <c r="F29" s="1013">
        <v>841776.03780999989</v>
      </c>
      <c r="G29" s="1004"/>
      <c r="H29" s="1013">
        <v>1266867.3259100001</v>
      </c>
      <c r="I29" s="1004"/>
      <c r="J29" s="1082">
        <v>8.5590656063655027E-2</v>
      </c>
      <c r="K29" s="1082">
        <v>0.17284928907802871</v>
      </c>
      <c r="L29" s="1082">
        <v>0.26013702790759757</v>
      </c>
      <c r="M29" s="962"/>
      <c r="N29" s="962"/>
      <c r="O29" s="962"/>
      <c r="P29" s="962"/>
      <c r="Q29" s="962"/>
      <c r="R29" s="1008"/>
      <c r="S29" s="958"/>
    </row>
    <row r="30" spans="1:19" s="959" customFormat="1">
      <c r="A30" s="964" t="s">
        <v>754</v>
      </c>
      <c r="B30" s="1013">
        <v>1458013</v>
      </c>
      <c r="C30" s="1003"/>
      <c r="D30" s="1013">
        <v>2.8650000000000002</v>
      </c>
      <c r="E30" s="1004"/>
      <c r="F30" s="1013">
        <v>191028.05246000001</v>
      </c>
      <c r="G30" s="1004"/>
      <c r="H30" s="1013">
        <v>388530.48638999998</v>
      </c>
      <c r="I30" s="1004"/>
      <c r="J30" s="1082">
        <v>1.9650030555283118E-6</v>
      </c>
      <c r="K30" s="1082">
        <v>0.13101944390070597</v>
      </c>
      <c r="L30" s="1082">
        <v>0.26647943906535809</v>
      </c>
      <c r="M30" s="962"/>
      <c r="N30" s="962"/>
      <c r="O30" s="962"/>
      <c r="P30" s="962"/>
      <c r="Q30" s="962"/>
      <c r="R30" s="1008"/>
      <c r="S30" s="958"/>
    </row>
    <row r="31" spans="1:19" s="959" customFormat="1">
      <c r="A31" s="964" t="s">
        <v>751</v>
      </c>
      <c r="B31" s="1013"/>
      <c r="C31" s="1003"/>
      <c r="D31" s="1013">
        <v>0.26300000000000001</v>
      </c>
      <c r="E31" s="1004"/>
      <c r="F31" s="1013">
        <v>0.23699999999999999</v>
      </c>
      <c r="G31" s="1004"/>
      <c r="H31" s="1013">
        <v>7.8E-2</v>
      </c>
      <c r="I31" s="1004"/>
      <c r="J31" s="1082"/>
      <c r="K31" s="1082"/>
      <c r="L31" s="1082"/>
      <c r="M31" s="962"/>
      <c r="N31" s="962"/>
      <c r="O31" s="962"/>
      <c r="P31" s="962"/>
      <c r="Q31" s="962"/>
      <c r="R31" s="1008"/>
      <c r="S31" s="958"/>
    </row>
    <row r="32" spans="1:19" s="959" customFormat="1">
      <c r="A32" s="964" t="s">
        <v>752</v>
      </c>
      <c r="B32" s="1013"/>
      <c r="C32" s="1003"/>
      <c r="D32" s="1013"/>
      <c r="E32" s="1004"/>
      <c r="F32" s="1013">
        <v>1.7260000000000001E-2</v>
      </c>
      <c r="G32" s="1004"/>
      <c r="H32" s="1013">
        <v>2.9790000000000001E-2</v>
      </c>
      <c r="I32" s="1004"/>
      <c r="J32" s="1082"/>
      <c r="K32" s="1082"/>
      <c r="L32" s="1082"/>
      <c r="M32" s="962"/>
      <c r="N32" s="962"/>
      <c r="O32" s="962"/>
      <c r="P32" s="962"/>
      <c r="Q32" s="962"/>
      <c r="R32" s="1008"/>
      <c r="S32" s="958"/>
    </row>
    <row r="33" spans="1:19" s="959" customFormat="1">
      <c r="A33" s="966" t="s">
        <v>753</v>
      </c>
      <c r="B33" s="1013"/>
      <c r="C33" s="1003"/>
      <c r="D33" s="1013"/>
      <c r="E33" s="1004"/>
      <c r="F33" s="1013"/>
      <c r="G33" s="1004"/>
      <c r="H33" s="1013">
        <v>0</v>
      </c>
      <c r="I33" s="1004"/>
      <c r="J33" s="1082"/>
      <c r="K33" s="1082"/>
      <c r="L33" s="1082"/>
      <c r="M33" s="962"/>
      <c r="N33" s="962"/>
      <c r="O33" s="962"/>
      <c r="P33" s="962"/>
      <c r="Q33" s="962"/>
      <c r="R33" s="1008"/>
      <c r="S33" s="958"/>
    </row>
    <row r="34" spans="1:19" s="959" customFormat="1" ht="20.100000000000001" customHeight="1">
      <c r="A34" s="960" t="s">
        <v>555</v>
      </c>
      <c r="B34" s="1014">
        <v>32752862</v>
      </c>
      <c r="C34" s="1000"/>
      <c r="D34" s="1014">
        <v>1388171.5081000221</v>
      </c>
      <c r="E34" s="1001"/>
      <c r="F34" s="1014">
        <v>5386985.8225699812</v>
      </c>
      <c r="G34" s="1001"/>
      <c r="H34" s="1014">
        <v>8868440.5242902078</v>
      </c>
      <c r="I34" s="1001"/>
      <c r="J34" s="1081">
        <v>4.2383212438046547E-2</v>
      </c>
      <c r="K34" s="1081">
        <v>0.16447374347224927</v>
      </c>
      <c r="L34" s="1081">
        <v>0.27076841481181729</v>
      </c>
      <c r="M34" s="962"/>
      <c r="N34" s="962"/>
      <c r="O34" s="962"/>
      <c r="P34" s="962"/>
      <c r="Q34" s="962"/>
      <c r="R34" s="1008"/>
      <c r="S34" s="958"/>
    </row>
    <row r="35" spans="1:19" s="959" customFormat="1" ht="15.75">
      <c r="A35" s="963" t="s">
        <v>538</v>
      </c>
      <c r="B35" s="999"/>
      <c r="C35" s="1003"/>
      <c r="D35" s="999"/>
      <c r="E35" s="1004"/>
      <c r="F35" s="999"/>
      <c r="G35" s="1004"/>
      <c r="H35" s="999"/>
      <c r="I35" s="1004"/>
      <c r="J35" s="1082"/>
      <c r="K35" s="1082"/>
      <c r="L35" s="1082"/>
      <c r="M35" s="962"/>
      <c r="N35" s="962"/>
      <c r="O35" s="962"/>
      <c r="P35" s="962"/>
      <c r="Q35" s="962"/>
      <c r="R35" s="1008"/>
      <c r="S35" s="958"/>
    </row>
    <row r="36" spans="1:19" s="959" customFormat="1">
      <c r="A36" s="964" t="s">
        <v>556</v>
      </c>
      <c r="B36" s="1002">
        <v>386740</v>
      </c>
      <c r="C36" s="1003"/>
      <c r="D36" s="1002">
        <v>124.5719</v>
      </c>
      <c r="E36" s="1005"/>
      <c r="F36" s="1002">
        <v>1850.2018999999998</v>
      </c>
      <c r="G36" s="1005"/>
      <c r="H36" s="1002">
        <v>3104.3710199999996</v>
      </c>
      <c r="I36" s="1005"/>
      <c r="J36" s="1082">
        <v>3.22107617520815E-4</v>
      </c>
      <c r="K36" s="1082">
        <v>4.784097584940787E-3</v>
      </c>
      <c r="L36" s="1082">
        <v>8.0270233748771774E-3</v>
      </c>
      <c r="M36" s="962"/>
      <c r="N36" s="962"/>
      <c r="O36" s="962"/>
      <c r="P36" s="962"/>
      <c r="Q36" s="962"/>
      <c r="R36" s="1008"/>
      <c r="S36" s="958"/>
    </row>
    <row r="37" spans="1:19" s="959" customFormat="1">
      <c r="A37" s="965" t="s">
        <v>557</v>
      </c>
      <c r="B37" s="1002"/>
      <c r="C37" s="1003"/>
      <c r="D37" s="1002"/>
      <c r="E37" s="1004"/>
      <c r="F37" s="1002"/>
      <c r="G37" s="1004"/>
      <c r="H37" s="1002"/>
      <c r="I37" s="1004"/>
      <c r="J37" s="1082"/>
      <c r="K37" s="1082"/>
      <c r="L37" s="1082"/>
      <c r="M37" s="962"/>
      <c r="N37" s="962"/>
      <c r="O37" s="962"/>
      <c r="P37" s="1008"/>
      <c r="Q37" s="962"/>
      <c r="R37" s="1008"/>
      <c r="S37" s="958"/>
    </row>
    <row r="38" spans="1:19" s="959" customFormat="1">
      <c r="A38" s="967" t="s">
        <v>558</v>
      </c>
      <c r="B38" s="1013">
        <v>372540</v>
      </c>
      <c r="C38" s="1003"/>
      <c r="D38" s="1013"/>
      <c r="E38" s="1004"/>
      <c r="F38" s="1013"/>
      <c r="G38" s="1004"/>
      <c r="H38" s="1013">
        <v>1241.4518899999998</v>
      </c>
      <c r="I38" s="1004"/>
      <c r="J38" s="1082"/>
      <c r="K38" s="1082"/>
      <c r="L38" s="1082">
        <v>3.332398910184141E-3</v>
      </c>
      <c r="M38" s="962"/>
      <c r="N38" s="962"/>
      <c r="O38" s="962"/>
      <c r="P38" s="962"/>
      <c r="Q38" s="962"/>
      <c r="R38" s="962"/>
      <c r="S38" s="958"/>
    </row>
    <row r="39" spans="1:19" s="959" customFormat="1">
      <c r="A39" s="967" t="s">
        <v>729</v>
      </c>
      <c r="B39" s="1013">
        <v>14200</v>
      </c>
      <c r="C39" s="1003"/>
      <c r="D39" s="1013">
        <v>124.5719</v>
      </c>
      <c r="E39" s="1004"/>
      <c r="F39" s="1013">
        <v>1850.2018999999998</v>
      </c>
      <c r="G39" s="1004"/>
      <c r="H39" s="1013">
        <v>1862.91913</v>
      </c>
      <c r="I39" s="1004"/>
      <c r="J39" s="1082">
        <v>8.7726690140845064E-3</v>
      </c>
      <c r="K39" s="1082">
        <v>0.13029590845070421</v>
      </c>
      <c r="L39" s="1082">
        <v>0.13119148802816902</v>
      </c>
      <c r="M39" s="962"/>
      <c r="N39" s="962"/>
      <c r="O39" s="962"/>
      <c r="P39" s="962"/>
      <c r="Q39" s="962"/>
      <c r="R39" s="962"/>
      <c r="S39" s="958"/>
    </row>
    <row r="40" spans="1:19" s="959" customFormat="1">
      <c r="A40" s="964" t="s">
        <v>725</v>
      </c>
      <c r="B40" s="1013">
        <v>1329145</v>
      </c>
      <c r="C40" s="1003"/>
      <c r="D40" s="1013"/>
      <c r="E40" s="1004"/>
      <c r="F40" s="1013"/>
      <c r="G40" s="1004"/>
      <c r="H40" s="1013">
        <v>0</v>
      </c>
      <c r="I40" s="1004"/>
      <c r="J40" s="1082"/>
      <c r="K40" s="1082"/>
      <c r="L40" s="1082"/>
      <c r="M40" s="962"/>
      <c r="N40" s="962"/>
      <c r="O40" s="962"/>
      <c r="P40" s="962"/>
      <c r="Q40" s="962"/>
      <c r="R40" s="962"/>
      <c r="S40" s="958"/>
    </row>
    <row r="41" spans="1:19" s="962" customFormat="1">
      <c r="A41" s="964" t="s">
        <v>726</v>
      </c>
      <c r="B41" s="1013">
        <v>4428000</v>
      </c>
      <c r="C41" s="1003"/>
      <c r="D41" s="1013">
        <v>366329.07731000002</v>
      </c>
      <c r="E41" s="1004"/>
      <c r="F41" s="1013">
        <v>816395.66979999992</v>
      </c>
      <c r="G41" s="1004"/>
      <c r="H41" s="1013">
        <v>1328536.4070899999</v>
      </c>
      <c r="I41" s="1004"/>
      <c r="J41" s="1082">
        <v>8.2730143927280939E-2</v>
      </c>
      <c r="K41" s="1082">
        <v>0.18437119914182473</v>
      </c>
      <c r="L41" s="1082">
        <v>0.30003080557588074</v>
      </c>
      <c r="S41" s="958"/>
    </row>
    <row r="42" spans="1:19" s="962" customFormat="1">
      <c r="A42" s="964" t="s">
        <v>727</v>
      </c>
      <c r="B42" s="1013">
        <v>23463464</v>
      </c>
      <c r="C42" s="1003"/>
      <c r="D42" s="1013">
        <v>759536.45313002216</v>
      </c>
      <c r="E42" s="1004"/>
      <c r="F42" s="1013">
        <v>4044437.4394299821</v>
      </c>
      <c r="G42" s="1004"/>
      <c r="H42" s="1013">
        <v>6750376.384220209</v>
      </c>
      <c r="I42" s="1004"/>
      <c r="J42" s="1082">
        <v>3.2371028128243218E-2</v>
      </c>
      <c r="K42" s="1082">
        <v>0.17237171116038033</v>
      </c>
      <c r="L42" s="1082">
        <v>0.28769734870436048</v>
      </c>
      <c r="S42" s="958"/>
    </row>
    <row r="43" spans="1:19" s="962" customFormat="1">
      <c r="A43" s="964" t="s">
        <v>728</v>
      </c>
      <c r="B43" s="1013">
        <v>3145513</v>
      </c>
      <c r="C43" s="1003"/>
      <c r="D43" s="1013">
        <v>262181.40575999999</v>
      </c>
      <c r="E43" s="1004"/>
      <c r="F43" s="1013">
        <v>524302.51144000003</v>
      </c>
      <c r="G43" s="1004"/>
      <c r="H43" s="1013">
        <v>786423.36195999989</v>
      </c>
      <c r="I43" s="1004"/>
      <c r="J43" s="1082">
        <v>8.3350921061206867E-2</v>
      </c>
      <c r="K43" s="1082">
        <v>0.16668267193300426</v>
      </c>
      <c r="L43" s="1082">
        <v>0.25001434168607789</v>
      </c>
      <c r="S43" s="958"/>
    </row>
    <row r="44" spans="1:19" s="962" customFormat="1" ht="20.100000000000001" customHeight="1">
      <c r="A44" s="968" t="s">
        <v>559</v>
      </c>
      <c r="B44" s="1015">
        <v>2591153</v>
      </c>
      <c r="C44" s="1006"/>
      <c r="D44" s="1015">
        <v>51830.780539999992</v>
      </c>
      <c r="E44" s="1007"/>
      <c r="F44" s="1015">
        <v>67060.824619999999</v>
      </c>
      <c r="G44" s="1007"/>
      <c r="H44" s="1015">
        <v>86467.326560000001</v>
      </c>
      <c r="I44" s="1006"/>
      <c r="J44" s="1083">
        <v>2.0002979577045429E-2</v>
      </c>
      <c r="K44" s="1083">
        <v>2.5880688874798208E-2</v>
      </c>
      <c r="L44" s="1083">
        <v>3.3370212627351611E-2</v>
      </c>
      <c r="S44" s="958"/>
    </row>
    <row r="45" spans="1:19">
      <c r="A45" s="988"/>
    </row>
    <row r="48" spans="1:19" ht="15.75">
      <c r="A48" s="931"/>
      <c r="B48" s="934" t="s">
        <v>4</v>
      </c>
      <c r="C48" s="935"/>
      <c r="D48" s="986"/>
      <c r="E48" s="931"/>
      <c r="F48" s="931"/>
      <c r="G48" s="931"/>
      <c r="H48" s="931"/>
      <c r="I48" s="931"/>
      <c r="J48" s="931"/>
      <c r="K48" s="936"/>
      <c r="L48" s="936" t="s">
        <v>2</v>
      </c>
    </row>
    <row r="49" spans="1:12" ht="15.75">
      <c r="A49" s="937"/>
      <c r="B49" s="938" t="s">
        <v>227</v>
      </c>
      <c r="C49" s="939"/>
      <c r="D49" s="1510" t="s">
        <v>229</v>
      </c>
      <c r="E49" s="1511"/>
      <c r="F49" s="1511"/>
      <c r="G49" s="1511"/>
      <c r="H49" s="1511"/>
      <c r="I49" s="1512"/>
      <c r="J49" s="1513" t="s">
        <v>433</v>
      </c>
      <c r="K49" s="1514"/>
      <c r="L49" s="1515"/>
    </row>
    <row r="50" spans="1:12" ht="15.75">
      <c r="A50" s="940" t="s">
        <v>3</v>
      </c>
      <c r="B50" s="941" t="s">
        <v>228</v>
      </c>
      <c r="C50" s="939"/>
      <c r="D50" s="942"/>
      <c r="E50" s="943"/>
      <c r="F50" s="942"/>
      <c r="G50" s="943"/>
      <c r="H50" s="942"/>
      <c r="I50" s="943"/>
      <c r="J50" s="944"/>
      <c r="K50" s="945"/>
      <c r="L50" s="945"/>
    </row>
    <row r="51" spans="1:12" ht="18.75">
      <c r="A51" s="946"/>
      <c r="B51" s="947" t="s">
        <v>746</v>
      </c>
      <c r="C51" s="948" t="s">
        <v>4</v>
      </c>
      <c r="D51" s="949" t="s">
        <v>763</v>
      </c>
      <c r="E51" s="950"/>
      <c r="F51" s="947" t="s">
        <v>761</v>
      </c>
      <c r="G51" s="951"/>
      <c r="H51" s="947" t="s">
        <v>762</v>
      </c>
      <c r="I51" s="951"/>
      <c r="J51" s="952" t="s">
        <v>232</v>
      </c>
      <c r="K51" s="953" t="s">
        <v>437</v>
      </c>
      <c r="L51" s="953" t="s">
        <v>438</v>
      </c>
    </row>
    <row r="52" spans="1:12">
      <c r="A52" s="954">
        <v>1</v>
      </c>
      <c r="B52" s="955">
        <v>2</v>
      </c>
      <c r="C52" s="956"/>
      <c r="D52" s="955">
        <v>3</v>
      </c>
      <c r="E52" s="956"/>
      <c r="F52" s="957">
        <v>4</v>
      </c>
      <c r="G52" s="956"/>
      <c r="H52" s="955">
        <v>5</v>
      </c>
      <c r="I52" s="956"/>
      <c r="J52" s="956">
        <v>6</v>
      </c>
      <c r="K52" s="956">
        <v>7</v>
      </c>
      <c r="L52" s="954">
        <v>8</v>
      </c>
    </row>
    <row r="53" spans="1:12" ht="15.75">
      <c r="A53" s="960" t="s">
        <v>535</v>
      </c>
      <c r="B53" s="1012">
        <v>404484028</v>
      </c>
      <c r="C53" s="998"/>
      <c r="D53" s="1012">
        <v>147066719.09241074</v>
      </c>
      <c r="E53" s="961"/>
      <c r="F53" s="1012">
        <v>181478806.9624204</v>
      </c>
      <c r="G53" s="961"/>
      <c r="H53" s="1012">
        <v>233971001.14077008</v>
      </c>
      <c r="I53" s="961"/>
      <c r="J53" s="1081">
        <v>0.36359091808789729</v>
      </c>
      <c r="K53" s="1081">
        <v>0.44866742417433703</v>
      </c>
      <c r="L53" s="1081">
        <v>0.5784431150412942</v>
      </c>
    </row>
    <row r="54" spans="1:12" ht="15.75">
      <c r="A54" s="963" t="s">
        <v>536</v>
      </c>
      <c r="B54" s="1013"/>
      <c r="C54" s="1000"/>
      <c r="D54" s="1013"/>
      <c r="E54" s="1001"/>
      <c r="F54" s="1013"/>
      <c r="G54" s="1001"/>
      <c r="H54" s="1013"/>
      <c r="I54" s="1001"/>
      <c r="J54" s="1081"/>
      <c r="K54" s="1081"/>
      <c r="L54" s="1081"/>
    </row>
    <row r="55" spans="1:12" ht="15.75">
      <c r="A55" s="960" t="s">
        <v>537</v>
      </c>
      <c r="B55" s="1014">
        <v>369140013</v>
      </c>
      <c r="C55" s="1000"/>
      <c r="D55" s="1014">
        <v>132467393.73747002</v>
      </c>
      <c r="E55" s="1001"/>
      <c r="F55" s="1014">
        <v>162953146.08769003</v>
      </c>
      <c r="G55" s="1001"/>
      <c r="H55" s="1014">
        <v>201096485.58833998</v>
      </c>
      <c r="I55" s="1001"/>
      <c r="J55" s="1081">
        <v>0.35885406369498613</v>
      </c>
      <c r="K55" s="1081">
        <v>0.44143994243097678</v>
      </c>
      <c r="L55" s="1081">
        <v>0.54477021863338337</v>
      </c>
    </row>
    <row r="56" spans="1:12" ht="15.75">
      <c r="A56" s="963" t="s">
        <v>538</v>
      </c>
      <c r="B56" s="1013"/>
      <c r="C56" s="1003"/>
      <c r="D56" s="1013"/>
      <c r="E56" s="1001"/>
      <c r="F56" s="1013"/>
      <c r="G56" s="1001"/>
      <c r="H56" s="1013"/>
      <c r="I56" s="1001"/>
      <c r="J56" s="1081"/>
      <c r="K56" s="1081"/>
      <c r="L56" s="1081"/>
    </row>
    <row r="57" spans="1:12">
      <c r="A57" s="964" t="s">
        <v>539</v>
      </c>
      <c r="B57" s="1013">
        <v>181000000</v>
      </c>
      <c r="C57" s="1003"/>
      <c r="D57" s="1013">
        <v>69703341.797250003</v>
      </c>
      <c r="E57" s="1004"/>
      <c r="F57" s="1013">
        <v>84431515.028559998</v>
      </c>
      <c r="G57" s="1004"/>
      <c r="H57" s="1013">
        <v>101620435.65884</v>
      </c>
      <c r="I57" s="1004"/>
      <c r="J57" s="1082">
        <v>0.38510133589640888</v>
      </c>
      <c r="K57" s="1082">
        <v>0.46647245872132598</v>
      </c>
      <c r="L57" s="1082">
        <v>0.56143887104331491</v>
      </c>
    </row>
    <row r="58" spans="1:12">
      <c r="A58" s="964" t="s">
        <v>540</v>
      </c>
      <c r="B58" s="1013">
        <v>71052000</v>
      </c>
      <c r="C58" s="1003"/>
      <c r="D58" s="1013">
        <v>21491656.74399</v>
      </c>
      <c r="E58" s="1004"/>
      <c r="F58" s="1013">
        <v>27548089.938920006</v>
      </c>
      <c r="G58" s="1004"/>
      <c r="H58" s="1013">
        <v>33760372.209590003</v>
      </c>
      <c r="I58" s="1004"/>
      <c r="J58" s="1082">
        <v>0.30247785768155716</v>
      </c>
      <c r="K58" s="1082">
        <v>0.38771730477565736</v>
      </c>
      <c r="L58" s="1082">
        <v>0.47515020280343978</v>
      </c>
    </row>
    <row r="59" spans="1:12">
      <c r="A59" s="965" t="s">
        <v>541</v>
      </c>
      <c r="B59" s="1013"/>
      <c r="C59" s="1003"/>
      <c r="D59" s="1013"/>
      <c r="E59" s="1004"/>
      <c r="F59" s="1013"/>
      <c r="G59" s="1004"/>
      <c r="H59" s="1013"/>
      <c r="I59" s="1004"/>
      <c r="J59" s="1082"/>
      <c r="K59" s="1082"/>
      <c r="L59" s="1082"/>
    </row>
    <row r="60" spans="1:12">
      <c r="A60" s="964" t="s">
        <v>542</v>
      </c>
      <c r="B60" s="1013">
        <v>3083023</v>
      </c>
      <c r="C60" s="1003"/>
      <c r="D60" s="1013">
        <v>1273139.0152700001</v>
      </c>
      <c r="E60" s="1004"/>
      <c r="F60" s="1013">
        <v>1613020.5354800001</v>
      </c>
      <c r="G60" s="1004"/>
      <c r="H60" s="1013">
        <v>1960309.5648200002</v>
      </c>
      <c r="I60" s="1004"/>
      <c r="J60" s="1082">
        <v>0.4129515139102109</v>
      </c>
      <c r="K60" s="1082">
        <v>0.52319445410559706</v>
      </c>
      <c r="L60" s="1082">
        <v>0.63584007152071209</v>
      </c>
    </row>
    <row r="61" spans="1:12">
      <c r="A61" s="964" t="s">
        <v>543</v>
      </c>
      <c r="B61" s="1013">
        <v>67715420</v>
      </c>
      <c r="C61" s="1003"/>
      <c r="D61" s="1013">
        <v>20082090.531330001</v>
      </c>
      <c r="E61" s="1004"/>
      <c r="F61" s="1013">
        <v>25755744.554550007</v>
      </c>
      <c r="G61" s="1004"/>
      <c r="H61" s="1013">
        <v>31564277.088670004</v>
      </c>
      <c r="I61" s="1004"/>
      <c r="J61" s="1082">
        <v>0.29656598942057805</v>
      </c>
      <c r="K61" s="1082">
        <v>0.38035272548778415</v>
      </c>
      <c r="L61" s="1082">
        <v>0.46613130493276134</v>
      </c>
    </row>
    <row r="62" spans="1:12">
      <c r="A62" s="964" t="s">
        <v>544</v>
      </c>
      <c r="B62" s="1013">
        <v>253557</v>
      </c>
      <c r="C62" s="1003"/>
      <c r="D62" s="1013">
        <v>136427.19739000002</v>
      </c>
      <c r="E62" s="1004"/>
      <c r="F62" s="1013">
        <v>179324.84888999999</v>
      </c>
      <c r="G62" s="1004"/>
      <c r="H62" s="1013">
        <v>235785.55609999999</v>
      </c>
      <c r="I62" s="1004"/>
      <c r="J62" s="1082">
        <v>0.53805336626478473</v>
      </c>
      <c r="K62" s="1082">
        <v>0.70723682994356296</v>
      </c>
      <c r="L62" s="1082">
        <v>0.92991144436951056</v>
      </c>
    </row>
    <row r="63" spans="1:12">
      <c r="A63" s="964" t="s">
        <v>545</v>
      </c>
      <c r="B63" s="1013">
        <v>2860000</v>
      </c>
      <c r="C63" s="1003"/>
      <c r="D63" s="1013">
        <v>920115.60194000008</v>
      </c>
      <c r="E63" s="1004"/>
      <c r="F63" s="1013">
        <v>1152764.50639</v>
      </c>
      <c r="G63" s="1004"/>
      <c r="H63" s="1013">
        <v>1383020.1708399998</v>
      </c>
      <c r="I63" s="1004"/>
      <c r="J63" s="1082">
        <v>0.32171874193706296</v>
      </c>
      <c r="K63" s="1082">
        <v>0.40306451272377625</v>
      </c>
      <c r="L63" s="1082">
        <v>0.48357348630769226</v>
      </c>
    </row>
    <row r="64" spans="1:12">
      <c r="A64" s="964" t="s">
        <v>546</v>
      </c>
      <c r="B64" s="1013">
        <v>37100000</v>
      </c>
      <c r="C64" s="1003"/>
      <c r="D64" s="1013">
        <v>14521200.314040005</v>
      </c>
      <c r="E64" s="1004"/>
      <c r="F64" s="1013">
        <v>17245638.779589999</v>
      </c>
      <c r="G64" s="1004"/>
      <c r="H64" s="1013">
        <v>25528249.217199992</v>
      </c>
      <c r="I64" s="1004"/>
      <c r="J64" s="1082">
        <v>0.39140701655094351</v>
      </c>
      <c r="K64" s="1082">
        <v>0.46484201562237193</v>
      </c>
      <c r="L64" s="1082">
        <v>0.68809297081401599</v>
      </c>
    </row>
    <row r="65" spans="1:14">
      <c r="A65" s="965" t="s">
        <v>547</v>
      </c>
      <c r="B65" s="1013"/>
      <c r="C65" s="1003"/>
      <c r="D65" s="1013"/>
      <c r="E65" s="1004"/>
      <c r="F65" s="1013"/>
      <c r="G65" s="1004"/>
      <c r="H65" s="1013"/>
      <c r="I65" s="1004"/>
      <c r="J65" s="1082"/>
      <c r="K65" s="1082"/>
      <c r="L65" s="1082"/>
    </row>
    <row r="66" spans="1:14">
      <c r="A66" s="964" t="s">
        <v>548</v>
      </c>
      <c r="B66" s="1013">
        <v>70000</v>
      </c>
      <c r="C66" s="1003"/>
      <c r="D66" s="1013">
        <v>-6.8000000000000005E-2</v>
      </c>
      <c r="E66" s="1004"/>
      <c r="F66" s="1013">
        <v>-6.8000000000000005E-2</v>
      </c>
      <c r="G66" s="1004"/>
      <c r="H66" s="1013">
        <v>-6.8000000000000005E-2</v>
      </c>
      <c r="I66" s="1004"/>
      <c r="J66" s="1082"/>
      <c r="K66" s="1082"/>
      <c r="L66" s="1082"/>
    </row>
    <row r="67" spans="1:14" ht="15.75">
      <c r="A67" s="964" t="s">
        <v>549</v>
      </c>
      <c r="B67" s="1013">
        <v>69300000</v>
      </c>
      <c r="C67" s="1003"/>
      <c r="D67" s="1013">
        <v>22563531.913730003</v>
      </c>
      <c r="E67" s="1004"/>
      <c r="F67" s="1013">
        <v>28520825.678320006</v>
      </c>
      <c r="G67" s="1004"/>
      <c r="H67" s="1013">
        <v>33556617.161990002</v>
      </c>
      <c r="I67" s="1004"/>
      <c r="J67" s="1082">
        <v>0.32559209110721504</v>
      </c>
      <c r="K67" s="1082">
        <v>0.41155592609408376</v>
      </c>
      <c r="L67" s="1082">
        <v>0.48422246986998557</v>
      </c>
      <c r="N67" s="1129"/>
    </row>
    <row r="68" spans="1:14">
      <c r="A68" s="965" t="s">
        <v>541</v>
      </c>
      <c r="B68" s="1013"/>
      <c r="C68" s="1003"/>
      <c r="D68" s="1013"/>
      <c r="E68" s="1004"/>
      <c r="F68" s="1013"/>
      <c r="G68" s="1004"/>
      <c r="H68" s="1013"/>
      <c r="I68" s="1004"/>
      <c r="J68" s="1082"/>
      <c r="K68" s="1082"/>
      <c r="L68" s="1082"/>
    </row>
    <row r="69" spans="1:14">
      <c r="A69" s="964" t="s">
        <v>550</v>
      </c>
      <c r="B69" s="1013">
        <v>55387000</v>
      </c>
      <c r="C69" s="1003"/>
      <c r="D69" s="1013">
        <v>17366588.832180001</v>
      </c>
      <c r="E69" s="1004"/>
      <c r="F69" s="1013">
        <v>22055617.302510001</v>
      </c>
      <c r="G69" s="1004"/>
      <c r="H69" s="1013">
        <v>26245127.687459998</v>
      </c>
      <c r="I69" s="1004"/>
      <c r="J69" s="1082">
        <v>0.31354990940437288</v>
      </c>
      <c r="K69" s="1082">
        <v>0.39816487223554264</v>
      </c>
      <c r="L69" s="1082">
        <v>0.47384995915034211</v>
      </c>
    </row>
    <row r="70" spans="1:14">
      <c r="A70" s="964" t="s">
        <v>551</v>
      </c>
      <c r="B70" s="1013">
        <v>13900000</v>
      </c>
      <c r="C70" s="1003"/>
      <c r="D70" s="1013">
        <v>5197579.7511499999</v>
      </c>
      <c r="E70" s="1004"/>
      <c r="F70" s="1013">
        <v>6465845.0454099998</v>
      </c>
      <c r="G70" s="1004"/>
      <c r="H70" s="1013">
        <v>7312126.1441299999</v>
      </c>
      <c r="I70" s="1004"/>
      <c r="J70" s="1082">
        <v>0.37392660080215828</v>
      </c>
      <c r="K70" s="1082">
        <v>0.46516870830287771</v>
      </c>
      <c r="L70" s="1082">
        <v>0.52605224058489208</v>
      </c>
    </row>
    <row r="71" spans="1:14">
      <c r="A71" s="964" t="s">
        <v>552</v>
      </c>
      <c r="B71" s="1013">
        <v>13000</v>
      </c>
      <c r="C71" s="1003"/>
      <c r="D71" s="1013">
        <v>-636.66959999999995</v>
      </c>
      <c r="E71" s="1004"/>
      <c r="F71" s="1013">
        <v>-636.66959999999995</v>
      </c>
      <c r="G71" s="1004"/>
      <c r="H71" s="1013">
        <v>-636.66959999999995</v>
      </c>
      <c r="I71" s="1004"/>
      <c r="J71" s="1082"/>
      <c r="K71" s="1082"/>
      <c r="L71" s="1082"/>
    </row>
    <row r="72" spans="1:14">
      <c r="A72" s="964" t="s">
        <v>553</v>
      </c>
      <c r="B72" s="1013">
        <v>1500000</v>
      </c>
      <c r="C72" s="1003"/>
      <c r="D72" s="1013">
        <v>945478.37600000005</v>
      </c>
      <c r="E72" s="1004"/>
      <c r="F72" s="1013">
        <v>1073724.7749999999</v>
      </c>
      <c r="G72" s="1004"/>
      <c r="H72" s="1013">
        <v>1600335.3289999999</v>
      </c>
      <c r="I72" s="1004"/>
      <c r="J72" s="1082">
        <v>0.63031891733333334</v>
      </c>
      <c r="K72" s="1082">
        <v>0.71581651666666657</v>
      </c>
      <c r="L72" s="1082">
        <v>1.0668902193333332</v>
      </c>
    </row>
    <row r="73" spans="1:14">
      <c r="A73" s="964" t="s">
        <v>554</v>
      </c>
      <c r="B73" s="1013">
        <v>4870000</v>
      </c>
      <c r="C73" s="1003"/>
      <c r="D73" s="1013">
        <v>1701731.5209300001</v>
      </c>
      <c r="E73" s="1004"/>
      <c r="F73" s="1013">
        <v>2135888.27</v>
      </c>
      <c r="G73" s="1004"/>
      <c r="H73" s="1013">
        <v>2573310.6675900002</v>
      </c>
      <c r="I73" s="1004"/>
      <c r="J73" s="1082">
        <v>0.34943152380492815</v>
      </c>
      <c r="K73" s="1082">
        <v>0.43858075359342918</v>
      </c>
      <c r="L73" s="1082">
        <v>0.52840054775975365</v>
      </c>
    </row>
    <row r="74" spans="1:14">
      <c r="A74" s="964" t="s">
        <v>754</v>
      </c>
      <c r="B74" s="1013">
        <v>1458013</v>
      </c>
      <c r="C74" s="1003"/>
      <c r="D74" s="1013">
        <v>620337.33228999993</v>
      </c>
      <c r="E74" s="1004"/>
      <c r="F74" s="1013">
        <v>844698.94715999998</v>
      </c>
      <c r="G74" s="1004"/>
      <c r="H74" s="1013">
        <v>1074135.2114500001</v>
      </c>
      <c r="I74" s="1004"/>
      <c r="J74" s="1082">
        <v>0.42546762771662527</v>
      </c>
      <c r="K74" s="1082">
        <v>0.57934939342790492</v>
      </c>
      <c r="L74" s="1082">
        <v>0.73671168326345515</v>
      </c>
    </row>
    <row r="75" spans="1:14">
      <c r="A75" s="964" t="s">
        <v>751</v>
      </c>
      <c r="B75" s="1013"/>
      <c r="C75" s="1003"/>
      <c r="D75" s="1013">
        <v>0.104</v>
      </c>
      <c r="E75" s="1004"/>
      <c r="F75" s="1013">
        <v>0.13</v>
      </c>
      <c r="G75" s="1004"/>
      <c r="H75" s="1013">
        <v>0.156</v>
      </c>
      <c r="I75" s="1004"/>
      <c r="J75" s="1082"/>
      <c r="K75" s="1082"/>
      <c r="L75" s="1082"/>
    </row>
    <row r="76" spans="1:14" ht="15.75">
      <c r="A76" s="964" t="s">
        <v>752</v>
      </c>
      <c r="B76" s="1013"/>
      <c r="C76" s="1003"/>
      <c r="D76" s="1013">
        <v>3.3299999999999996E-2</v>
      </c>
      <c r="E76" s="1004"/>
      <c r="F76" s="1013">
        <v>3.3750000000000002E-2</v>
      </c>
      <c r="G76" s="1004"/>
      <c r="H76" s="1013">
        <v>9.8058399999999999</v>
      </c>
      <c r="I76" s="1004"/>
      <c r="J76" s="1082"/>
      <c r="K76" s="1081"/>
      <c r="L76" s="1082"/>
    </row>
    <row r="77" spans="1:14" ht="15.75">
      <c r="A77" s="966" t="s">
        <v>753</v>
      </c>
      <c r="B77" s="1013"/>
      <c r="C77" s="1003"/>
      <c r="D77" s="1013">
        <v>0</v>
      </c>
      <c r="E77" s="1004"/>
      <c r="F77" s="1013">
        <v>0</v>
      </c>
      <c r="G77" s="1004"/>
      <c r="H77" s="1013">
        <v>0</v>
      </c>
      <c r="I77" s="1004"/>
      <c r="J77" s="1082"/>
      <c r="K77" s="1081"/>
      <c r="L77" s="1082"/>
    </row>
    <row r="78" spans="1:14" ht="15.75">
      <c r="A78" s="960" t="s">
        <v>555</v>
      </c>
      <c r="B78" s="1014">
        <v>32752862</v>
      </c>
      <c r="C78" s="1000"/>
      <c r="D78" s="1014">
        <v>14465532.608820727</v>
      </c>
      <c r="E78" s="1001"/>
      <c r="F78" s="1014">
        <v>18332246.783950377</v>
      </c>
      <c r="G78" s="1001"/>
      <c r="H78" s="1014">
        <v>32085078.297640096</v>
      </c>
      <c r="I78" s="1001"/>
      <c r="J78" s="1081">
        <v>0.44165705607103056</v>
      </c>
      <c r="K78" s="1081">
        <v>0.55971434752634375</v>
      </c>
      <c r="L78" s="1081">
        <v>0.97961143968548747</v>
      </c>
    </row>
    <row r="79" spans="1:14" ht="15.75">
      <c r="A79" s="963" t="s">
        <v>538</v>
      </c>
      <c r="B79" s="999"/>
      <c r="C79" s="1003"/>
      <c r="D79" s="999"/>
      <c r="E79" s="1004"/>
      <c r="F79" s="999"/>
      <c r="G79" s="1004"/>
      <c r="H79" s="999"/>
      <c r="I79" s="1004"/>
      <c r="J79" s="1081"/>
      <c r="K79" s="1081"/>
      <c r="L79" s="1082"/>
    </row>
    <row r="80" spans="1:14">
      <c r="A80" s="964" t="s">
        <v>556</v>
      </c>
      <c r="B80" s="1002">
        <v>386740</v>
      </c>
      <c r="C80" s="1003"/>
      <c r="D80" s="1002">
        <v>3104.7037899999996</v>
      </c>
      <c r="E80" s="1004"/>
      <c r="F80" s="1002">
        <v>3138.72379</v>
      </c>
      <c r="G80" s="1004"/>
      <c r="H80" s="1002">
        <v>109560.90082000001</v>
      </c>
      <c r="I80" s="1004"/>
      <c r="J80" s="1082">
        <v>8.0278838237575617E-3</v>
      </c>
      <c r="K80" s="1082">
        <v>8.1158498991570557E-3</v>
      </c>
      <c r="L80" s="1082">
        <v>0.28329342922893935</v>
      </c>
    </row>
    <row r="81" spans="1:12">
      <c r="A81" s="965" t="s">
        <v>557</v>
      </c>
      <c r="B81" s="1002"/>
      <c r="C81" s="1003"/>
      <c r="D81" s="1002"/>
      <c r="E81" s="1004"/>
      <c r="F81" s="1002"/>
      <c r="G81" s="1004"/>
      <c r="H81" s="1002"/>
      <c r="I81" s="1004"/>
      <c r="J81" s="1082"/>
      <c r="K81" s="1082"/>
      <c r="L81" s="1082"/>
    </row>
    <row r="82" spans="1:12">
      <c r="A82" s="967" t="s">
        <v>558</v>
      </c>
      <c r="B82" s="1013">
        <v>372540</v>
      </c>
      <c r="C82" s="1003"/>
      <c r="D82" s="1013">
        <v>1241.4518899999998</v>
      </c>
      <c r="E82" s="1004"/>
      <c r="F82" s="1013">
        <v>1275.4718899999998</v>
      </c>
      <c r="G82" s="1004"/>
      <c r="H82" s="1013">
        <v>107697.00492000001</v>
      </c>
      <c r="I82" s="1004"/>
      <c r="J82" s="1082">
        <v>3.332398910184141E-3</v>
      </c>
      <c r="K82" s="1082">
        <v>3.4237179631717396E-3</v>
      </c>
      <c r="L82" s="1082">
        <v>0.28908843324206801</v>
      </c>
    </row>
    <row r="83" spans="1:12">
      <c r="A83" s="967" t="s">
        <v>729</v>
      </c>
      <c r="B83" s="1013">
        <v>14200</v>
      </c>
      <c r="C83" s="1003"/>
      <c r="D83" s="1013">
        <v>1863.2519</v>
      </c>
      <c r="E83" s="1004"/>
      <c r="F83" s="1013">
        <v>1863.2519</v>
      </c>
      <c r="G83" s="1004"/>
      <c r="H83" s="1013">
        <v>1863.8959</v>
      </c>
      <c r="I83" s="1004"/>
      <c r="J83" s="1082">
        <v>0.13121492253521128</v>
      </c>
      <c r="K83" s="1082">
        <v>0.13121492253521128</v>
      </c>
      <c r="L83" s="1082">
        <v>0.13126027464788731</v>
      </c>
    </row>
    <row r="84" spans="1:12">
      <c r="A84" s="964" t="s">
        <v>725</v>
      </c>
      <c r="B84" s="1013">
        <v>1329145</v>
      </c>
      <c r="C84" s="1003"/>
      <c r="D84" s="1013">
        <v>0</v>
      </c>
      <c r="E84" s="1004"/>
      <c r="F84" s="1013">
        <v>0</v>
      </c>
      <c r="G84" s="1004"/>
      <c r="H84" s="1013">
        <v>8876858.4058400001</v>
      </c>
      <c r="I84" s="1004"/>
      <c r="J84" s="1082"/>
      <c r="K84" s="1082"/>
      <c r="L84" s="1082">
        <v>6.678623028969751</v>
      </c>
    </row>
    <row r="85" spans="1:12">
      <c r="A85" s="964" t="s">
        <v>726</v>
      </c>
      <c r="B85" s="1013">
        <v>4428000</v>
      </c>
      <c r="C85" s="1003"/>
      <c r="D85" s="1013">
        <v>1797393.0425199999</v>
      </c>
      <c r="E85" s="1004"/>
      <c r="F85" s="1013">
        <v>2275002.5938200001</v>
      </c>
      <c r="G85" s="1004"/>
      <c r="H85" s="1013">
        <v>2753763.1006300002</v>
      </c>
      <c r="I85" s="1004"/>
      <c r="J85" s="1082">
        <v>0.40591532125564589</v>
      </c>
      <c r="K85" s="1082">
        <v>0.51377655686991874</v>
      </c>
      <c r="L85" s="1082">
        <v>0.62189771920280046</v>
      </c>
    </row>
    <row r="86" spans="1:12">
      <c r="A86" s="964" t="s">
        <v>727</v>
      </c>
      <c r="B86" s="1013">
        <v>23463464</v>
      </c>
      <c r="C86" s="1003"/>
      <c r="D86" s="1013">
        <v>11616659.030230727</v>
      </c>
      <c r="E86" s="1004"/>
      <c r="F86" s="1013">
        <v>14747163.615280379</v>
      </c>
      <c r="G86" s="1004"/>
      <c r="H86" s="1013">
        <v>18779388.020450097</v>
      </c>
      <c r="I86" s="1004"/>
      <c r="J86" s="1082">
        <v>0.49509565297906255</v>
      </c>
      <c r="K86" s="1082">
        <v>0.62851604585241028</v>
      </c>
      <c r="L86" s="1082">
        <v>0.80036724417375438</v>
      </c>
    </row>
    <row r="87" spans="1:12">
      <c r="A87" s="964" t="s">
        <v>728</v>
      </c>
      <c r="B87" s="1013">
        <v>3145513</v>
      </c>
      <c r="C87" s="1003"/>
      <c r="D87" s="1013">
        <v>1048375.8322800001</v>
      </c>
      <c r="E87" s="1004"/>
      <c r="F87" s="1013">
        <v>1306941.85106</v>
      </c>
      <c r="G87" s="1004"/>
      <c r="H87" s="1013">
        <v>1565507.8699</v>
      </c>
      <c r="I87" s="1004"/>
      <c r="J87" s="1082">
        <v>0.33329248115649185</v>
      </c>
      <c r="K87" s="1082">
        <v>0.41549402309257666</v>
      </c>
      <c r="L87" s="1082">
        <v>0.49769556504773627</v>
      </c>
    </row>
    <row r="88" spans="1:12" ht="15.75">
      <c r="A88" s="968" t="s">
        <v>559</v>
      </c>
      <c r="B88" s="1015">
        <v>2591153</v>
      </c>
      <c r="C88" s="1006"/>
      <c r="D88" s="1015">
        <v>133792.74612</v>
      </c>
      <c r="E88" s="1007"/>
      <c r="F88" s="1015">
        <v>193414.09078</v>
      </c>
      <c r="G88" s="1007"/>
      <c r="H88" s="1015">
        <v>789437.25479000004</v>
      </c>
      <c r="I88" s="1006"/>
      <c r="J88" s="1083">
        <v>5.1634444635264683E-2</v>
      </c>
      <c r="K88" s="1083">
        <v>7.4644025566996619E-2</v>
      </c>
      <c r="L88" s="1083">
        <v>0.30466639939440088</v>
      </c>
    </row>
    <row r="92" spans="1:12" ht="15.75">
      <c r="A92" s="931"/>
      <c r="B92" s="934" t="s">
        <v>4</v>
      </c>
      <c r="C92" s="935"/>
      <c r="D92" s="986"/>
      <c r="E92" s="931"/>
      <c r="F92" s="931"/>
      <c r="G92" s="931"/>
      <c r="H92" s="931"/>
      <c r="I92" s="931"/>
      <c r="J92" s="931"/>
      <c r="K92" s="936"/>
      <c r="L92" s="936" t="s">
        <v>2</v>
      </c>
    </row>
    <row r="93" spans="1:12" ht="15.75">
      <c r="A93" s="937"/>
      <c r="B93" s="938" t="s">
        <v>227</v>
      </c>
      <c r="C93" s="939"/>
      <c r="D93" s="1510" t="s">
        <v>229</v>
      </c>
      <c r="E93" s="1511"/>
      <c r="F93" s="1511"/>
      <c r="G93" s="1511"/>
      <c r="H93" s="1511"/>
      <c r="I93" s="1512"/>
      <c r="J93" s="1513" t="s">
        <v>433</v>
      </c>
      <c r="K93" s="1514"/>
      <c r="L93" s="1515"/>
    </row>
    <row r="94" spans="1:12" ht="15.75">
      <c r="A94" s="940" t="s">
        <v>3</v>
      </c>
      <c r="B94" s="941" t="s">
        <v>228</v>
      </c>
      <c r="C94" s="939"/>
      <c r="D94" s="942"/>
      <c r="E94" s="943"/>
      <c r="F94" s="942"/>
      <c r="G94" s="943"/>
      <c r="H94" s="942"/>
      <c r="I94" s="943"/>
      <c r="J94" s="944"/>
      <c r="K94" s="945"/>
      <c r="L94" s="945"/>
    </row>
    <row r="95" spans="1:12" ht="18.75">
      <c r="A95" s="946"/>
      <c r="B95" s="947" t="s">
        <v>746</v>
      </c>
      <c r="C95" s="948" t="s">
        <v>4</v>
      </c>
      <c r="D95" s="949" t="s">
        <v>774</v>
      </c>
      <c r="E95" s="950"/>
      <c r="F95" s="947" t="s">
        <v>777</v>
      </c>
      <c r="G95" s="951"/>
      <c r="H95" s="947" t="s">
        <v>776</v>
      </c>
      <c r="I95" s="951"/>
      <c r="J95" s="952" t="s">
        <v>232</v>
      </c>
      <c r="K95" s="953" t="s">
        <v>437</v>
      </c>
      <c r="L95" s="953" t="s">
        <v>438</v>
      </c>
    </row>
    <row r="96" spans="1:12">
      <c r="A96" s="954">
        <v>1</v>
      </c>
      <c r="B96" s="955">
        <v>2</v>
      </c>
      <c r="C96" s="956"/>
      <c r="D96" s="955">
        <v>3</v>
      </c>
      <c r="E96" s="956"/>
      <c r="F96" s="957">
        <v>4</v>
      </c>
      <c r="G96" s="956"/>
      <c r="H96" s="955">
        <v>5</v>
      </c>
      <c r="I96" s="956"/>
      <c r="J96" s="956">
        <v>6</v>
      </c>
      <c r="K96" s="956">
        <v>7</v>
      </c>
      <c r="L96" s="954">
        <v>8</v>
      </c>
    </row>
    <row r="97" spans="1:12" ht="15.75">
      <c r="A97" s="960" t="s">
        <v>535</v>
      </c>
      <c r="B97" s="1012">
        <v>404484028</v>
      </c>
      <c r="C97" s="998"/>
      <c r="D97" s="1012">
        <v>278083530.18765944</v>
      </c>
      <c r="E97" s="961"/>
      <c r="F97" s="1012">
        <v>320103425.69044816</v>
      </c>
      <c r="G97" s="961"/>
      <c r="H97" s="1012">
        <v>360079873.74313712</v>
      </c>
      <c r="I97" s="961"/>
      <c r="J97" s="1081">
        <v>0.687501881255147</v>
      </c>
      <c r="K97" s="1081">
        <v>0.79138705988768532</v>
      </c>
      <c r="L97" s="1081">
        <v>0.89022025300622531</v>
      </c>
    </row>
    <row r="98" spans="1:12" ht="15.75">
      <c r="A98" s="963" t="s">
        <v>536</v>
      </c>
      <c r="B98" s="1013"/>
      <c r="C98" s="1000"/>
      <c r="D98" s="1013"/>
      <c r="E98" s="1001"/>
      <c r="F98" s="1013"/>
      <c r="G98" s="1001"/>
      <c r="H98" s="1013"/>
      <c r="I98" s="1001"/>
      <c r="J98" s="1081"/>
      <c r="K98" s="1081"/>
      <c r="L98" s="1081"/>
    </row>
    <row r="99" spans="1:12" ht="15.75">
      <c r="A99" s="960" t="s">
        <v>537</v>
      </c>
      <c r="B99" s="1014">
        <v>369140013</v>
      </c>
      <c r="C99" s="1000"/>
      <c r="D99" s="1014">
        <v>240486471.38252997</v>
      </c>
      <c r="E99" s="1001"/>
      <c r="F99" s="1014">
        <v>278122145.94309002</v>
      </c>
      <c r="G99" s="1001"/>
      <c r="H99" s="1014">
        <v>313109210.76201999</v>
      </c>
      <c r="I99" s="1001"/>
      <c r="J99" s="1081">
        <v>0.65147765864799378</v>
      </c>
      <c r="K99" s="1081">
        <v>0.75343267093369803</v>
      </c>
      <c r="L99" s="1081">
        <v>0.84821260154753253</v>
      </c>
    </row>
    <row r="100" spans="1:12" ht="15.75">
      <c r="A100" s="963" t="s">
        <v>538</v>
      </c>
      <c r="B100" s="1013"/>
      <c r="C100" s="1003"/>
      <c r="D100" s="1013"/>
      <c r="E100" s="1001"/>
      <c r="F100" s="1013"/>
      <c r="G100" s="1001"/>
      <c r="H100" s="1013"/>
      <c r="I100" s="1001"/>
      <c r="J100" s="1081"/>
      <c r="K100" s="1081"/>
      <c r="L100" s="1081"/>
    </row>
    <row r="101" spans="1:12">
      <c r="A101" s="964" t="s">
        <v>539</v>
      </c>
      <c r="B101" s="1013">
        <v>181000000</v>
      </c>
      <c r="C101" s="1003"/>
      <c r="D101" s="1013">
        <v>121030001.77063</v>
      </c>
      <c r="E101" s="1004"/>
      <c r="F101" s="1013">
        <v>140021889.42149001</v>
      </c>
      <c r="G101" s="1004"/>
      <c r="H101" s="1013">
        <v>158138438.33923998</v>
      </c>
      <c r="I101" s="1004"/>
      <c r="J101" s="1082">
        <v>0.66867404293165744</v>
      </c>
      <c r="K101" s="1082">
        <v>0.77360159901375702</v>
      </c>
      <c r="L101" s="1082">
        <v>0.87369302949856342</v>
      </c>
    </row>
    <row r="102" spans="1:12">
      <c r="A102" s="964" t="s">
        <v>540</v>
      </c>
      <c r="B102" s="1013">
        <v>71052000</v>
      </c>
      <c r="C102" s="1003"/>
      <c r="D102" s="1013">
        <v>40887680.24916999</v>
      </c>
      <c r="E102" s="1004"/>
      <c r="F102" s="1013">
        <v>48149083.724930011</v>
      </c>
      <c r="G102" s="1004"/>
      <c r="H102" s="1013">
        <v>54661467.341049999</v>
      </c>
      <c r="I102" s="1004"/>
      <c r="J102" s="1082">
        <v>0.57546135575592505</v>
      </c>
      <c r="K102" s="1082">
        <v>0.67765979458607795</v>
      </c>
      <c r="L102" s="1082">
        <v>0.76931637872332936</v>
      </c>
    </row>
    <row r="103" spans="1:12">
      <c r="A103" s="965" t="s">
        <v>541</v>
      </c>
      <c r="B103" s="1013"/>
      <c r="C103" s="1003"/>
      <c r="D103" s="1013"/>
      <c r="E103" s="1004"/>
      <c r="F103" s="1013"/>
      <c r="G103" s="1004"/>
      <c r="H103" s="1013"/>
      <c r="I103" s="1004"/>
      <c r="J103" s="1082"/>
      <c r="K103" s="1082"/>
      <c r="L103" s="1082"/>
    </row>
    <row r="104" spans="1:12">
      <c r="A104" s="964" t="s">
        <v>542</v>
      </c>
      <c r="B104" s="1013">
        <v>3083023</v>
      </c>
      <c r="C104" s="1003"/>
      <c r="D104" s="1013">
        <v>2310886.5663700001</v>
      </c>
      <c r="E104" s="1004"/>
      <c r="F104" s="1013">
        <v>2626678.1203100001</v>
      </c>
      <c r="G104" s="1004"/>
      <c r="H104" s="1013">
        <v>2943396.9741099998</v>
      </c>
      <c r="I104" s="1004"/>
      <c r="J104" s="1082">
        <v>0.74955216564067151</v>
      </c>
      <c r="K104" s="1082">
        <v>0.85198135735931912</v>
      </c>
      <c r="L104" s="1082">
        <v>0.95471132525122249</v>
      </c>
    </row>
    <row r="105" spans="1:12">
      <c r="A105" s="964" t="s">
        <v>543</v>
      </c>
      <c r="B105" s="1013">
        <v>67715420</v>
      </c>
      <c r="C105" s="1003"/>
      <c r="D105" s="1013">
        <v>38304078.706669994</v>
      </c>
      <c r="E105" s="1004"/>
      <c r="F105" s="1013">
        <v>45213825.967950009</v>
      </c>
      <c r="G105" s="1004"/>
      <c r="H105" s="1013">
        <v>51361221.641689993</v>
      </c>
      <c r="I105" s="1004"/>
      <c r="J105" s="1082">
        <v>0.56566257296595068</v>
      </c>
      <c r="K105" s="1082">
        <v>0.66770354474579063</v>
      </c>
      <c r="L105" s="1082">
        <v>0.75848634833380635</v>
      </c>
    </row>
    <row r="106" spans="1:12">
      <c r="A106" s="964" t="s">
        <v>544</v>
      </c>
      <c r="B106" s="1013">
        <v>253557</v>
      </c>
      <c r="C106" s="1003"/>
      <c r="D106" s="1013">
        <v>272714.97612999997</v>
      </c>
      <c r="E106" s="1004"/>
      <c r="F106" s="1013">
        <v>308579.63666999998</v>
      </c>
      <c r="G106" s="1004"/>
      <c r="H106" s="1013">
        <v>356848.72524999996</v>
      </c>
      <c r="I106" s="1004"/>
      <c r="J106" s="1082">
        <v>1.0755568812140859</v>
      </c>
      <c r="K106" s="1082">
        <v>1.2170030276032606</v>
      </c>
      <c r="L106" s="1082">
        <v>1.4073708288471625</v>
      </c>
    </row>
    <row r="107" spans="1:12">
      <c r="A107" s="964" t="s">
        <v>545</v>
      </c>
      <c r="B107" s="1013">
        <v>2860000</v>
      </c>
      <c r="C107" s="1003"/>
      <c r="D107" s="1013">
        <v>1627970.1636700002</v>
      </c>
      <c r="E107" s="1004"/>
      <c r="F107" s="1013">
        <v>1891726.3451500002</v>
      </c>
      <c r="G107" s="1004"/>
      <c r="H107" s="1013">
        <v>2159919.8140599998</v>
      </c>
      <c r="I107" s="1004"/>
      <c r="J107" s="1082">
        <v>0.56922033694755247</v>
      </c>
      <c r="K107" s="1082">
        <v>0.6614427780244756</v>
      </c>
      <c r="L107" s="1082">
        <v>0.75521671820279712</v>
      </c>
    </row>
    <row r="108" spans="1:12">
      <c r="A108" s="964" t="s">
        <v>546</v>
      </c>
      <c r="B108" s="1013">
        <v>37100000</v>
      </c>
      <c r="C108" s="1003"/>
      <c r="D108" s="1013">
        <v>31019037.869719993</v>
      </c>
      <c r="E108" s="1004"/>
      <c r="F108" s="1013">
        <v>34958653.635709994</v>
      </c>
      <c r="G108" s="1004"/>
      <c r="H108" s="1013">
        <v>37852200.428240001</v>
      </c>
      <c r="I108" s="1004"/>
      <c r="J108" s="1082">
        <v>0.83609266495202139</v>
      </c>
      <c r="K108" s="1082">
        <v>0.94228176915660355</v>
      </c>
      <c r="L108" s="1082">
        <v>1.0202749441574124</v>
      </c>
    </row>
    <row r="109" spans="1:12">
      <c r="A109" s="965" t="s">
        <v>547</v>
      </c>
      <c r="B109" s="1013"/>
      <c r="C109" s="1003"/>
      <c r="D109" s="1013"/>
      <c r="E109" s="1004"/>
      <c r="F109" s="1013"/>
      <c r="G109" s="1004"/>
      <c r="H109" s="1013"/>
      <c r="I109" s="1004"/>
      <c r="J109" s="1082"/>
      <c r="K109" s="1082"/>
      <c r="L109" s="1082"/>
    </row>
    <row r="110" spans="1:12">
      <c r="A110" s="964" t="s">
        <v>548</v>
      </c>
      <c r="B110" s="1013">
        <v>70000</v>
      </c>
      <c r="C110" s="1003"/>
      <c r="D110" s="1013">
        <v>-6.8000000000000005E-2</v>
      </c>
      <c r="E110" s="1004"/>
      <c r="F110" s="1013">
        <v>-3.0990000000000002</v>
      </c>
      <c r="G110" s="1004"/>
      <c r="H110" s="1013">
        <v>492.80200000000002</v>
      </c>
      <c r="I110" s="1004"/>
      <c r="J110" s="1082"/>
      <c r="K110" s="1082"/>
      <c r="L110" s="1082">
        <v>7.0400285714285714E-3</v>
      </c>
    </row>
    <row r="111" spans="1:12">
      <c r="A111" s="964" t="s">
        <v>549</v>
      </c>
      <c r="B111" s="1013">
        <v>69300000</v>
      </c>
      <c r="C111" s="1003"/>
      <c r="D111" s="1013">
        <v>39651530.237070002</v>
      </c>
      <c r="E111" s="1004"/>
      <c r="F111" s="1013">
        <v>45787031.25105001</v>
      </c>
      <c r="G111" s="1004"/>
      <c r="H111" s="1013">
        <v>51946626.4652</v>
      </c>
      <c r="I111" s="1004"/>
      <c r="J111" s="1082">
        <v>0.5721721534930736</v>
      </c>
      <c r="K111" s="1082">
        <v>0.66070752166017332</v>
      </c>
      <c r="L111" s="1082">
        <v>0.74959056948340552</v>
      </c>
    </row>
    <row r="112" spans="1:12">
      <c r="A112" s="965" t="s">
        <v>541</v>
      </c>
      <c r="B112" s="1013"/>
      <c r="C112" s="1003"/>
      <c r="D112" s="1013"/>
      <c r="E112" s="1004"/>
      <c r="F112" s="1013"/>
      <c r="G112" s="1004"/>
      <c r="H112" s="1013"/>
      <c r="I112" s="1004"/>
      <c r="J112" s="1082"/>
      <c r="K112" s="1082"/>
      <c r="L112" s="1082"/>
    </row>
    <row r="113" spans="1:12">
      <c r="A113" s="964" t="s">
        <v>550</v>
      </c>
      <c r="B113" s="1013">
        <v>55387000</v>
      </c>
      <c r="C113" s="1003"/>
      <c r="D113" s="1013">
        <v>31188427.759979997</v>
      </c>
      <c r="E113" s="1004"/>
      <c r="F113" s="1013">
        <v>36306057.743469998</v>
      </c>
      <c r="G113" s="1004"/>
      <c r="H113" s="1013">
        <v>41526687.711309999</v>
      </c>
      <c r="I113" s="1004"/>
      <c r="J113" s="1082">
        <v>0.56310014552115106</v>
      </c>
      <c r="K113" s="1082">
        <v>0.65549781976763499</v>
      </c>
      <c r="L113" s="1082">
        <v>0.74975513588585763</v>
      </c>
    </row>
    <row r="114" spans="1:12">
      <c r="A114" s="964" t="s">
        <v>551</v>
      </c>
      <c r="B114" s="1013">
        <v>13900000</v>
      </c>
      <c r="C114" s="1003"/>
      <c r="D114" s="1013">
        <v>8463739.2852299996</v>
      </c>
      <c r="E114" s="1004"/>
      <c r="F114" s="1013">
        <v>9481610.31635</v>
      </c>
      <c r="G114" s="1004"/>
      <c r="H114" s="1013">
        <v>10414094.241660001</v>
      </c>
      <c r="I114" s="1004"/>
      <c r="J114" s="1082">
        <v>0.60890210685107915</v>
      </c>
      <c r="K114" s="1082">
        <v>0.68213023858633093</v>
      </c>
      <c r="L114" s="1082">
        <v>0.74921541306906481</v>
      </c>
    </row>
    <row r="115" spans="1:12">
      <c r="A115" s="964" t="s">
        <v>552</v>
      </c>
      <c r="B115" s="1013">
        <v>13000</v>
      </c>
      <c r="C115" s="1003"/>
      <c r="D115" s="1013">
        <v>-636.80813999999998</v>
      </c>
      <c r="E115" s="1004"/>
      <c r="F115" s="1013">
        <v>-636.80876999999998</v>
      </c>
      <c r="G115" s="1004"/>
      <c r="H115" s="1013">
        <v>5844.5122299999994</v>
      </c>
      <c r="I115" s="1004"/>
      <c r="J115" s="1082"/>
      <c r="K115" s="1082"/>
      <c r="L115" s="1082">
        <v>0.44957786384615378</v>
      </c>
    </row>
    <row r="116" spans="1:12">
      <c r="A116" s="964" t="s">
        <v>553</v>
      </c>
      <c r="B116" s="1013">
        <v>1500000</v>
      </c>
      <c r="C116" s="1003"/>
      <c r="D116" s="1013">
        <v>1909951.6229999999</v>
      </c>
      <c r="E116" s="1004"/>
      <c r="F116" s="1013">
        <v>2245702.8509999998</v>
      </c>
      <c r="G116" s="1004"/>
      <c r="H116" s="1013">
        <v>2575403.5279999999</v>
      </c>
      <c r="I116" s="1004"/>
      <c r="J116" s="1082">
        <v>1.2733010819999999</v>
      </c>
      <c r="K116" s="1082">
        <v>1.4971352339999999</v>
      </c>
      <c r="L116" s="1082">
        <v>1.7169356853333333</v>
      </c>
    </row>
    <row r="117" spans="1:12">
      <c r="A117" s="964" t="s">
        <v>554</v>
      </c>
      <c r="B117" s="1013">
        <v>4870000</v>
      </c>
      <c r="C117" s="1003"/>
      <c r="D117" s="1013">
        <v>3003106.9569800003</v>
      </c>
      <c r="E117" s="1004"/>
      <c r="F117" s="1013">
        <v>3450311.53431</v>
      </c>
      <c r="G117" s="1004"/>
      <c r="H117" s="1013">
        <v>3896872.15741</v>
      </c>
      <c r="I117" s="1004"/>
      <c r="J117" s="1082">
        <v>0.61665440595071874</v>
      </c>
      <c r="K117" s="1082">
        <v>0.70848286125462012</v>
      </c>
      <c r="L117" s="1082">
        <v>0.80017908776386037</v>
      </c>
    </row>
    <row r="118" spans="1:12">
      <c r="A118" s="964" t="s">
        <v>754</v>
      </c>
      <c r="B118" s="1013">
        <v>1458013</v>
      </c>
      <c r="C118" s="1003"/>
      <c r="D118" s="1013">
        <v>1357182.5244500001</v>
      </c>
      <c r="E118" s="1004"/>
      <c r="F118" s="1013">
        <v>1617737.1638800001</v>
      </c>
      <c r="G118" s="1004"/>
      <c r="H118" s="1013">
        <v>1878272.6402700001</v>
      </c>
      <c r="I118" s="1004"/>
      <c r="J118" s="1082">
        <v>0.93084391185126614</v>
      </c>
      <c r="K118" s="1082">
        <v>1.1095492042114852</v>
      </c>
      <c r="L118" s="1082">
        <v>1.2882413533144081</v>
      </c>
    </row>
    <row r="119" spans="1:12" ht="15.75">
      <c r="A119" s="964" t="s">
        <v>751</v>
      </c>
      <c r="B119" s="1013"/>
      <c r="C119" s="1003"/>
      <c r="D119" s="1013">
        <v>0.182</v>
      </c>
      <c r="E119" s="1004"/>
      <c r="F119" s="1013">
        <v>0.20899999999999999</v>
      </c>
      <c r="G119" s="1004"/>
      <c r="H119" s="1013">
        <v>0.23599999999999999</v>
      </c>
      <c r="I119" s="1004"/>
      <c r="J119" s="1082"/>
      <c r="K119" s="1081"/>
      <c r="L119" s="1082"/>
    </row>
    <row r="120" spans="1:12" ht="15.75">
      <c r="A120" s="964" t="s">
        <v>752</v>
      </c>
      <c r="B120" s="1013"/>
      <c r="C120" s="1003"/>
      <c r="D120" s="1013">
        <v>9.8058399999999999</v>
      </c>
      <c r="E120" s="1004"/>
      <c r="F120" s="1013">
        <v>9.8065699999999989</v>
      </c>
      <c r="G120" s="1004"/>
      <c r="H120" s="1013">
        <v>9.8125499999999999</v>
      </c>
      <c r="I120" s="1004"/>
      <c r="J120" s="1082"/>
      <c r="K120" s="1081"/>
      <c r="L120" s="1082"/>
    </row>
    <row r="121" spans="1:12" ht="15.75">
      <c r="A121" s="966" t="s">
        <v>753</v>
      </c>
      <c r="B121" s="1013"/>
      <c r="C121" s="1003"/>
      <c r="D121" s="1013">
        <v>0</v>
      </c>
      <c r="E121" s="1004"/>
      <c r="F121" s="1013">
        <v>0</v>
      </c>
      <c r="G121" s="1004"/>
      <c r="H121" s="1013">
        <v>0</v>
      </c>
      <c r="I121" s="1004"/>
      <c r="J121" s="1082"/>
      <c r="K121" s="1081"/>
      <c r="L121" s="1082"/>
    </row>
    <row r="122" spans="1:12" ht="15.75">
      <c r="A122" s="960" t="s">
        <v>555</v>
      </c>
      <c r="B122" s="1014">
        <v>32752862</v>
      </c>
      <c r="C122" s="1000"/>
      <c r="D122" s="1014">
        <v>36790022.800139472</v>
      </c>
      <c r="E122" s="1001"/>
      <c r="F122" s="1014">
        <v>40794468.830058135</v>
      </c>
      <c r="G122" s="1001"/>
      <c r="H122" s="1014">
        <v>45723668.897357121</v>
      </c>
      <c r="I122" s="1001"/>
      <c r="J122" s="1081">
        <v>1.123261313778914</v>
      </c>
      <c r="K122" s="1081">
        <v>1.2455237905639553</v>
      </c>
      <c r="L122" s="1081">
        <v>1.3960205644733312</v>
      </c>
    </row>
    <row r="123" spans="1:12" ht="15.75">
      <c r="A123" s="963" t="s">
        <v>538</v>
      </c>
      <c r="B123" s="999"/>
      <c r="C123" s="1003"/>
      <c r="D123" s="999"/>
      <c r="E123" s="1004"/>
      <c r="F123" s="999"/>
      <c r="G123" s="1004"/>
      <c r="H123" s="999"/>
      <c r="I123" s="1004"/>
      <c r="J123" s="1082"/>
      <c r="K123" s="1081"/>
      <c r="L123" s="1081"/>
    </row>
    <row r="124" spans="1:12">
      <c r="A124" s="964" t="s">
        <v>556</v>
      </c>
      <c r="B124" s="1002">
        <v>386740</v>
      </c>
      <c r="C124" s="1003"/>
      <c r="D124" s="1002">
        <v>119906.76018</v>
      </c>
      <c r="E124" s="1005"/>
      <c r="F124" s="1002">
        <v>1060663.9486500002</v>
      </c>
      <c r="G124" s="1005"/>
      <c r="H124" s="1002">
        <v>1071747.6531800001</v>
      </c>
      <c r="I124" s="1005"/>
      <c r="J124" s="1082">
        <v>0.31004488850390444</v>
      </c>
      <c r="K124" s="1082">
        <v>2.7425762751460936</v>
      </c>
      <c r="L124" s="1082">
        <v>2.7712355928530799</v>
      </c>
    </row>
    <row r="125" spans="1:12">
      <c r="A125" s="965" t="s">
        <v>557</v>
      </c>
      <c r="B125" s="1002"/>
      <c r="C125" s="1003"/>
      <c r="D125" s="1002"/>
      <c r="E125" s="1004"/>
      <c r="F125" s="1002"/>
      <c r="G125" s="1004"/>
      <c r="H125" s="1002"/>
      <c r="I125" s="1004"/>
      <c r="J125" s="1082"/>
      <c r="K125" s="1082"/>
      <c r="L125" s="1082"/>
    </row>
    <row r="126" spans="1:12">
      <c r="A126" s="967" t="s">
        <v>558</v>
      </c>
      <c r="B126" s="1013">
        <v>372540</v>
      </c>
      <c r="C126" s="1003"/>
      <c r="D126" s="1013">
        <v>118150.51228</v>
      </c>
      <c r="E126" s="1004"/>
      <c r="F126" s="1013">
        <v>1058907.49175</v>
      </c>
      <c r="G126" s="1004"/>
      <c r="H126" s="1013">
        <v>1069990.9962800001</v>
      </c>
      <c r="I126" s="1004"/>
      <c r="J126" s="1082">
        <v>0.31714852708433994</v>
      </c>
      <c r="K126" s="1082">
        <v>2.8423994517367266</v>
      </c>
      <c r="L126" s="1082">
        <v>2.8721506315563432</v>
      </c>
    </row>
    <row r="127" spans="1:12">
      <c r="A127" s="967" t="s">
        <v>729</v>
      </c>
      <c r="B127" s="1013">
        <v>14200</v>
      </c>
      <c r="C127" s="1003"/>
      <c r="D127" s="1013">
        <v>1756.2478999999998</v>
      </c>
      <c r="E127" s="1004"/>
      <c r="F127" s="1013">
        <v>1756.4568999999999</v>
      </c>
      <c r="G127" s="1004"/>
      <c r="H127" s="1013">
        <v>1756.6569</v>
      </c>
      <c r="I127" s="1004"/>
      <c r="J127" s="1082">
        <v>0.12367942957746478</v>
      </c>
      <c r="K127" s="1082">
        <v>0.12369414788732394</v>
      </c>
      <c r="L127" s="1082">
        <v>0.12370823239436619</v>
      </c>
    </row>
    <row r="128" spans="1:12">
      <c r="A128" s="964" t="s">
        <v>725</v>
      </c>
      <c r="B128" s="1013">
        <v>1329145</v>
      </c>
      <c r="C128" s="1003"/>
      <c r="D128" s="1013">
        <v>8876858.4058400001</v>
      </c>
      <c r="E128" s="1004"/>
      <c r="F128" s="1013">
        <v>8876858.4058400001</v>
      </c>
      <c r="G128" s="1004"/>
      <c r="H128" s="1013">
        <v>8876858.4058400001</v>
      </c>
      <c r="I128" s="1004"/>
      <c r="J128" s="1082">
        <v>6.678623028969751</v>
      </c>
      <c r="K128" s="1082">
        <v>6.678623028969751</v>
      </c>
      <c r="L128" s="1082">
        <v>6.678623028969751</v>
      </c>
    </row>
    <row r="129" spans="1:12">
      <c r="A129" s="964" t="s">
        <v>726</v>
      </c>
      <c r="B129" s="1013">
        <v>4428000</v>
      </c>
      <c r="C129" s="1003"/>
      <c r="D129" s="1013">
        <v>3254656.7919099997</v>
      </c>
      <c r="E129" s="1004"/>
      <c r="F129" s="1013">
        <v>3853683.3077500002</v>
      </c>
      <c r="G129" s="1004"/>
      <c r="H129" s="1013">
        <v>4441632.9398800004</v>
      </c>
      <c r="I129" s="1004"/>
      <c r="J129" s="1082">
        <v>0.73501734234643168</v>
      </c>
      <c r="K129" s="1082">
        <v>0.87029884998870821</v>
      </c>
      <c r="L129" s="1082">
        <v>1.0030788030442639</v>
      </c>
    </row>
    <row r="130" spans="1:12">
      <c r="A130" s="964" t="s">
        <v>727</v>
      </c>
      <c r="B130" s="1013">
        <v>23463464</v>
      </c>
      <c r="C130" s="1003"/>
      <c r="D130" s="1013">
        <v>22709759.113489471</v>
      </c>
      <c r="E130" s="1004"/>
      <c r="F130" s="1013">
        <v>24911087.582818136</v>
      </c>
      <c r="G130" s="1004"/>
      <c r="H130" s="1013">
        <v>28977920.456667125</v>
      </c>
      <c r="I130" s="1004"/>
      <c r="J130" s="1082">
        <v>0.96787751005092304</v>
      </c>
      <c r="K130" s="1082">
        <v>1.0616969251777204</v>
      </c>
      <c r="L130" s="1082">
        <v>1.235023117501624</v>
      </c>
    </row>
    <row r="131" spans="1:12">
      <c r="A131" s="964" t="s">
        <v>728</v>
      </c>
      <c r="B131" s="1013">
        <v>3145513</v>
      </c>
      <c r="C131" s="1003"/>
      <c r="D131" s="1013">
        <v>1828841.7287199998</v>
      </c>
      <c r="E131" s="1004"/>
      <c r="F131" s="1013">
        <v>2092175.585</v>
      </c>
      <c r="G131" s="1004"/>
      <c r="H131" s="1013">
        <v>2355509.4417900001</v>
      </c>
      <c r="I131" s="1004"/>
      <c r="J131" s="1082">
        <v>0.58141286611118748</v>
      </c>
      <c r="K131" s="1082">
        <v>0.66513016636713951</v>
      </c>
      <c r="L131" s="1082">
        <v>0.74884746678522707</v>
      </c>
    </row>
    <row r="132" spans="1:12" ht="15.75">
      <c r="A132" s="968" t="s">
        <v>559</v>
      </c>
      <c r="B132" s="1015">
        <v>2591153</v>
      </c>
      <c r="C132" s="1006"/>
      <c r="D132" s="1015">
        <v>807036.00499000004</v>
      </c>
      <c r="E132" s="1007"/>
      <c r="F132" s="1015">
        <v>1186810.9172999999</v>
      </c>
      <c r="G132" s="1007"/>
      <c r="H132" s="1015">
        <v>1246994.0837600001</v>
      </c>
      <c r="I132" s="1006"/>
      <c r="J132" s="1083">
        <v>0.31145826008344552</v>
      </c>
      <c r="K132" s="1083">
        <v>0.45802425302558353</v>
      </c>
      <c r="L132" s="1083">
        <v>0.48125065704726816</v>
      </c>
    </row>
  </sheetData>
  <mergeCells count="7">
    <mergeCell ref="D93:I93"/>
    <mergeCell ref="J93:L93"/>
    <mergeCell ref="A2:L2"/>
    <mergeCell ref="D5:I5"/>
    <mergeCell ref="J5:L5"/>
    <mergeCell ref="D49:I49"/>
    <mergeCell ref="J49:L49"/>
  </mergeCells>
  <printOptions horizontalCentered="1" gridLinesSet="0"/>
  <pageMargins left="0.15748031496062992" right="0.15748031496062992" top="0.78740157480314965" bottom="0" header="0.47244094488188981" footer="0"/>
  <pageSetup paperSize="9" scale="69" firstPageNumber="13" fitToHeight="100" orientation="landscape" useFirstPageNumber="1" r:id="rId1"/>
  <headerFooter alignWithMargins="0">
    <oddHeader>&amp;C&amp;"Arial,Normalny"&amp;12- &amp;P -</oddHeader>
  </headerFooter>
  <rowBreaks count="2" manualBreakCount="2">
    <brk id="45" max="11" man="1"/>
    <brk id="89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Normal="100" workbookViewId="0">
      <selection activeCell="O21" sqref="O21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192"/>
  <sheetViews>
    <sheetView showGridLines="0" zoomScale="70" zoomScaleNormal="70" workbookViewId="0">
      <selection activeCell="O21" sqref="O21"/>
    </sheetView>
  </sheetViews>
  <sheetFormatPr defaultColWidth="96.42578125" defaultRowHeight="15"/>
  <cols>
    <col min="1" max="1" width="101.140625" style="76" customWidth="1"/>
    <col min="2" max="3" width="21.140625" style="76" customWidth="1"/>
    <col min="4" max="4" width="2.42578125" style="76" customWidth="1"/>
    <col min="5" max="5" width="18.5703125" style="76" customWidth="1"/>
    <col min="6" max="6" width="4" style="1035" customWidth="1"/>
    <col min="7" max="16384" width="96.42578125" style="76"/>
  </cols>
  <sheetData>
    <row r="1" spans="1:6" ht="18" customHeight="1">
      <c r="A1" s="73" t="s">
        <v>225</v>
      </c>
      <c r="B1" s="74"/>
      <c r="C1" s="74"/>
      <c r="D1" s="74"/>
      <c r="E1" s="74"/>
      <c r="F1" s="1029"/>
    </row>
    <row r="2" spans="1:6" ht="18" customHeight="1">
      <c r="A2" s="1517" t="s">
        <v>226</v>
      </c>
      <c r="B2" s="1517"/>
      <c r="C2" s="1517"/>
      <c r="D2" s="1517"/>
      <c r="E2" s="1517"/>
      <c r="F2" s="1030"/>
    </row>
    <row r="3" spans="1:6" ht="18" customHeight="1">
      <c r="A3" s="77"/>
      <c r="B3" s="78"/>
      <c r="C3" s="78"/>
      <c r="D3" s="78"/>
      <c r="E3" s="78"/>
      <c r="F3" s="1030"/>
    </row>
    <row r="4" spans="1:6" ht="18" customHeight="1">
      <c r="A4" s="79"/>
      <c r="C4" s="76" t="s">
        <v>4</v>
      </c>
      <c r="E4" s="80" t="s">
        <v>2</v>
      </c>
      <c r="F4" s="1031"/>
    </row>
    <row r="5" spans="1:6" ht="15.95" customHeight="1">
      <c r="A5" s="81"/>
      <c r="B5" s="82" t="s">
        <v>227</v>
      </c>
      <c r="C5" s="1518" t="s">
        <v>229</v>
      </c>
      <c r="D5" s="1519"/>
      <c r="E5" s="281"/>
      <c r="F5" s="83"/>
    </row>
    <row r="6" spans="1:6" ht="15.95" customHeight="1">
      <c r="A6" s="84" t="s">
        <v>3</v>
      </c>
      <c r="B6" s="85" t="s">
        <v>228</v>
      </c>
      <c r="C6" s="1520"/>
      <c r="D6" s="1521"/>
      <c r="E6" s="282" t="s">
        <v>230</v>
      </c>
      <c r="F6" s="86"/>
    </row>
    <row r="7" spans="1:6" ht="15.95" customHeight="1">
      <c r="A7" s="87"/>
      <c r="B7" s="88" t="s">
        <v>746</v>
      </c>
      <c r="C7" s="1520"/>
      <c r="D7" s="1521"/>
      <c r="E7" s="280" t="s">
        <v>232</v>
      </c>
      <c r="F7" s="89"/>
    </row>
    <row r="8" spans="1:6" s="91" customFormat="1" ht="9.9499999999999993" customHeight="1">
      <c r="A8" s="1206">
        <v>1</v>
      </c>
      <c r="B8" s="1207">
        <v>2</v>
      </c>
      <c r="C8" s="1522">
        <v>3</v>
      </c>
      <c r="D8" s="1523"/>
      <c r="E8" s="1208">
        <v>4</v>
      </c>
      <c r="F8" s="90"/>
    </row>
    <row r="9" spans="1:6" ht="31.5" customHeight="1">
      <c r="A9" s="1163" t="s">
        <v>233</v>
      </c>
      <c r="B9" s="1164">
        <v>404484028000</v>
      </c>
      <c r="C9" s="1170">
        <v>360079873743.13977</v>
      </c>
      <c r="D9" s="1173"/>
      <c r="E9" s="1174">
        <v>0.89022025300623187</v>
      </c>
      <c r="F9" s="1032"/>
    </row>
    <row r="10" spans="1:6" ht="19.5" customHeight="1">
      <c r="A10" s="674" t="s">
        <v>234</v>
      </c>
      <c r="B10" s="1165">
        <v>505000</v>
      </c>
      <c r="C10" s="1171">
        <v>460947.71999999991</v>
      </c>
      <c r="D10" s="1167"/>
      <c r="E10" s="1016">
        <v>0.91276776237623747</v>
      </c>
      <c r="F10" s="1033"/>
    </row>
    <row r="11" spans="1:6" ht="19.5" customHeight="1">
      <c r="A11" s="674" t="s">
        <v>235</v>
      </c>
      <c r="B11" s="1165">
        <v>2626000</v>
      </c>
      <c r="C11" s="1171">
        <v>2959113.65</v>
      </c>
      <c r="D11" s="1167"/>
      <c r="E11" s="1016">
        <v>1.1268521134805789</v>
      </c>
      <c r="F11" s="1033"/>
    </row>
    <row r="12" spans="1:6" ht="19.5" customHeight="1">
      <c r="A12" s="674" t="s">
        <v>236</v>
      </c>
      <c r="B12" s="1165">
        <v>110000</v>
      </c>
      <c r="C12" s="1171">
        <v>180483.72999999998</v>
      </c>
      <c r="D12" s="1167"/>
      <c r="E12" s="1016">
        <v>1.6407611818181818</v>
      </c>
      <c r="F12" s="1033"/>
    </row>
    <row r="13" spans="1:6" ht="20.100000000000001" customHeight="1">
      <c r="A13" s="674" t="s">
        <v>237</v>
      </c>
      <c r="B13" s="1165">
        <v>268000</v>
      </c>
      <c r="C13" s="1171">
        <v>1221410.9699999997</v>
      </c>
      <c r="D13" s="1167"/>
      <c r="E13" s="1016">
        <v>4.5575036194029845</v>
      </c>
      <c r="F13" s="1033"/>
    </row>
    <row r="14" spans="1:6" ht="20.100000000000001" customHeight="1">
      <c r="A14" s="674" t="s">
        <v>238</v>
      </c>
      <c r="B14" s="1165">
        <v>48490000</v>
      </c>
      <c r="C14" s="1171">
        <v>39102644.180000007</v>
      </c>
      <c r="D14" s="1167"/>
      <c r="E14" s="1016">
        <v>0.80640635553722428</v>
      </c>
      <c r="F14" s="1033"/>
    </row>
    <row r="15" spans="1:6" ht="20.100000000000001" customHeight="1">
      <c r="A15" s="674" t="s">
        <v>239</v>
      </c>
      <c r="B15" s="1165">
        <v>30000</v>
      </c>
      <c r="C15" s="1171">
        <v>36036.659999999996</v>
      </c>
      <c r="D15" s="1167"/>
      <c r="E15" s="1016">
        <v>1.2012219999999998</v>
      </c>
      <c r="F15" s="1033"/>
    </row>
    <row r="16" spans="1:6" ht="20.100000000000001" customHeight="1">
      <c r="A16" s="674" t="s">
        <v>240</v>
      </c>
      <c r="B16" s="1165">
        <v>911000</v>
      </c>
      <c r="C16" s="1171">
        <v>275687.96000000002</v>
      </c>
      <c r="D16" s="1167"/>
      <c r="E16" s="1016">
        <v>0.30262125137211859</v>
      </c>
      <c r="F16" s="1033"/>
    </row>
    <row r="17" spans="1:6" ht="20.100000000000001" customHeight="1">
      <c r="A17" s="674" t="s">
        <v>241</v>
      </c>
      <c r="B17" s="1165">
        <v>31000</v>
      </c>
      <c r="C17" s="1171">
        <v>15288.949999999999</v>
      </c>
      <c r="D17" s="1167"/>
      <c r="E17" s="1016">
        <v>0.49319193548387091</v>
      </c>
      <c r="F17" s="1033"/>
    </row>
    <row r="18" spans="1:6" ht="20.100000000000001" customHeight="1">
      <c r="A18" s="674" t="s">
        <v>242</v>
      </c>
      <c r="B18" s="1165">
        <v>50180000</v>
      </c>
      <c r="C18" s="1171">
        <v>33885752.350000001</v>
      </c>
      <c r="D18" s="1167"/>
      <c r="E18" s="1016">
        <v>0.67528402451175773</v>
      </c>
      <c r="F18" s="1033"/>
    </row>
    <row r="19" spans="1:6" ht="19.5" customHeight="1">
      <c r="A19" s="675" t="s">
        <v>701</v>
      </c>
      <c r="B19" s="1165">
        <v>0</v>
      </c>
      <c r="C19" s="1171">
        <v>12122.84</v>
      </c>
      <c r="D19" s="1167"/>
      <c r="E19" s="1016">
        <v>0</v>
      </c>
      <c r="F19" s="1033"/>
    </row>
    <row r="20" spans="1:6" ht="20.100000000000001" customHeight="1">
      <c r="A20" s="674" t="s">
        <v>243</v>
      </c>
      <c r="B20" s="1165">
        <v>10000</v>
      </c>
      <c r="C20" s="1171">
        <v>96002.39</v>
      </c>
      <c r="D20" s="1167"/>
      <c r="E20" s="1016">
        <v>9.6002390000000002</v>
      </c>
      <c r="F20" s="1033"/>
    </row>
    <row r="21" spans="1:6" ht="20.100000000000001" customHeight="1">
      <c r="A21" s="674" t="s">
        <v>244</v>
      </c>
      <c r="B21" s="1165">
        <v>2105000</v>
      </c>
      <c r="C21" s="1171">
        <v>1768224.1000000003</v>
      </c>
      <c r="D21" s="1167"/>
      <c r="E21" s="1016">
        <v>0.84001144893111657</v>
      </c>
      <c r="F21" s="1033"/>
    </row>
    <row r="22" spans="1:6" ht="20.100000000000001" customHeight="1">
      <c r="A22" s="674" t="s">
        <v>245</v>
      </c>
      <c r="B22" s="1165">
        <v>2188000</v>
      </c>
      <c r="C22" s="1171">
        <v>2213814.5099999988</v>
      </c>
      <c r="D22" s="1167"/>
      <c r="E22" s="1016">
        <v>1.0117982221206576</v>
      </c>
      <c r="F22" s="1033"/>
    </row>
    <row r="23" spans="1:6" ht="20.100000000000001" customHeight="1">
      <c r="A23" s="674" t="s">
        <v>246</v>
      </c>
      <c r="B23" s="1165">
        <v>2000</v>
      </c>
      <c r="C23" s="1171">
        <v>2256.41</v>
      </c>
      <c r="D23" s="1167"/>
      <c r="E23" s="1016">
        <v>1.1282049999999999</v>
      </c>
      <c r="F23" s="1033"/>
    </row>
    <row r="24" spans="1:6" ht="20.100000000000001" customHeight="1">
      <c r="A24" s="674" t="s">
        <v>247</v>
      </c>
      <c r="B24" s="1165">
        <v>2464794000</v>
      </c>
      <c r="C24" s="1171">
        <v>2216175967.9299984</v>
      </c>
      <c r="D24" s="1167"/>
      <c r="E24" s="1016">
        <v>0.89913232827165213</v>
      </c>
      <c r="F24" s="1033"/>
    </row>
    <row r="25" spans="1:6" ht="20.100000000000001" customHeight="1">
      <c r="A25" s="674" t="s">
        <v>248</v>
      </c>
      <c r="B25" s="1165">
        <v>1731000</v>
      </c>
      <c r="C25" s="1171">
        <v>4146776.3700000006</v>
      </c>
      <c r="D25" s="1167"/>
      <c r="E25" s="1016">
        <v>2.3955958232235703</v>
      </c>
      <c r="F25" s="1033"/>
    </row>
    <row r="26" spans="1:6" ht="20.100000000000001" customHeight="1">
      <c r="A26" s="674" t="s">
        <v>249</v>
      </c>
      <c r="B26" s="1165">
        <v>27000</v>
      </c>
      <c r="C26" s="1171">
        <v>65801.630000000019</v>
      </c>
      <c r="D26" s="1167"/>
      <c r="E26" s="1016">
        <v>2.4370974074074083</v>
      </c>
      <c r="F26" s="1033"/>
    </row>
    <row r="27" spans="1:6" ht="20.100000000000001" customHeight="1">
      <c r="A27" s="676" t="s">
        <v>250</v>
      </c>
      <c r="B27" s="1165">
        <v>6672000</v>
      </c>
      <c r="C27" s="1171">
        <v>27226719.410000004</v>
      </c>
      <c r="D27" s="1167"/>
      <c r="E27" s="1016">
        <v>4.0807433168465232</v>
      </c>
      <c r="F27" s="1033"/>
    </row>
    <row r="28" spans="1:6" ht="20.100000000000001" customHeight="1">
      <c r="A28" s="674" t="s">
        <v>251</v>
      </c>
      <c r="B28" s="1165">
        <v>288945000</v>
      </c>
      <c r="C28" s="1171">
        <v>92451141.139999986</v>
      </c>
      <c r="D28" s="1167"/>
      <c r="E28" s="1016">
        <v>0.31996103459135816</v>
      </c>
      <c r="F28" s="1033"/>
    </row>
    <row r="29" spans="1:6" ht="20.100000000000001" customHeight="1">
      <c r="A29" s="674" t="s">
        <v>252</v>
      </c>
      <c r="B29" s="1165">
        <v>277744000</v>
      </c>
      <c r="C29" s="1171">
        <v>56295355.220000006</v>
      </c>
      <c r="D29" s="1167"/>
      <c r="E29" s="1016">
        <v>0.20268792564375832</v>
      </c>
      <c r="F29" s="1033"/>
    </row>
    <row r="30" spans="1:6" ht="20.100000000000001" customHeight="1">
      <c r="A30" s="674" t="s">
        <v>253</v>
      </c>
      <c r="B30" s="1165">
        <v>11510000</v>
      </c>
      <c r="C30" s="1171">
        <v>12525655.880000005</v>
      </c>
      <c r="D30" s="1167"/>
      <c r="E30" s="1016">
        <v>1.0882411711555173</v>
      </c>
      <c r="F30" s="1033"/>
    </row>
    <row r="31" spans="1:6" ht="20.100000000000001" customHeight="1">
      <c r="A31" s="674" t="s">
        <v>254</v>
      </c>
      <c r="B31" s="1165">
        <v>25297000</v>
      </c>
      <c r="C31" s="1171">
        <v>4105178.2599999988</v>
      </c>
      <c r="D31" s="1167"/>
      <c r="E31" s="1016">
        <v>0.16227925287583503</v>
      </c>
      <c r="F31" s="1033"/>
    </row>
    <row r="32" spans="1:6" ht="20.100000000000001" customHeight="1">
      <c r="A32" s="674" t="s">
        <v>255</v>
      </c>
      <c r="B32" s="1165">
        <v>0</v>
      </c>
      <c r="C32" s="1171">
        <v>71133.77</v>
      </c>
      <c r="D32" s="1167"/>
      <c r="E32" s="1016">
        <v>0</v>
      </c>
      <c r="F32" s="1033"/>
    </row>
    <row r="33" spans="1:6" ht="20.100000000000001" customHeight="1">
      <c r="A33" s="674" t="s">
        <v>256</v>
      </c>
      <c r="B33" s="1165">
        <v>5490000</v>
      </c>
      <c r="C33" s="1171">
        <v>10448348.369999999</v>
      </c>
      <c r="D33" s="1167"/>
      <c r="E33" s="1016">
        <v>1.9031599945355189</v>
      </c>
      <c r="F33" s="1033"/>
    </row>
    <row r="34" spans="1:6" ht="20.100000000000001" customHeight="1">
      <c r="A34" s="674" t="s">
        <v>257</v>
      </c>
      <c r="B34" s="1165">
        <v>289000</v>
      </c>
      <c r="C34" s="1171">
        <v>626883.1</v>
      </c>
      <c r="D34" s="1167"/>
      <c r="E34" s="1016">
        <v>2.1691456747404843</v>
      </c>
      <c r="F34" s="1033"/>
    </row>
    <row r="35" spans="1:6" ht="20.100000000000001" customHeight="1">
      <c r="A35" s="674" t="s">
        <v>258</v>
      </c>
      <c r="B35" s="1165">
        <v>0</v>
      </c>
      <c r="C35" s="1171">
        <v>11138.4</v>
      </c>
      <c r="D35" s="1167"/>
      <c r="E35" s="1016">
        <v>0</v>
      </c>
      <c r="F35" s="1033"/>
    </row>
    <row r="36" spans="1:6" ht="20.100000000000001" customHeight="1">
      <c r="A36" s="674" t="s">
        <v>259</v>
      </c>
      <c r="B36" s="1165">
        <v>247000</v>
      </c>
      <c r="C36" s="1171">
        <v>9859597.0500000007</v>
      </c>
      <c r="D36" s="1167"/>
      <c r="E36" s="1016" t="s">
        <v>767</v>
      </c>
      <c r="F36" s="1033"/>
    </row>
    <row r="37" spans="1:6" ht="20.100000000000001" customHeight="1">
      <c r="A37" s="674" t="s">
        <v>714</v>
      </c>
      <c r="B37" s="1165">
        <v>32650000</v>
      </c>
      <c r="C37" s="1171">
        <v>177716167.22999999</v>
      </c>
      <c r="D37" s="1167"/>
      <c r="E37" s="1016">
        <v>5.4430679090352214</v>
      </c>
      <c r="F37" s="1033"/>
    </row>
    <row r="38" spans="1:6" ht="20.100000000000001" customHeight="1">
      <c r="A38" s="674" t="s">
        <v>260</v>
      </c>
      <c r="B38" s="1165">
        <v>132985000</v>
      </c>
      <c r="C38" s="1171">
        <v>131734081.95999998</v>
      </c>
      <c r="D38" s="1167"/>
      <c r="E38" s="1016">
        <v>0.99059354032409652</v>
      </c>
      <c r="F38" s="1033"/>
    </row>
    <row r="39" spans="1:6" ht="20.100000000000001" customHeight="1">
      <c r="A39" s="674" t="s">
        <v>261</v>
      </c>
      <c r="B39" s="1165">
        <v>7732000</v>
      </c>
      <c r="C39" s="1171">
        <v>6674806.6900000013</v>
      </c>
      <c r="D39" s="1167"/>
      <c r="E39" s="1016">
        <v>0.863270394464563</v>
      </c>
      <c r="F39" s="1033"/>
    </row>
    <row r="40" spans="1:6" ht="20.100000000000001" customHeight="1">
      <c r="A40" s="674" t="s">
        <v>262</v>
      </c>
      <c r="B40" s="1165">
        <v>28672000</v>
      </c>
      <c r="C40" s="1171">
        <v>17269059.760000002</v>
      </c>
      <c r="D40" s="1167"/>
      <c r="E40" s="1016">
        <v>0.60229700613839288</v>
      </c>
      <c r="F40" s="1033"/>
    </row>
    <row r="41" spans="1:6" s="92" customFormat="1" ht="20.100000000000001" customHeight="1">
      <c r="A41" s="674" t="s">
        <v>263</v>
      </c>
      <c r="B41" s="1165">
        <v>42847000</v>
      </c>
      <c r="C41" s="1171">
        <v>38394499.469999999</v>
      </c>
      <c r="D41" s="1167"/>
      <c r="E41" s="1016">
        <v>0.89608372744882958</v>
      </c>
      <c r="F41" s="1033"/>
    </row>
    <row r="42" spans="1:6" ht="20.100000000000001" customHeight="1">
      <c r="A42" s="674" t="s">
        <v>264</v>
      </c>
      <c r="B42" s="1165">
        <v>30006000</v>
      </c>
      <c r="C42" s="1171">
        <v>595566074.9200002</v>
      </c>
      <c r="D42" s="1167"/>
      <c r="E42" s="1016" t="s">
        <v>767</v>
      </c>
      <c r="F42" s="1033"/>
    </row>
    <row r="43" spans="1:6" ht="20.100000000000001" customHeight="1">
      <c r="A43" s="674" t="s">
        <v>265</v>
      </c>
      <c r="B43" s="1165">
        <v>352000</v>
      </c>
      <c r="C43" s="1171">
        <v>37879059.620000005</v>
      </c>
      <c r="D43" s="1167"/>
      <c r="E43" s="1016" t="s">
        <v>767</v>
      </c>
      <c r="F43" s="1034"/>
    </row>
    <row r="44" spans="1:6" ht="20.100000000000001" customHeight="1">
      <c r="A44" s="674" t="s">
        <v>266</v>
      </c>
      <c r="B44" s="1165">
        <v>416000</v>
      </c>
      <c r="C44" s="1171">
        <v>507444.49999999994</v>
      </c>
      <c r="D44" s="1167"/>
      <c r="E44" s="1016">
        <v>1.2198185096153844</v>
      </c>
      <c r="F44" s="1033"/>
    </row>
    <row r="45" spans="1:6" ht="20.100000000000001" customHeight="1">
      <c r="A45" s="674" t="s">
        <v>267</v>
      </c>
      <c r="B45" s="1165">
        <v>60551000</v>
      </c>
      <c r="C45" s="1171">
        <v>68186676.700000018</v>
      </c>
      <c r="D45" s="1167"/>
      <c r="E45" s="1016">
        <v>1.1261032303347593</v>
      </c>
      <c r="F45" s="1033"/>
    </row>
    <row r="46" spans="1:6" ht="20.100000000000001" customHeight="1">
      <c r="A46" s="674" t="s">
        <v>268</v>
      </c>
      <c r="B46" s="1165">
        <v>85460000</v>
      </c>
      <c r="C46" s="1171">
        <v>125408863.75999998</v>
      </c>
      <c r="D46" s="1167"/>
      <c r="E46" s="1016">
        <v>1.4674568659021763</v>
      </c>
      <c r="F46" s="1033"/>
    </row>
    <row r="47" spans="1:6" ht="20.100000000000001" customHeight="1">
      <c r="A47" s="674" t="s">
        <v>269</v>
      </c>
      <c r="B47" s="1165">
        <v>0</v>
      </c>
      <c r="C47" s="1171">
        <v>2258949.3899999997</v>
      </c>
      <c r="D47" s="1167"/>
      <c r="E47" s="1016">
        <v>0</v>
      </c>
      <c r="F47" s="1033"/>
    </row>
    <row r="48" spans="1:6" ht="20.100000000000001" customHeight="1">
      <c r="A48" s="674" t="s">
        <v>270</v>
      </c>
      <c r="B48" s="1165">
        <v>166603000</v>
      </c>
      <c r="C48" s="1171">
        <v>159177332.76999992</v>
      </c>
      <c r="D48" s="1167"/>
      <c r="E48" s="1016">
        <v>0.95542897048672548</v>
      </c>
      <c r="F48" s="1033"/>
    </row>
    <row r="49" spans="1:6" ht="20.100000000000001" customHeight="1">
      <c r="A49" s="674" t="s">
        <v>271</v>
      </c>
      <c r="B49" s="1165">
        <v>77938000</v>
      </c>
      <c r="C49" s="1171">
        <v>81980989.330000028</v>
      </c>
      <c r="D49" s="1167"/>
      <c r="E49" s="1016">
        <v>1.0518744300597915</v>
      </c>
      <c r="F49" s="1033"/>
    </row>
    <row r="50" spans="1:6" ht="20.100000000000001" customHeight="1">
      <c r="A50" s="674" t="s">
        <v>272</v>
      </c>
      <c r="B50" s="1165">
        <v>11000</v>
      </c>
      <c r="C50" s="1171">
        <v>167402.16</v>
      </c>
      <c r="D50" s="1167"/>
      <c r="E50" s="1016" t="s">
        <v>767</v>
      </c>
      <c r="F50" s="1033"/>
    </row>
    <row r="51" spans="1:6" ht="20.100000000000001" customHeight="1">
      <c r="A51" s="674" t="s">
        <v>273</v>
      </c>
      <c r="B51" s="1165">
        <v>194000</v>
      </c>
      <c r="C51" s="1171">
        <v>382681.6399999999</v>
      </c>
      <c r="D51" s="1167"/>
      <c r="E51" s="1016">
        <v>1.9725857731958758</v>
      </c>
      <c r="F51" s="1033"/>
    </row>
    <row r="52" spans="1:6" ht="20.100000000000001" customHeight="1">
      <c r="A52" s="674" t="s">
        <v>274</v>
      </c>
      <c r="B52" s="1165">
        <v>206510000</v>
      </c>
      <c r="C52" s="1171">
        <v>124355266.63000003</v>
      </c>
      <c r="D52" s="1167"/>
      <c r="E52" s="1016">
        <v>0.60217551997481977</v>
      </c>
      <c r="F52" s="1033"/>
    </row>
    <row r="53" spans="1:6" ht="20.100000000000001" customHeight="1">
      <c r="A53" s="674" t="s">
        <v>275</v>
      </c>
      <c r="B53" s="1165">
        <v>239342000</v>
      </c>
      <c r="C53" s="1171">
        <v>203089590.44999999</v>
      </c>
      <c r="D53" s="1167"/>
      <c r="E53" s="1016">
        <v>0.84853302157582033</v>
      </c>
      <c r="F53" s="1033"/>
    </row>
    <row r="54" spans="1:6" ht="20.100000000000001" customHeight="1">
      <c r="A54" s="674" t="s">
        <v>276</v>
      </c>
      <c r="B54" s="1165">
        <v>57000</v>
      </c>
      <c r="C54" s="1171">
        <v>1467217.08</v>
      </c>
      <c r="D54" s="1167"/>
      <c r="E54" s="1016" t="s">
        <v>767</v>
      </c>
      <c r="F54" s="1033"/>
    </row>
    <row r="55" spans="1:6" ht="20.100000000000001" customHeight="1">
      <c r="A55" s="674" t="s">
        <v>277</v>
      </c>
      <c r="B55" s="1165">
        <v>5283000</v>
      </c>
      <c r="C55" s="1171">
        <v>7187742.9399999995</v>
      </c>
      <c r="D55" s="1167"/>
      <c r="E55" s="1016">
        <v>1.3605419155782699</v>
      </c>
      <c r="F55" s="1033"/>
    </row>
    <row r="56" spans="1:6" ht="20.100000000000001" customHeight="1">
      <c r="A56" s="674" t="s">
        <v>278</v>
      </c>
      <c r="B56" s="1165">
        <v>22040000</v>
      </c>
      <c r="C56" s="1171">
        <v>20520575.370000001</v>
      </c>
      <c r="D56" s="1167"/>
      <c r="E56" s="1016">
        <v>0.93106058847549911</v>
      </c>
      <c r="F56" s="1033"/>
    </row>
    <row r="57" spans="1:6" ht="20.100000000000001" customHeight="1">
      <c r="A57" s="674" t="s">
        <v>279</v>
      </c>
      <c r="B57" s="1165">
        <v>130800000</v>
      </c>
      <c r="C57" s="1171">
        <v>159649620</v>
      </c>
      <c r="D57" s="1167"/>
      <c r="E57" s="1016">
        <v>1.2205628440366973</v>
      </c>
      <c r="F57" s="1033"/>
    </row>
    <row r="58" spans="1:6" s="844" customFormat="1" ht="20.100000000000001" customHeight="1">
      <c r="A58" s="674" t="s">
        <v>733</v>
      </c>
      <c r="B58" s="1165">
        <v>10699861000</v>
      </c>
      <c r="C58" s="1171">
        <v>17580665490.070004</v>
      </c>
      <c r="D58" s="1167"/>
      <c r="E58" s="1016">
        <v>1.643074194147943</v>
      </c>
      <c r="F58" s="1033"/>
    </row>
    <row r="59" spans="1:6" ht="20.100000000000001" customHeight="1">
      <c r="A59" s="674" t="s">
        <v>280</v>
      </c>
      <c r="B59" s="1165">
        <v>0</v>
      </c>
      <c r="C59" s="1171">
        <v>4656.3999999999996</v>
      </c>
      <c r="D59" s="1167"/>
      <c r="E59" s="1016">
        <v>0</v>
      </c>
      <c r="F59" s="1033"/>
    </row>
    <row r="60" spans="1:6" ht="20.100000000000001" customHeight="1">
      <c r="A60" s="674" t="s">
        <v>281</v>
      </c>
      <c r="B60" s="1165">
        <v>25651000</v>
      </c>
      <c r="C60" s="1171">
        <v>-120801238.54000001</v>
      </c>
      <c r="D60" s="1168" t="s">
        <v>756</v>
      </c>
      <c r="E60" s="1016">
        <v>0</v>
      </c>
      <c r="F60" s="1033"/>
    </row>
    <row r="61" spans="1:6" ht="20.100000000000001" customHeight="1">
      <c r="A61" s="674" t="s">
        <v>282</v>
      </c>
      <c r="B61" s="1165">
        <v>1000</v>
      </c>
      <c r="C61" s="1171">
        <v>55491.53</v>
      </c>
      <c r="D61" s="1167"/>
      <c r="E61" s="1016" t="s">
        <v>767</v>
      </c>
      <c r="F61" s="1033"/>
    </row>
    <row r="62" spans="1:6" s="844" customFormat="1" ht="20.100000000000001" customHeight="1">
      <c r="A62" s="674" t="s">
        <v>737</v>
      </c>
      <c r="B62" s="1165">
        <v>350510000</v>
      </c>
      <c r="C62" s="1171">
        <v>1036194908.65</v>
      </c>
      <c r="D62" s="1167"/>
      <c r="E62" s="1016">
        <v>2.9562492044449518</v>
      </c>
      <c r="F62" s="1033"/>
    </row>
    <row r="63" spans="1:6" ht="20.100000000000001" customHeight="1">
      <c r="A63" s="674" t="s">
        <v>283</v>
      </c>
      <c r="B63" s="1165">
        <v>124000</v>
      </c>
      <c r="C63" s="1171">
        <v>186690.05</v>
      </c>
      <c r="D63" s="1167"/>
      <c r="E63" s="1016">
        <v>1.5055649193548386</v>
      </c>
      <c r="F63" s="1033"/>
    </row>
    <row r="64" spans="1:6" ht="20.100000000000001" customHeight="1">
      <c r="A64" s="674" t="s">
        <v>284</v>
      </c>
      <c r="B64" s="1165">
        <v>10110000</v>
      </c>
      <c r="C64" s="1171">
        <v>7981314.6200000001</v>
      </c>
      <c r="D64" s="1167"/>
      <c r="E64" s="1016">
        <v>0.78944753907022747</v>
      </c>
      <c r="F64" s="1033"/>
    </row>
    <row r="65" spans="1:6" ht="20.100000000000001" customHeight="1">
      <c r="A65" s="674" t="s">
        <v>285</v>
      </c>
      <c r="B65" s="1165">
        <v>1843000</v>
      </c>
      <c r="C65" s="1171">
        <v>1156935.0499999998</v>
      </c>
      <c r="D65" s="1167"/>
      <c r="E65" s="1016">
        <v>0.62774555073250127</v>
      </c>
      <c r="F65" s="1033"/>
    </row>
    <row r="66" spans="1:6" ht="20.100000000000001" customHeight="1">
      <c r="A66" s="674" t="s">
        <v>286</v>
      </c>
      <c r="B66" s="1165">
        <v>166000</v>
      </c>
      <c r="C66" s="1171">
        <v>474010.99999999994</v>
      </c>
      <c r="D66" s="1167"/>
      <c r="E66" s="1016">
        <v>2.8554879518072287</v>
      </c>
      <c r="F66" s="1033"/>
    </row>
    <row r="67" spans="1:6" ht="20.100000000000001" customHeight="1">
      <c r="A67" s="674" t="s">
        <v>287</v>
      </c>
      <c r="B67" s="1165">
        <v>650000</v>
      </c>
      <c r="C67" s="1171">
        <v>463936.06</v>
      </c>
      <c r="D67" s="1167"/>
      <c r="E67" s="1016">
        <v>0.71374778461538457</v>
      </c>
      <c r="F67" s="1033"/>
    </row>
    <row r="68" spans="1:6" ht="20.100000000000001" customHeight="1">
      <c r="A68" s="674" t="s">
        <v>288</v>
      </c>
      <c r="B68" s="1165">
        <v>76000000</v>
      </c>
      <c r="C68" s="1171">
        <v>64925128.50999999</v>
      </c>
      <c r="D68" s="1167"/>
      <c r="E68" s="1016">
        <v>0.85427800671052623</v>
      </c>
      <c r="F68" s="1033"/>
    </row>
    <row r="69" spans="1:6" ht="20.100000000000001" customHeight="1">
      <c r="A69" s="674" t="s">
        <v>289</v>
      </c>
      <c r="B69" s="1165">
        <v>1690000</v>
      </c>
      <c r="C69" s="1171">
        <v>4682635.96</v>
      </c>
      <c r="D69" s="1169"/>
      <c r="E69" s="1016">
        <v>2.7707905088757396</v>
      </c>
      <c r="F69" s="1033"/>
    </row>
    <row r="70" spans="1:6" ht="19.5" customHeight="1">
      <c r="A70" s="674" t="s">
        <v>290</v>
      </c>
      <c r="B70" s="1165">
        <v>0</v>
      </c>
      <c r="C70" s="1171">
        <v>49318.89</v>
      </c>
      <c r="D70" s="1167"/>
      <c r="E70" s="1016">
        <v>0</v>
      </c>
      <c r="F70" s="1033"/>
    </row>
    <row r="71" spans="1:6" ht="20.100000000000001" customHeight="1">
      <c r="A71" s="674" t="s">
        <v>291</v>
      </c>
      <c r="B71" s="1165">
        <v>64313000</v>
      </c>
      <c r="C71" s="1171">
        <v>57117606.550000004</v>
      </c>
      <c r="D71" s="1167"/>
      <c r="E71" s="1016">
        <v>0.88811914465193664</v>
      </c>
      <c r="F71" s="1033"/>
    </row>
    <row r="72" spans="1:6" ht="20.100000000000001" customHeight="1">
      <c r="A72" s="674" t="s">
        <v>292</v>
      </c>
      <c r="B72" s="1165">
        <v>9325000</v>
      </c>
      <c r="C72" s="1171">
        <v>8164853.5999999996</v>
      </c>
      <c r="D72" s="1167"/>
      <c r="E72" s="1016">
        <v>0.87558751742627339</v>
      </c>
      <c r="F72" s="1033"/>
    </row>
    <row r="73" spans="1:6" ht="20.100000000000001" customHeight="1">
      <c r="A73" s="674" t="s">
        <v>293</v>
      </c>
      <c r="B73" s="1165">
        <v>32000</v>
      </c>
      <c r="C73" s="1171">
        <v>96099.62</v>
      </c>
      <c r="D73" s="1167"/>
      <c r="E73" s="1016">
        <v>3.003113125</v>
      </c>
      <c r="F73" s="1033"/>
    </row>
    <row r="74" spans="1:6" ht="20.100000000000001" customHeight="1">
      <c r="A74" s="674" t="s">
        <v>294</v>
      </c>
      <c r="B74" s="1165">
        <v>0</v>
      </c>
      <c r="C74" s="1171">
        <v>42862.279999999992</v>
      </c>
      <c r="D74" s="1167"/>
      <c r="E74" s="1016">
        <v>0</v>
      </c>
      <c r="F74" s="1033"/>
    </row>
    <row r="75" spans="1:6" ht="20.100000000000001" customHeight="1">
      <c r="A75" s="674" t="s">
        <v>295</v>
      </c>
      <c r="B75" s="1165">
        <v>371000</v>
      </c>
      <c r="C75" s="1171">
        <v>226030.82</v>
      </c>
      <c r="D75" s="1167"/>
      <c r="E75" s="1016">
        <v>0.60924749326145555</v>
      </c>
      <c r="F75" s="1033"/>
    </row>
    <row r="76" spans="1:6" ht="20.100000000000001" customHeight="1">
      <c r="A76" s="674" t="s">
        <v>296</v>
      </c>
      <c r="B76" s="1165">
        <v>800000</v>
      </c>
      <c r="C76" s="1171">
        <v>578413.42999999993</v>
      </c>
      <c r="D76" s="1167"/>
      <c r="E76" s="1016">
        <v>0.72301678749999987</v>
      </c>
      <c r="F76" s="1033"/>
    </row>
    <row r="77" spans="1:6" ht="20.100000000000001" customHeight="1">
      <c r="A77" s="674" t="s">
        <v>297</v>
      </c>
      <c r="B77" s="1165">
        <v>3466000</v>
      </c>
      <c r="C77" s="1171">
        <v>3476901.5700000008</v>
      </c>
      <c r="D77" s="1167"/>
      <c r="E77" s="1016">
        <v>1.0031452885170227</v>
      </c>
      <c r="F77" s="1033"/>
    </row>
    <row r="78" spans="1:6" ht="20.100000000000001" customHeight="1">
      <c r="A78" s="674" t="s">
        <v>298</v>
      </c>
      <c r="B78" s="1165">
        <v>2000</v>
      </c>
      <c r="C78" s="1171">
        <v>161703.10999999999</v>
      </c>
      <c r="D78" s="1167"/>
      <c r="E78" s="1016" t="s">
        <v>767</v>
      </c>
      <c r="F78" s="1033"/>
    </row>
    <row r="79" spans="1:6" ht="20.100000000000001" customHeight="1">
      <c r="A79" s="674" t="s">
        <v>299</v>
      </c>
      <c r="B79" s="1165">
        <v>94314000</v>
      </c>
      <c r="C79" s="1171">
        <v>183043804.56</v>
      </c>
      <c r="D79" s="1167"/>
      <c r="E79" s="1016">
        <v>1.9407914472930847</v>
      </c>
      <c r="F79" s="1033"/>
    </row>
    <row r="80" spans="1:6" ht="20.100000000000001" customHeight="1">
      <c r="A80" s="674" t="s">
        <v>347</v>
      </c>
      <c r="B80" s="1165">
        <v>5992000</v>
      </c>
      <c r="C80" s="1171">
        <v>6013390.7199999997</v>
      </c>
      <c r="D80" s="1167"/>
      <c r="E80" s="1016">
        <v>1.0035698798397863</v>
      </c>
      <c r="F80" s="1033"/>
    </row>
    <row r="81" spans="1:6" ht="20.100000000000001" customHeight="1">
      <c r="A81" s="674" t="s">
        <v>300</v>
      </c>
      <c r="B81" s="1165">
        <v>627000</v>
      </c>
      <c r="C81" s="1171">
        <v>370289.72000000003</v>
      </c>
      <c r="D81" s="1167"/>
      <c r="E81" s="1016">
        <v>0.590573716108453</v>
      </c>
      <c r="F81" s="1033"/>
    </row>
    <row r="82" spans="1:6" ht="20.100000000000001" customHeight="1">
      <c r="A82" s="674" t="s">
        <v>301</v>
      </c>
      <c r="B82" s="1165">
        <v>2672689000</v>
      </c>
      <c r="C82" s="1171">
        <v>563823952.81999993</v>
      </c>
      <c r="D82" s="1167"/>
      <c r="E82" s="1016">
        <v>0.21095756102561875</v>
      </c>
      <c r="F82" s="1033"/>
    </row>
    <row r="83" spans="1:6" ht="20.100000000000001" customHeight="1">
      <c r="A83" s="674" t="s">
        <v>302</v>
      </c>
      <c r="B83" s="1165">
        <v>379700474000</v>
      </c>
      <c r="C83" s="1171">
        <v>329848523889.57977</v>
      </c>
      <c r="D83" s="1167"/>
      <c r="E83" s="1016">
        <v>0.86870716913979884</v>
      </c>
      <c r="F83" s="1033"/>
    </row>
    <row r="84" spans="1:6" ht="20.100000000000001" customHeight="1">
      <c r="A84" s="674" t="s">
        <v>303</v>
      </c>
      <c r="B84" s="1165">
        <v>630613000</v>
      </c>
      <c r="C84" s="1171">
        <v>1430026012.3600001</v>
      </c>
      <c r="D84" s="1167"/>
      <c r="E84" s="1016">
        <v>2.2676760744862539</v>
      </c>
      <c r="F84" s="1033"/>
    </row>
    <row r="85" spans="1:6" ht="20.100000000000001" customHeight="1">
      <c r="A85" s="674" t="s">
        <v>304</v>
      </c>
      <c r="B85" s="1165">
        <v>1688000</v>
      </c>
      <c r="C85" s="1171">
        <v>1299718.73</v>
      </c>
      <c r="D85" s="1167"/>
      <c r="E85" s="1016">
        <v>0.76997555094786729</v>
      </c>
      <c r="F85" s="1033"/>
    </row>
    <row r="86" spans="1:6" ht="19.5" customHeight="1">
      <c r="A86" s="674" t="s">
        <v>305</v>
      </c>
      <c r="B86" s="1165">
        <v>3145513000</v>
      </c>
      <c r="C86" s="1171">
        <v>2384169553.6300001</v>
      </c>
      <c r="D86" s="1167"/>
      <c r="E86" s="1016">
        <v>0.75795889370986547</v>
      </c>
      <c r="F86" s="1033"/>
    </row>
    <row r="87" spans="1:6" ht="20.100000000000001" customHeight="1">
      <c r="A87" s="674" t="s">
        <v>307</v>
      </c>
      <c r="B87" s="1165">
        <v>2517087000</v>
      </c>
      <c r="C87" s="1171">
        <v>2530153382.1399951</v>
      </c>
      <c r="D87" s="1167"/>
      <c r="E87" s="1016">
        <v>1.0051910729108668</v>
      </c>
      <c r="F87" s="1033"/>
    </row>
    <row r="88" spans="1:6" ht="20.100000000000001" customHeight="1">
      <c r="A88" s="674" t="s">
        <v>308</v>
      </c>
      <c r="B88" s="1165">
        <v>0</v>
      </c>
      <c r="C88" s="1171">
        <v>503616.57000000007</v>
      </c>
      <c r="D88" s="1167"/>
      <c r="E88" s="1016">
        <v>0</v>
      </c>
      <c r="F88" s="1033"/>
    </row>
    <row r="89" spans="1:6" ht="20.100000000000001" customHeight="1">
      <c r="A89" s="674" t="s">
        <v>309</v>
      </c>
      <c r="B89" s="1165">
        <v>9465000</v>
      </c>
      <c r="C89" s="1171">
        <v>10215964.9</v>
      </c>
      <c r="D89" s="1167"/>
      <c r="E89" s="1016">
        <v>1.0793412466983625</v>
      </c>
      <c r="F89" s="1033"/>
    </row>
    <row r="90" spans="1:6" ht="36.75" customHeight="1">
      <c r="A90" s="1072" t="s">
        <v>771</v>
      </c>
      <c r="B90" s="1166">
        <v>0</v>
      </c>
      <c r="C90" s="1172">
        <v>12832.86</v>
      </c>
      <c r="D90" s="1073"/>
      <c r="E90" s="1074">
        <v>0</v>
      </c>
      <c r="F90" s="1033"/>
    </row>
    <row r="91" spans="1:6" ht="18">
      <c r="A91" s="615" t="s">
        <v>718</v>
      </c>
      <c r="C91" s="93"/>
      <c r="D91" s="93"/>
    </row>
    <row r="92" spans="1:6" ht="18">
      <c r="A92" s="615" t="s">
        <v>758</v>
      </c>
    </row>
    <row r="93" spans="1:6">
      <c r="A93" s="803"/>
      <c r="C93" s="276"/>
      <c r="D93" s="276"/>
      <c r="E93" s="276"/>
    </row>
    <row r="94" spans="1:6">
      <c r="C94" s="274"/>
      <c r="D94" s="274"/>
      <c r="E94" s="275"/>
    </row>
    <row r="95" spans="1:6">
      <c r="C95" s="276"/>
      <c r="D95" s="276"/>
      <c r="E95" s="276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7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D31"/>
  <sheetViews>
    <sheetView showGridLines="0" zoomScale="70" zoomScaleNormal="70" zoomScaleSheetLayoutView="70" workbookViewId="0">
      <selection activeCell="O21" sqref="O21"/>
    </sheetView>
  </sheetViews>
  <sheetFormatPr defaultColWidth="16.28515625" defaultRowHeight="15"/>
  <cols>
    <col min="1" max="1" width="52" style="95" customWidth="1"/>
    <col min="2" max="4" width="26.5703125" style="95" customWidth="1"/>
    <col min="5" max="16384" width="16.28515625" style="95"/>
  </cols>
  <sheetData>
    <row r="1" spans="1:4" ht="15" customHeight="1">
      <c r="A1" s="94" t="s">
        <v>310</v>
      </c>
    </row>
    <row r="2" spans="1:4" ht="15.75">
      <c r="A2" s="96" t="s">
        <v>311</v>
      </c>
      <c r="B2" s="97"/>
      <c r="C2" s="97"/>
      <c r="D2" s="97"/>
    </row>
    <row r="3" spans="1:4" ht="15.75">
      <c r="A3" s="96"/>
      <c r="B3" s="97"/>
      <c r="C3" s="97"/>
      <c r="D3" s="97"/>
    </row>
    <row r="4" spans="1:4" ht="15.75" customHeight="1">
      <c r="A4" s="96"/>
      <c r="B4" s="97"/>
      <c r="C4" s="97"/>
      <c r="D4" s="98" t="s">
        <v>2</v>
      </c>
    </row>
    <row r="5" spans="1:4" ht="15.95" customHeight="1">
      <c r="A5" s="99"/>
      <c r="B5" s="100" t="s">
        <v>227</v>
      </c>
      <c r="C5" s="101"/>
      <c r="D5" s="306"/>
    </row>
    <row r="6" spans="1:4" ht="15.95" customHeight="1">
      <c r="A6" s="102" t="s">
        <v>3</v>
      </c>
      <c r="B6" s="103" t="s">
        <v>228</v>
      </c>
      <c r="C6" s="104" t="s">
        <v>229</v>
      </c>
      <c r="D6" s="307" t="s">
        <v>230</v>
      </c>
    </row>
    <row r="7" spans="1:4" ht="15.95" customHeight="1">
      <c r="A7" s="105"/>
      <c r="B7" s="106" t="s">
        <v>746</v>
      </c>
      <c r="C7" s="107"/>
      <c r="D7" s="308" t="s">
        <v>232</v>
      </c>
    </row>
    <row r="8" spans="1:4" s="111" customFormat="1" ht="13.5" customHeight="1">
      <c r="A8" s="108">
        <v>1</v>
      </c>
      <c r="B8" s="109">
        <v>2</v>
      </c>
      <c r="C8" s="110">
        <v>3</v>
      </c>
      <c r="D8" s="305">
        <v>4</v>
      </c>
    </row>
    <row r="9" spans="1:4" ht="19.5" customHeight="1">
      <c r="A9" s="112" t="s">
        <v>312</v>
      </c>
      <c r="B9" s="720">
        <v>2517087000</v>
      </c>
      <c r="C9" s="721">
        <v>2530153382.1400003</v>
      </c>
      <c r="D9" s="677">
        <v>1.0051910729108688</v>
      </c>
    </row>
    <row r="10" spans="1:4" ht="22.5" customHeight="1">
      <c r="A10" s="113" t="s">
        <v>313</v>
      </c>
      <c r="B10" s="722">
        <v>182643000</v>
      </c>
      <c r="C10" s="723">
        <v>193982525.64999989</v>
      </c>
      <c r="D10" s="657">
        <v>1.0620857391194838</v>
      </c>
    </row>
    <row r="11" spans="1:4" ht="24" customHeight="1">
      <c r="A11" s="113" t="s">
        <v>314</v>
      </c>
      <c r="B11" s="722">
        <v>93356000</v>
      </c>
      <c r="C11" s="723">
        <v>116088396.24999993</v>
      </c>
      <c r="D11" s="657">
        <v>1.2435022521316244</v>
      </c>
    </row>
    <row r="12" spans="1:4" ht="24" customHeight="1">
      <c r="A12" s="113" t="s">
        <v>315</v>
      </c>
      <c r="B12" s="722">
        <v>95967000</v>
      </c>
      <c r="C12" s="723">
        <v>93947191.769999996</v>
      </c>
      <c r="D12" s="657">
        <v>0.97895309606427205</v>
      </c>
    </row>
    <row r="13" spans="1:4" ht="24" customHeight="1">
      <c r="A13" s="113" t="s">
        <v>316</v>
      </c>
      <c r="B13" s="722">
        <v>50390000</v>
      </c>
      <c r="C13" s="723">
        <v>51200956.089999974</v>
      </c>
      <c r="D13" s="657">
        <v>1.0160935917840836</v>
      </c>
    </row>
    <row r="14" spans="1:4" ht="24" customHeight="1">
      <c r="A14" s="113" t="s">
        <v>317</v>
      </c>
      <c r="B14" s="722">
        <v>145893000</v>
      </c>
      <c r="C14" s="723">
        <v>137234461.73999995</v>
      </c>
      <c r="D14" s="657">
        <v>0.94065144825317148</v>
      </c>
    </row>
    <row r="15" spans="1:4" ht="24" customHeight="1">
      <c r="A15" s="113" t="s">
        <v>318</v>
      </c>
      <c r="B15" s="722">
        <v>213596000</v>
      </c>
      <c r="C15" s="723">
        <v>228726659.78000009</v>
      </c>
      <c r="D15" s="657">
        <v>1.0708377487406135</v>
      </c>
    </row>
    <row r="16" spans="1:4" ht="24" customHeight="1">
      <c r="A16" s="113" t="s">
        <v>319</v>
      </c>
      <c r="B16" s="722">
        <v>530734000</v>
      </c>
      <c r="C16" s="723">
        <v>523145248.49000049</v>
      </c>
      <c r="D16" s="657">
        <v>0.98570140313226684</v>
      </c>
    </row>
    <row r="17" spans="1:4" ht="24" customHeight="1">
      <c r="A17" s="113" t="s">
        <v>320</v>
      </c>
      <c r="B17" s="722">
        <v>46571000</v>
      </c>
      <c r="C17" s="723">
        <v>45816624.640000001</v>
      </c>
      <c r="D17" s="657">
        <v>0.98380160700865349</v>
      </c>
    </row>
    <row r="18" spans="1:4" ht="24" customHeight="1">
      <c r="A18" s="113" t="s">
        <v>321</v>
      </c>
      <c r="B18" s="722">
        <v>81384000</v>
      </c>
      <c r="C18" s="723">
        <v>78099023.419999987</v>
      </c>
      <c r="D18" s="657">
        <v>0.9596360884203281</v>
      </c>
    </row>
    <row r="19" spans="1:4" ht="24" customHeight="1">
      <c r="A19" s="113" t="s">
        <v>322</v>
      </c>
      <c r="B19" s="722">
        <v>63241000</v>
      </c>
      <c r="C19" s="723">
        <v>74046951.410000011</v>
      </c>
      <c r="D19" s="657">
        <v>1.1708693950127294</v>
      </c>
    </row>
    <row r="20" spans="1:4" ht="24" customHeight="1">
      <c r="A20" s="113" t="s">
        <v>323</v>
      </c>
      <c r="B20" s="722">
        <v>181408000</v>
      </c>
      <c r="C20" s="723">
        <v>183616730.56999999</v>
      </c>
      <c r="D20" s="657">
        <v>1.0121754860314871</v>
      </c>
    </row>
    <row r="21" spans="1:4" ht="24" customHeight="1">
      <c r="A21" s="113" t="s">
        <v>324</v>
      </c>
      <c r="B21" s="722">
        <v>308714000</v>
      </c>
      <c r="C21" s="723">
        <v>303378387.32000023</v>
      </c>
      <c r="D21" s="657">
        <v>0.98271664815978621</v>
      </c>
    </row>
    <row r="22" spans="1:4" ht="24" customHeight="1">
      <c r="A22" s="113" t="s">
        <v>325</v>
      </c>
      <c r="B22" s="722">
        <v>56104000</v>
      </c>
      <c r="C22" s="723">
        <v>56412483.99000001</v>
      </c>
      <c r="D22" s="657">
        <v>1.0054984313061459</v>
      </c>
    </row>
    <row r="23" spans="1:4" ht="24" customHeight="1">
      <c r="A23" s="113" t="s">
        <v>326</v>
      </c>
      <c r="B23" s="722">
        <v>78878000</v>
      </c>
      <c r="C23" s="723">
        <v>72297120.310000017</v>
      </c>
      <c r="D23" s="657">
        <v>0.9165688824513808</v>
      </c>
    </row>
    <row r="24" spans="1:4" ht="24" customHeight="1">
      <c r="A24" s="113" t="s">
        <v>327</v>
      </c>
      <c r="B24" s="722">
        <v>279191000</v>
      </c>
      <c r="C24" s="723">
        <v>247548807.45999977</v>
      </c>
      <c r="D24" s="657">
        <v>0.88666471146992476</v>
      </c>
    </row>
    <row r="25" spans="1:4" ht="24" customHeight="1">
      <c r="A25" s="114" t="s">
        <v>328</v>
      </c>
      <c r="B25" s="724">
        <v>109017000</v>
      </c>
      <c r="C25" s="725">
        <v>124611813.2499999</v>
      </c>
      <c r="D25" s="658">
        <v>1.1430493707403422</v>
      </c>
    </row>
    <row r="26" spans="1:4" ht="23.25" customHeight="1">
      <c r="A26" s="615"/>
    </row>
    <row r="31" spans="1:4">
      <c r="D31" s="95" t="s">
        <v>4</v>
      </c>
    </row>
  </sheetData>
  <phoneticPr fontId="55" type="noConversion"/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0" orientation="landscape" useFirstPageNumber="1" r:id="rId1"/>
  <headerFooter alignWithMargins="0">
    <oddHeader>&amp;C&amp;12 - &amp;P -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O21" sqref="O21"/>
    </sheetView>
  </sheetViews>
  <sheetFormatPr defaultRowHeight="12.75"/>
  <sheetData>
    <row r="1" spans="1:1">
      <c r="A1" t="s">
        <v>918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showZeros="0" topLeftCell="B1" zoomScale="70" zoomScaleNormal="70" zoomScaleSheetLayoutView="50" workbookViewId="0">
      <selection activeCell="O21" sqref="O21"/>
    </sheetView>
  </sheetViews>
  <sheetFormatPr defaultColWidth="7.85546875" defaultRowHeight="15"/>
  <cols>
    <col min="1" max="1" width="6.7109375" style="557" hidden="1" customWidth="1"/>
    <col min="2" max="2" width="2.28515625" style="557" customWidth="1"/>
    <col min="3" max="3" width="5.28515625" style="557" customWidth="1"/>
    <col min="4" max="4" width="71.5703125" style="557" customWidth="1"/>
    <col min="5" max="5" width="15.7109375" style="559" customWidth="1"/>
    <col min="6" max="6" width="16.140625" style="557" customWidth="1"/>
    <col min="7" max="8" width="15.5703125" style="557" customWidth="1"/>
    <col min="9" max="9" width="16.42578125" style="557" customWidth="1"/>
    <col min="10" max="10" width="8.7109375" style="557" customWidth="1"/>
    <col min="11" max="11" width="9" style="557" customWidth="1"/>
    <col min="12" max="12" width="8.28515625" style="557" customWidth="1"/>
    <col min="13" max="13" width="7.85546875" style="557" customWidth="1"/>
    <col min="14" max="14" width="22" style="1097" bestFit="1" customWidth="1"/>
    <col min="15" max="15" width="20.5703125" style="557" bestFit="1" customWidth="1"/>
    <col min="16" max="16" width="16.42578125" style="557" customWidth="1"/>
    <col min="17" max="18" width="7.85546875" style="557"/>
    <col min="19" max="19" width="16" style="557" customWidth="1"/>
    <col min="20" max="16384" width="7.85546875" style="557"/>
  </cols>
  <sheetData>
    <row r="1" spans="1:16" ht="19.5" customHeight="1">
      <c r="B1" s="558" t="s">
        <v>644</v>
      </c>
      <c r="C1" s="558"/>
      <c r="D1" s="558"/>
      <c r="I1" s="560"/>
    </row>
    <row r="2" spans="1:16" ht="15.75" customHeight="1">
      <c r="B2" s="1529" t="s">
        <v>645</v>
      </c>
      <c r="C2" s="1529"/>
      <c r="D2" s="1529"/>
      <c r="E2" s="1529"/>
      <c r="F2" s="1529"/>
      <c r="G2" s="1529"/>
      <c r="H2" s="1529"/>
      <c r="I2" s="1529"/>
      <c r="J2" s="1529"/>
      <c r="K2" s="1529"/>
      <c r="L2" s="1529"/>
    </row>
    <row r="3" spans="1:16" ht="15" customHeight="1"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</row>
    <row r="4" spans="1:16" ht="15" customHeight="1"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</row>
    <row r="5" spans="1:16" ht="15.75">
      <c r="B5" s="561"/>
      <c r="C5" s="562"/>
      <c r="D5" s="563"/>
      <c r="E5" s="100" t="s">
        <v>227</v>
      </c>
      <c r="F5" s="828" t="s">
        <v>516</v>
      </c>
      <c r="G5" s="564" t="s">
        <v>229</v>
      </c>
      <c r="H5" s="565"/>
      <c r="I5" s="565"/>
      <c r="J5" s="565" t="s">
        <v>433</v>
      </c>
      <c r="K5" s="565"/>
      <c r="L5" s="566"/>
    </row>
    <row r="6" spans="1:16" ht="15.75">
      <c r="B6" s="567" t="s">
        <v>3</v>
      </c>
      <c r="C6" s="568"/>
      <c r="D6" s="569"/>
      <c r="E6" s="103" t="s">
        <v>228</v>
      </c>
      <c r="F6" s="829" t="s">
        <v>519</v>
      </c>
      <c r="G6" s="571"/>
      <c r="H6" s="571"/>
      <c r="I6" s="571"/>
      <c r="J6" s="571"/>
      <c r="K6" s="716"/>
      <c r="L6" s="716"/>
    </row>
    <row r="7" spans="1:16" ht="15.75">
      <c r="B7" s="572"/>
      <c r="C7" s="559"/>
      <c r="D7" s="573"/>
      <c r="E7" s="106" t="s">
        <v>746</v>
      </c>
      <c r="F7" s="570"/>
      <c r="G7" s="574" t="s">
        <v>434</v>
      </c>
      <c r="H7" s="575" t="s">
        <v>534</v>
      </c>
      <c r="I7" s="575" t="s">
        <v>436</v>
      </c>
      <c r="J7" s="989" t="s">
        <v>531</v>
      </c>
      <c r="K7" s="990" t="s">
        <v>456</v>
      </c>
      <c r="L7" s="990" t="s">
        <v>760</v>
      </c>
    </row>
    <row r="8" spans="1:16" s="576" customFormat="1" ht="15" customHeight="1">
      <c r="B8" s="577"/>
      <c r="C8" s="578"/>
      <c r="D8" s="579"/>
      <c r="E8" s="1524" t="s">
        <v>646</v>
      </c>
      <c r="F8" s="1525"/>
      <c r="G8" s="1525"/>
      <c r="H8" s="1525"/>
      <c r="I8" s="1526"/>
      <c r="J8" s="717"/>
      <c r="K8" s="717"/>
      <c r="L8" s="717"/>
      <c r="M8" s="557"/>
      <c r="N8" s="1098"/>
    </row>
    <row r="9" spans="1:16" s="576" customFormat="1" ht="9.9499999999999993" customHeight="1">
      <c r="B9" s="1527">
        <v>1</v>
      </c>
      <c r="C9" s="1528"/>
      <c r="D9" s="1528"/>
      <c r="E9" s="580">
        <v>2</v>
      </c>
      <c r="F9" s="581">
        <v>3</v>
      </c>
      <c r="G9" s="581">
        <v>4</v>
      </c>
      <c r="H9" s="582">
        <v>5</v>
      </c>
      <c r="I9" s="582">
        <v>6</v>
      </c>
      <c r="J9" s="659">
        <v>7</v>
      </c>
      <c r="K9" s="804">
        <v>8</v>
      </c>
      <c r="L9" s="659">
        <v>9</v>
      </c>
      <c r="N9" s="1098"/>
    </row>
    <row r="10" spans="1:16" ht="21.75" customHeight="1">
      <c r="A10" s="583" t="s">
        <v>647</v>
      </c>
      <c r="B10" s="584" t="s">
        <v>648</v>
      </c>
      <c r="C10" s="585"/>
      <c r="D10" s="586"/>
      <c r="E10" s="1070">
        <v>486784028000</v>
      </c>
      <c r="F10" s="1070">
        <v>486784028000</v>
      </c>
      <c r="G10" s="1070">
        <v>34010718642.37001</v>
      </c>
      <c r="H10" s="1070">
        <v>70220863380.580002</v>
      </c>
      <c r="I10" s="1070">
        <v>104474948837.72998</v>
      </c>
      <c r="J10" s="1210">
        <v>6.9868189353102628E-2</v>
      </c>
      <c r="K10" s="1210">
        <v>0.14425465779781091</v>
      </c>
      <c r="L10" s="1211">
        <v>0.214622795384178</v>
      </c>
      <c r="O10" s="625"/>
    </row>
    <row r="11" spans="1:16" ht="15.75">
      <c r="A11" s="583"/>
      <c r="B11" s="587" t="s">
        <v>536</v>
      </c>
      <c r="C11" s="588"/>
      <c r="D11" s="586"/>
      <c r="E11" s="1066"/>
      <c r="F11" s="1066"/>
      <c r="G11" s="1066"/>
      <c r="H11" s="1066"/>
      <c r="I11" s="1066"/>
      <c r="J11" s="1212"/>
      <c r="K11" s="1212"/>
      <c r="L11" s="1213"/>
      <c r="O11" s="625"/>
    </row>
    <row r="12" spans="1:16" ht="21.75" customHeight="1">
      <c r="A12" s="583" t="s">
        <v>649</v>
      </c>
      <c r="B12" s="589" t="s">
        <v>622</v>
      </c>
      <c r="C12" s="590" t="s">
        <v>650</v>
      </c>
      <c r="D12" s="591"/>
      <c r="E12" s="1066">
        <v>272213318000</v>
      </c>
      <c r="F12" s="1066">
        <v>270999553709.54996</v>
      </c>
      <c r="G12" s="1066">
        <v>19492990784.659992</v>
      </c>
      <c r="H12" s="1066">
        <v>39111514133.800018</v>
      </c>
      <c r="I12" s="1066">
        <v>58196588028.810013</v>
      </c>
      <c r="J12" s="1212">
        <v>7.1929973750259585E-2</v>
      </c>
      <c r="K12" s="1212">
        <v>0.14432316805849316</v>
      </c>
      <c r="L12" s="1213">
        <v>0.21474791095480383</v>
      </c>
      <c r="O12" s="625"/>
      <c r="P12" s="625"/>
    </row>
    <row r="13" spans="1:16" ht="12" customHeight="1">
      <c r="A13" s="583"/>
      <c r="B13" s="592"/>
      <c r="C13" s="593" t="s">
        <v>564</v>
      </c>
      <c r="D13" s="594"/>
      <c r="E13" s="1065"/>
      <c r="F13" s="1065"/>
      <c r="G13" s="1065"/>
      <c r="H13" s="1065"/>
      <c r="I13" s="1065"/>
      <c r="J13" s="1214"/>
      <c r="K13" s="1214"/>
      <c r="L13" s="1215"/>
      <c r="O13" s="625"/>
    </row>
    <row r="14" spans="1:16" ht="15.95" customHeight="1">
      <c r="A14" s="583" t="s">
        <v>651</v>
      </c>
      <c r="B14" s="592"/>
      <c r="C14" s="595" t="s">
        <v>652</v>
      </c>
      <c r="D14" s="594" t="s">
        <v>653</v>
      </c>
      <c r="E14" s="1065">
        <v>70128232000</v>
      </c>
      <c r="F14" s="1065">
        <v>70029127910</v>
      </c>
      <c r="G14" s="1065">
        <v>9387220051</v>
      </c>
      <c r="H14" s="1065">
        <v>18772621050</v>
      </c>
      <c r="I14" s="1065">
        <v>24172191997</v>
      </c>
      <c r="J14" s="1214">
        <v>0.13404736473463247</v>
      </c>
      <c r="K14" s="1214">
        <v>0.26806875382092704</v>
      </c>
      <c r="L14" s="1215">
        <v>0.34517339739066299</v>
      </c>
      <c r="O14" s="625"/>
    </row>
    <row r="15" spans="1:16" ht="15.95" customHeight="1">
      <c r="A15" s="583" t="s">
        <v>654</v>
      </c>
      <c r="B15" s="592"/>
      <c r="C15" s="595" t="s">
        <v>655</v>
      </c>
      <c r="D15" s="594" t="s">
        <v>656</v>
      </c>
      <c r="E15" s="1065">
        <v>80124762000</v>
      </c>
      <c r="F15" s="1065">
        <v>69582762000</v>
      </c>
      <c r="G15" s="1065">
        <v>2145378226.02</v>
      </c>
      <c r="H15" s="1065">
        <v>3809550402.6099997</v>
      </c>
      <c r="I15" s="1065">
        <v>5855983822.6300001</v>
      </c>
      <c r="J15" s="1214">
        <v>3.0832036043927088E-2</v>
      </c>
      <c r="K15" s="1214">
        <v>5.4748479265741126E-2</v>
      </c>
      <c r="L15" s="1215">
        <v>8.4158542350330962E-2</v>
      </c>
      <c r="O15" s="625"/>
      <c r="P15" s="625"/>
    </row>
    <row r="16" spans="1:16" ht="12" customHeight="1">
      <c r="A16" s="583"/>
      <c r="B16" s="592"/>
      <c r="C16" s="595"/>
      <c r="D16" s="594" t="s">
        <v>564</v>
      </c>
      <c r="E16" s="1065"/>
      <c r="F16" s="1065"/>
      <c r="G16" s="1065"/>
      <c r="H16" s="1065"/>
      <c r="I16" s="1065"/>
      <c r="J16" s="1214" t="e">
        <v>#DIV/0!</v>
      </c>
      <c r="K16" s="1214"/>
      <c r="L16" s="1215"/>
      <c r="O16" s="625"/>
    </row>
    <row r="17" spans="1:15" ht="15.95" customHeight="1">
      <c r="A17" s="583" t="s">
        <v>657</v>
      </c>
      <c r="B17" s="596"/>
      <c r="C17" s="595"/>
      <c r="D17" s="594" t="s">
        <v>658</v>
      </c>
      <c r="E17" s="1065">
        <v>59490124000</v>
      </c>
      <c r="F17" s="1065">
        <v>47490124000</v>
      </c>
      <c r="G17" s="1065">
        <v>347465921.22000003</v>
      </c>
      <c r="H17" s="1065">
        <v>680277007.17999995</v>
      </c>
      <c r="I17" s="1065">
        <v>1029874922.1</v>
      </c>
      <c r="J17" s="1214">
        <v>7.3165932609483191E-3</v>
      </c>
      <c r="K17" s="1214">
        <v>1.4324599514206364E-2</v>
      </c>
      <c r="L17" s="1215">
        <v>2.1686086187098608E-2</v>
      </c>
      <c r="O17" s="625"/>
    </row>
    <row r="18" spans="1:15" ht="15.95" customHeight="1">
      <c r="A18" s="583" t="s">
        <v>659</v>
      </c>
      <c r="B18" s="592"/>
      <c r="C18" s="595"/>
      <c r="D18" s="597" t="s">
        <v>660</v>
      </c>
      <c r="E18" s="1065">
        <v>18569122000</v>
      </c>
      <c r="F18" s="1065">
        <v>18569122000</v>
      </c>
      <c r="G18" s="1065">
        <v>1645162304.8</v>
      </c>
      <c r="H18" s="1065">
        <v>2820873395.4299998</v>
      </c>
      <c r="I18" s="1065">
        <v>4354584900.5299997</v>
      </c>
      <c r="J18" s="1214">
        <v>8.8596666272104843E-2</v>
      </c>
      <c r="K18" s="1214">
        <v>0.15191205030749433</v>
      </c>
      <c r="L18" s="1215">
        <v>0.23450677423143645</v>
      </c>
      <c r="O18" s="625"/>
    </row>
    <row r="19" spans="1:15" ht="45">
      <c r="A19" s="598" t="s">
        <v>661</v>
      </c>
      <c r="B19" s="592"/>
      <c r="C19" s="599" t="s">
        <v>662</v>
      </c>
      <c r="D19" s="600" t="s">
        <v>663</v>
      </c>
      <c r="E19" s="1065">
        <v>61545349000</v>
      </c>
      <c r="F19" s="1065">
        <v>62486846718.340004</v>
      </c>
      <c r="G19" s="1065">
        <v>5308759784.2900009</v>
      </c>
      <c r="H19" s="1065">
        <v>10725239106.800003</v>
      </c>
      <c r="I19" s="1065">
        <v>15984878369.66</v>
      </c>
      <c r="J19" s="1214">
        <v>8.4958036180306576E-2</v>
      </c>
      <c r="K19" s="1214">
        <v>0.17163994776603322</v>
      </c>
      <c r="L19" s="1215">
        <v>0.25581189016805372</v>
      </c>
      <c r="O19" s="625"/>
    </row>
    <row r="20" spans="1:15" ht="30">
      <c r="A20" s="598" t="s">
        <v>664</v>
      </c>
      <c r="B20" s="592"/>
      <c r="C20" s="599" t="s">
        <v>665</v>
      </c>
      <c r="D20" s="600" t="s">
        <v>666</v>
      </c>
      <c r="E20" s="1065">
        <v>3258596000</v>
      </c>
      <c r="F20" s="1065">
        <v>5515584647.9100018</v>
      </c>
      <c r="G20" s="1065">
        <v>245652002.81</v>
      </c>
      <c r="H20" s="1065">
        <v>530725216.59000003</v>
      </c>
      <c r="I20" s="1065">
        <v>1229940119.24</v>
      </c>
      <c r="J20" s="1214">
        <v>4.4537799434024444E-2</v>
      </c>
      <c r="K20" s="1214">
        <v>9.6222839548134861E-2</v>
      </c>
      <c r="L20" s="1215">
        <v>0.2229936077050429</v>
      </c>
      <c r="O20" s="625"/>
    </row>
    <row r="21" spans="1:15" ht="30">
      <c r="A21" s="598" t="s">
        <v>667</v>
      </c>
      <c r="B21" s="592"/>
      <c r="C21" s="599" t="s">
        <v>668</v>
      </c>
      <c r="D21" s="600" t="s">
        <v>730</v>
      </c>
      <c r="E21" s="1065">
        <v>21031376000</v>
      </c>
      <c r="F21" s="1065">
        <v>21410951054</v>
      </c>
      <c r="G21" s="1065">
        <v>1684410334</v>
      </c>
      <c r="H21" s="1065">
        <v>3365295337.8800001</v>
      </c>
      <c r="I21" s="1065">
        <v>5288079868.8800001</v>
      </c>
      <c r="J21" s="1214">
        <v>7.8670505095817217E-2</v>
      </c>
      <c r="K21" s="1214">
        <v>0.15717635939629571</v>
      </c>
      <c r="L21" s="1215">
        <v>0.24698014840831087</v>
      </c>
      <c r="O21" s="625"/>
    </row>
    <row r="22" spans="1:15" ht="21.75" customHeight="1">
      <c r="A22" s="583" t="s">
        <v>669</v>
      </c>
      <c r="B22" s="584" t="s">
        <v>637</v>
      </c>
      <c r="C22" s="585" t="s">
        <v>670</v>
      </c>
      <c r="D22" s="601"/>
      <c r="E22" s="1066">
        <v>28644786000</v>
      </c>
      <c r="F22" s="1066">
        <v>29785104197.380005</v>
      </c>
      <c r="G22" s="1066">
        <v>2092153905.3999987</v>
      </c>
      <c r="H22" s="1066">
        <v>4244251418.8999944</v>
      </c>
      <c r="I22" s="1066">
        <v>6665345644.2000065</v>
      </c>
      <c r="J22" s="1212">
        <v>7.0241617807871609E-2</v>
      </c>
      <c r="K22" s="1212">
        <v>0.1424957720736573</v>
      </c>
      <c r="L22" s="1213">
        <v>0.22378117598750291</v>
      </c>
      <c r="O22" s="625"/>
    </row>
    <row r="23" spans="1:15" ht="21.75" customHeight="1">
      <c r="A23" s="583" t="s">
        <v>671</v>
      </c>
      <c r="B23" s="602" t="s">
        <v>672</v>
      </c>
      <c r="C23" s="585" t="s">
        <v>673</v>
      </c>
      <c r="D23" s="601"/>
      <c r="E23" s="1066">
        <v>93634712000</v>
      </c>
      <c r="F23" s="1066">
        <v>92382525626.340027</v>
      </c>
      <c r="G23" s="1066">
        <v>5184555476.3800201</v>
      </c>
      <c r="H23" s="1066">
        <v>13518990865.579981</v>
      </c>
      <c r="I23" s="1066">
        <v>21087605560.679951</v>
      </c>
      <c r="J23" s="1212">
        <v>5.612052107505712E-2</v>
      </c>
      <c r="K23" s="1212">
        <v>0.14633709972663334</v>
      </c>
      <c r="L23" s="1213">
        <v>0.22826400791393248</v>
      </c>
      <c r="O23" s="625"/>
    </row>
    <row r="24" spans="1:15" ht="12" customHeight="1">
      <c r="A24" s="583"/>
      <c r="B24" s="602"/>
      <c r="C24" s="593" t="s">
        <v>564</v>
      </c>
      <c r="D24" s="601"/>
      <c r="E24" s="1065"/>
      <c r="F24" s="1065"/>
      <c r="G24" s="1065"/>
      <c r="H24" s="1065"/>
      <c r="I24" s="1065"/>
      <c r="J24" s="1214"/>
      <c r="K24" s="1214"/>
      <c r="L24" s="1215"/>
      <c r="O24" s="625"/>
    </row>
    <row r="25" spans="1:15" ht="15.75" customHeight="1">
      <c r="A25" s="583" t="s">
        <v>674</v>
      </c>
      <c r="B25" s="602"/>
      <c r="C25" s="595" t="s">
        <v>675</v>
      </c>
      <c r="D25" s="594" t="s">
        <v>676</v>
      </c>
      <c r="E25" s="1065">
        <v>58731213000</v>
      </c>
      <c r="F25" s="1065">
        <v>59385524348.000015</v>
      </c>
      <c r="G25" s="1065">
        <v>3732005181.25</v>
      </c>
      <c r="H25" s="1065">
        <v>10414161076.750002</v>
      </c>
      <c r="I25" s="1065">
        <v>16268548151.260002</v>
      </c>
      <c r="J25" s="1214">
        <v>6.2843684925309354E-2</v>
      </c>
      <c r="K25" s="1214">
        <v>0.17536531319859819</v>
      </c>
      <c r="L25" s="1215">
        <v>0.27394804255538907</v>
      </c>
      <c r="O25" s="625"/>
    </row>
    <row r="26" spans="1:15" ht="15.75" customHeight="1">
      <c r="A26" s="583" t="s">
        <v>677</v>
      </c>
      <c r="B26" s="602"/>
      <c r="C26" s="595" t="s">
        <v>678</v>
      </c>
      <c r="D26" s="594" t="s">
        <v>679</v>
      </c>
      <c r="E26" s="1065">
        <v>21415198000</v>
      </c>
      <c r="F26" s="1065">
        <v>22633563996.160007</v>
      </c>
      <c r="G26" s="1065">
        <v>834993165.48000038</v>
      </c>
      <c r="H26" s="1065">
        <v>1960702634.1000016</v>
      </c>
      <c r="I26" s="1065">
        <v>3297523665.2699971</v>
      </c>
      <c r="J26" s="1214">
        <v>3.6891811012249975E-2</v>
      </c>
      <c r="K26" s="1214">
        <v>8.6628099508882159E-2</v>
      </c>
      <c r="L26" s="1215">
        <v>0.14569175521051181</v>
      </c>
      <c r="O26" s="625"/>
    </row>
    <row r="27" spans="1:15" ht="21.75" customHeight="1">
      <c r="A27" s="583" t="s">
        <v>680</v>
      </c>
      <c r="B27" s="602" t="s">
        <v>681</v>
      </c>
      <c r="C27" s="585" t="s">
        <v>682</v>
      </c>
      <c r="D27" s="601"/>
      <c r="E27" s="1066">
        <v>23888606000</v>
      </c>
      <c r="F27" s="1066">
        <v>25256752200.290016</v>
      </c>
      <c r="G27" s="1066">
        <v>316466145.71999997</v>
      </c>
      <c r="H27" s="1066">
        <v>753946115.38999999</v>
      </c>
      <c r="I27" s="1066">
        <v>2009672960.8399999</v>
      </c>
      <c r="J27" s="1212">
        <v>1.2529962016112511E-2</v>
      </c>
      <c r="K27" s="1212">
        <v>2.985126945107941E-2</v>
      </c>
      <c r="L27" s="1213">
        <v>7.9569730300356009E-2</v>
      </c>
      <c r="O27" s="625"/>
    </row>
    <row r="28" spans="1:15" ht="12" customHeight="1">
      <c r="A28" s="583"/>
      <c r="B28" s="602"/>
      <c r="C28" s="593" t="s">
        <v>564</v>
      </c>
      <c r="D28" s="601"/>
      <c r="E28" s="1065"/>
      <c r="F28" s="1065"/>
      <c r="G28" s="1065"/>
      <c r="H28" s="1065"/>
      <c r="I28" s="1065"/>
      <c r="J28" s="1214"/>
      <c r="K28" s="1214"/>
      <c r="L28" s="1215"/>
      <c r="O28" s="625"/>
    </row>
    <row r="29" spans="1:15" ht="30" customHeight="1">
      <c r="A29" s="598" t="s">
        <v>683</v>
      </c>
      <c r="B29" s="602"/>
      <c r="C29" s="599" t="s">
        <v>684</v>
      </c>
      <c r="D29" s="603" t="s">
        <v>685</v>
      </c>
      <c r="E29" s="1065">
        <v>17639756000</v>
      </c>
      <c r="F29" s="1065">
        <v>18633027403.210003</v>
      </c>
      <c r="G29" s="1065">
        <v>254206257.46000004</v>
      </c>
      <c r="H29" s="1065">
        <v>603763659.1500001</v>
      </c>
      <c r="I29" s="1065">
        <v>1718530266.28</v>
      </c>
      <c r="J29" s="1214">
        <v>1.3642778060649806E-2</v>
      </c>
      <c r="K29" s="1214">
        <v>3.2402875071497333E-2</v>
      </c>
      <c r="L29" s="1215">
        <v>9.2230329999082192E-2</v>
      </c>
      <c r="O29" s="1097"/>
    </row>
    <row r="30" spans="1:15" ht="47.25" customHeight="1">
      <c r="A30" s="598" t="s">
        <v>686</v>
      </c>
      <c r="B30" s="602"/>
      <c r="C30" s="599" t="s">
        <v>687</v>
      </c>
      <c r="D30" s="603" t="s">
        <v>688</v>
      </c>
      <c r="E30" s="1065">
        <v>17124000</v>
      </c>
      <c r="F30" s="1065">
        <v>54743541.380000003</v>
      </c>
      <c r="G30" s="1065">
        <v>18189.52</v>
      </c>
      <c r="H30" s="1065">
        <v>153804.51999999999</v>
      </c>
      <c r="I30" s="1065">
        <v>545068.9</v>
      </c>
      <c r="J30" s="1214">
        <v>3.3226787199860177E-4</v>
      </c>
      <c r="K30" s="1214">
        <v>2.8095464071710733E-3</v>
      </c>
      <c r="L30" s="1215">
        <v>9.9567709041040488E-3</v>
      </c>
      <c r="M30" s="604"/>
      <c r="O30" s="625"/>
    </row>
    <row r="31" spans="1:15" ht="30">
      <c r="A31" s="598" t="s">
        <v>689</v>
      </c>
      <c r="B31" s="602"/>
      <c r="C31" s="599" t="s">
        <v>690</v>
      </c>
      <c r="D31" s="603" t="s">
        <v>691</v>
      </c>
      <c r="E31" s="1065">
        <v>20150000</v>
      </c>
      <c r="F31" s="1065">
        <v>417174535.17000002</v>
      </c>
      <c r="G31" s="1065">
        <v>0</v>
      </c>
      <c r="H31" s="1065">
        <v>273059.64</v>
      </c>
      <c r="I31" s="1065">
        <v>9633167.2499999981</v>
      </c>
      <c r="J31" s="1214">
        <v>0</v>
      </c>
      <c r="K31" s="1214">
        <v>6.5454532091400856E-4</v>
      </c>
      <c r="L31" s="1215">
        <v>2.3091455584829623E-2</v>
      </c>
      <c r="O31" s="625"/>
    </row>
    <row r="32" spans="1:15" ht="21.75" customHeight="1">
      <c r="A32" s="598" t="s">
        <v>692</v>
      </c>
      <c r="B32" s="605" t="s">
        <v>693</v>
      </c>
      <c r="C32" s="606" t="s">
        <v>694</v>
      </c>
      <c r="D32" s="607"/>
      <c r="E32" s="1064">
        <v>27999900000</v>
      </c>
      <c r="F32" s="1064">
        <v>27999900000</v>
      </c>
      <c r="G32" s="1064">
        <v>3236700828.1799998</v>
      </c>
      <c r="H32" s="1064">
        <v>3836168333.0100002</v>
      </c>
      <c r="I32" s="1064">
        <v>5450005672.3500004</v>
      </c>
      <c r="J32" s="1212">
        <v>0.11559687099525355</v>
      </c>
      <c r="K32" s="1212">
        <v>0.13700650120214716</v>
      </c>
      <c r="L32" s="1213">
        <v>0.19464375488305316</v>
      </c>
      <c r="O32" s="625"/>
    </row>
    <row r="33" spans="1:16" ht="21.75" customHeight="1">
      <c r="A33" s="598" t="s">
        <v>695</v>
      </c>
      <c r="B33" s="605" t="s">
        <v>696</v>
      </c>
      <c r="C33" s="606" t="s">
        <v>697</v>
      </c>
      <c r="D33" s="607"/>
      <c r="E33" s="1066">
        <v>28520043000</v>
      </c>
      <c r="F33" s="1066">
        <v>28520043000</v>
      </c>
      <c r="G33" s="1066">
        <v>3143462296.5500002</v>
      </c>
      <c r="H33" s="1066">
        <v>7559663828.2399998</v>
      </c>
      <c r="I33" s="1066">
        <v>9220670066.3600006</v>
      </c>
      <c r="J33" s="1212">
        <v>0.11021940943602365</v>
      </c>
      <c r="K33" s="1212">
        <v>0.26506495197920982</v>
      </c>
      <c r="L33" s="1213">
        <v>0.32330491459497451</v>
      </c>
      <c r="O33" s="625"/>
    </row>
    <row r="34" spans="1:16" ht="21.75" customHeight="1">
      <c r="A34" s="598" t="s">
        <v>698</v>
      </c>
      <c r="B34" s="608" t="s">
        <v>699</v>
      </c>
      <c r="C34" s="609" t="s">
        <v>700</v>
      </c>
      <c r="D34" s="610"/>
      <c r="E34" s="1067">
        <v>11882663000</v>
      </c>
      <c r="F34" s="1067">
        <v>11840149266.439991</v>
      </c>
      <c r="G34" s="1067">
        <v>544389205.47999966</v>
      </c>
      <c r="H34" s="1067">
        <v>1196328685.6600006</v>
      </c>
      <c r="I34" s="1067">
        <v>1845060904.4900041</v>
      </c>
      <c r="J34" s="1216">
        <v>4.5978238384462751E-2</v>
      </c>
      <c r="K34" s="1216">
        <v>0.10104000031916016</v>
      </c>
      <c r="L34" s="1216">
        <v>0.15583088210886747</v>
      </c>
      <c r="O34" s="625"/>
    </row>
    <row r="35" spans="1:16" s="714" customFormat="1" ht="14.25">
      <c r="E35" s="715"/>
      <c r="N35" s="1099"/>
    </row>
    <row r="38" spans="1:16" ht="15.75">
      <c r="B38" s="561"/>
      <c r="C38" s="562"/>
      <c r="D38" s="563"/>
      <c r="E38" s="100" t="s">
        <v>227</v>
      </c>
      <c r="F38" s="828" t="s">
        <v>516</v>
      </c>
      <c r="G38" s="564" t="s">
        <v>229</v>
      </c>
      <c r="H38" s="565"/>
      <c r="I38" s="565"/>
      <c r="J38" s="565" t="s">
        <v>433</v>
      </c>
      <c r="K38" s="565"/>
      <c r="L38" s="566"/>
    </row>
    <row r="39" spans="1:16" ht="15.75">
      <c r="B39" s="567" t="s">
        <v>3</v>
      </c>
      <c r="C39" s="568"/>
      <c r="D39" s="569"/>
      <c r="E39" s="103" t="s">
        <v>228</v>
      </c>
      <c r="F39" s="829" t="s">
        <v>519</v>
      </c>
      <c r="G39" s="571"/>
      <c r="H39" s="571"/>
      <c r="I39" s="571"/>
      <c r="J39" s="571"/>
      <c r="K39" s="716"/>
      <c r="L39" s="716"/>
    </row>
    <row r="40" spans="1:16" ht="15.75">
      <c r="B40" s="572"/>
      <c r="C40" s="559"/>
      <c r="D40" s="573"/>
      <c r="E40" s="106" t="s">
        <v>746</v>
      </c>
      <c r="F40" s="570"/>
      <c r="G40" s="574" t="s">
        <v>763</v>
      </c>
      <c r="H40" s="575" t="s">
        <v>761</v>
      </c>
      <c r="I40" s="575" t="s">
        <v>762</v>
      </c>
      <c r="J40" s="989" t="s">
        <v>531</v>
      </c>
      <c r="K40" s="990" t="s">
        <v>456</v>
      </c>
      <c r="L40" s="990" t="s">
        <v>760</v>
      </c>
    </row>
    <row r="41" spans="1:16" s="576" customFormat="1" ht="15" customHeight="1">
      <c r="B41" s="577"/>
      <c r="C41" s="578"/>
      <c r="D41" s="579"/>
      <c r="E41" s="1524" t="s">
        <v>646</v>
      </c>
      <c r="F41" s="1525"/>
      <c r="G41" s="1525"/>
      <c r="H41" s="1525"/>
      <c r="I41" s="1526"/>
      <c r="J41" s="717"/>
      <c r="K41" s="717"/>
      <c r="L41" s="717"/>
      <c r="M41" s="557"/>
      <c r="N41" s="1098"/>
    </row>
    <row r="42" spans="1:16" s="576" customFormat="1" ht="9.9499999999999993" customHeight="1">
      <c r="B42" s="1527">
        <v>1</v>
      </c>
      <c r="C42" s="1528"/>
      <c r="D42" s="1528"/>
      <c r="E42" s="1111">
        <v>2</v>
      </c>
      <c r="F42" s="581">
        <v>3</v>
      </c>
      <c r="G42" s="581">
        <v>4</v>
      </c>
      <c r="H42" s="582">
        <v>5</v>
      </c>
      <c r="I42" s="582">
        <v>6</v>
      </c>
      <c r="J42" s="659">
        <v>7</v>
      </c>
      <c r="K42" s="804">
        <v>8</v>
      </c>
      <c r="L42" s="1141">
        <v>9</v>
      </c>
      <c r="N42" s="1098"/>
    </row>
    <row r="43" spans="1:16" ht="21.75" customHeight="1">
      <c r="A43" s="583" t="s">
        <v>647</v>
      </c>
      <c r="B43" s="584" t="s">
        <v>648</v>
      </c>
      <c r="C43" s="585"/>
      <c r="D43" s="586"/>
      <c r="E43" s="1070">
        <v>486784028000</v>
      </c>
      <c r="F43" s="1070">
        <v>486784028000</v>
      </c>
      <c r="G43" s="1070">
        <v>137907798186.25986</v>
      </c>
      <c r="H43" s="1070">
        <v>172128604876.71988</v>
      </c>
      <c r="I43" s="1070">
        <v>205979636905.13992</v>
      </c>
      <c r="J43" s="1210">
        <v>0.28330386835588584</v>
      </c>
      <c r="K43" s="1210">
        <v>0.35360364140115108</v>
      </c>
      <c r="L43" s="1211">
        <v>0.42314378668385544</v>
      </c>
      <c r="O43" s="625"/>
    </row>
    <row r="44" spans="1:16" ht="15.75">
      <c r="A44" s="583"/>
      <c r="B44" s="587" t="s">
        <v>536</v>
      </c>
      <c r="C44" s="588"/>
      <c r="D44" s="586"/>
      <c r="E44" s="1066"/>
      <c r="F44" s="1066"/>
      <c r="G44" s="1066"/>
      <c r="H44" s="1066"/>
      <c r="I44" s="1066"/>
      <c r="J44" s="1212"/>
      <c r="K44" s="1212"/>
      <c r="L44" s="1213"/>
      <c r="O44" s="625"/>
    </row>
    <row r="45" spans="1:16" ht="21.75" customHeight="1">
      <c r="A45" s="583" t="s">
        <v>649</v>
      </c>
      <c r="B45" s="589" t="s">
        <v>622</v>
      </c>
      <c r="C45" s="590" t="s">
        <v>650</v>
      </c>
      <c r="D45" s="591"/>
      <c r="E45" s="1066">
        <v>272213318000</v>
      </c>
      <c r="F45" s="1066">
        <v>270999553709.54996</v>
      </c>
      <c r="G45" s="1066">
        <v>75236144919.699997</v>
      </c>
      <c r="H45" s="1066">
        <v>96365141248.730011</v>
      </c>
      <c r="I45" s="1066">
        <v>116506811530.10011</v>
      </c>
      <c r="J45" s="1212">
        <v>0.27762460819524476</v>
      </c>
      <c r="K45" s="1212">
        <v>0.35559151271522604</v>
      </c>
      <c r="L45" s="1213">
        <v>0.42991514168679767</v>
      </c>
      <c r="O45" s="625"/>
      <c r="P45" s="625"/>
    </row>
    <row r="46" spans="1:16" ht="12" customHeight="1">
      <c r="A46" s="583"/>
      <c r="B46" s="592"/>
      <c r="C46" s="593" t="s">
        <v>564</v>
      </c>
      <c r="D46" s="594"/>
      <c r="E46" s="1065"/>
      <c r="F46" s="1065"/>
      <c r="G46" s="1065"/>
      <c r="H46" s="1065"/>
      <c r="I46" s="1065"/>
      <c r="J46" s="1214"/>
      <c r="K46" s="1212"/>
      <c r="L46" s="1213"/>
      <c r="O46" s="625"/>
    </row>
    <row r="47" spans="1:16" ht="15.95" customHeight="1">
      <c r="A47" s="583" t="s">
        <v>651</v>
      </c>
      <c r="B47" s="592"/>
      <c r="C47" s="595" t="s">
        <v>652</v>
      </c>
      <c r="D47" s="594" t="s">
        <v>653</v>
      </c>
      <c r="E47" s="1065">
        <v>70128232000</v>
      </c>
      <c r="F47" s="1065">
        <v>70029127910</v>
      </c>
      <c r="G47" s="1065">
        <v>29571013510</v>
      </c>
      <c r="H47" s="1065">
        <v>35295863865</v>
      </c>
      <c r="I47" s="1065">
        <v>40701073494</v>
      </c>
      <c r="J47" s="1214">
        <v>0.42226733921353499</v>
      </c>
      <c r="K47" s="1214">
        <v>0.50401689865910537</v>
      </c>
      <c r="L47" s="1215">
        <v>0.58120206132379926</v>
      </c>
      <c r="O47" s="625"/>
    </row>
    <row r="48" spans="1:16" ht="15.95" customHeight="1">
      <c r="A48" s="583" t="s">
        <v>654</v>
      </c>
      <c r="B48" s="592"/>
      <c r="C48" s="595" t="s">
        <v>655</v>
      </c>
      <c r="D48" s="594" t="s">
        <v>656</v>
      </c>
      <c r="E48" s="1065">
        <v>80124762000</v>
      </c>
      <c r="F48" s="1065">
        <v>69582762000</v>
      </c>
      <c r="G48" s="1065">
        <v>7927632423.46</v>
      </c>
      <c r="H48" s="1065">
        <v>14462765626.360001</v>
      </c>
      <c r="I48" s="1065">
        <v>20272276626.470001</v>
      </c>
      <c r="J48" s="1214">
        <v>0.11393098226626876</v>
      </c>
      <c r="K48" s="1214">
        <v>0.20784983537100757</v>
      </c>
      <c r="L48" s="1215">
        <v>0.2913404993390461</v>
      </c>
      <c r="O48" s="625"/>
      <c r="P48" s="625"/>
    </row>
    <row r="49" spans="1:15" ht="12" customHeight="1">
      <c r="A49" s="583"/>
      <c r="B49" s="592"/>
      <c r="C49" s="595"/>
      <c r="D49" s="594" t="s">
        <v>564</v>
      </c>
      <c r="E49" s="1065"/>
      <c r="F49" s="1065"/>
      <c r="G49" s="1065"/>
      <c r="H49" s="1065"/>
      <c r="I49" s="1065"/>
      <c r="J49" s="1214" t="e">
        <v>#DIV/0!</v>
      </c>
      <c r="K49" s="1214"/>
      <c r="L49" s="1215"/>
      <c r="O49" s="625"/>
    </row>
    <row r="50" spans="1:15" ht="15.95" customHeight="1">
      <c r="A50" s="583" t="s">
        <v>657</v>
      </c>
      <c r="B50" s="596"/>
      <c r="C50" s="595"/>
      <c r="D50" s="594" t="s">
        <v>658</v>
      </c>
      <c r="E50" s="1065">
        <v>59490124000</v>
      </c>
      <c r="F50" s="1065">
        <v>47490124000</v>
      </c>
      <c r="G50" s="1065">
        <v>1384527966.4200001</v>
      </c>
      <c r="H50" s="1065">
        <v>6268910981.6199999</v>
      </c>
      <c r="I50" s="1065">
        <v>10370786416.610001</v>
      </c>
      <c r="J50" s="1214">
        <v>2.9154018768618083E-2</v>
      </c>
      <c r="K50" s="1214">
        <v>0.13200451912107031</v>
      </c>
      <c r="L50" s="1215">
        <v>0.21837774979509425</v>
      </c>
      <c r="O50" s="625"/>
    </row>
    <row r="51" spans="1:15" ht="15.95" customHeight="1">
      <c r="A51" s="583" t="s">
        <v>659</v>
      </c>
      <c r="B51" s="592"/>
      <c r="C51" s="595"/>
      <c r="D51" s="597" t="s">
        <v>660</v>
      </c>
      <c r="E51" s="1065">
        <v>18569122000</v>
      </c>
      <c r="F51" s="1065">
        <v>18569122000</v>
      </c>
      <c r="G51" s="1065">
        <v>5905920457.04</v>
      </c>
      <c r="H51" s="1065">
        <v>7381570644.7399998</v>
      </c>
      <c r="I51" s="1065">
        <v>8926556209.8600006</v>
      </c>
      <c r="J51" s="1214">
        <v>0.31805060341786756</v>
      </c>
      <c r="K51" s="1214">
        <v>0.39751856036812078</v>
      </c>
      <c r="L51" s="1215">
        <v>0.48072042446918062</v>
      </c>
      <c r="O51" s="625"/>
    </row>
    <row r="52" spans="1:15" ht="45">
      <c r="A52" s="598" t="s">
        <v>661</v>
      </c>
      <c r="B52" s="592"/>
      <c r="C52" s="599" t="s">
        <v>662</v>
      </c>
      <c r="D52" s="600" t="s">
        <v>663</v>
      </c>
      <c r="E52" s="1065">
        <v>61545349000</v>
      </c>
      <c r="F52" s="1065">
        <v>62486846718.340004</v>
      </c>
      <c r="G52" s="1065">
        <v>21833335683.879997</v>
      </c>
      <c r="H52" s="1065">
        <v>26917230663.509998</v>
      </c>
      <c r="I52" s="1065">
        <v>32048866148.549995</v>
      </c>
      <c r="J52" s="1214">
        <v>0.34940690450094153</v>
      </c>
      <c r="K52" s="1214">
        <v>0.43076634647351697</v>
      </c>
      <c r="L52" s="1215">
        <v>0.51288979732023499</v>
      </c>
      <c r="O52" s="625"/>
    </row>
    <row r="53" spans="1:15" ht="30">
      <c r="A53" s="598" t="s">
        <v>664</v>
      </c>
      <c r="B53" s="592"/>
      <c r="C53" s="599" t="s">
        <v>665</v>
      </c>
      <c r="D53" s="600" t="s">
        <v>666</v>
      </c>
      <c r="E53" s="1065">
        <v>3258596000</v>
      </c>
      <c r="F53" s="1065">
        <v>5515584647.9100018</v>
      </c>
      <c r="G53" s="1065">
        <v>1703633173.6400001</v>
      </c>
      <c r="H53" s="1065">
        <v>2131644644.6400001</v>
      </c>
      <c r="I53" s="1065">
        <v>2615028940.5799999</v>
      </c>
      <c r="J53" s="1214">
        <v>0.30887626287914027</v>
      </c>
      <c r="K53" s="1214">
        <v>0.38647664403949189</v>
      </c>
      <c r="L53" s="1215">
        <v>0.47411636435874521</v>
      </c>
      <c r="O53" s="625"/>
    </row>
    <row r="54" spans="1:15" ht="30">
      <c r="A54" s="598" t="s">
        <v>667</v>
      </c>
      <c r="B54" s="592"/>
      <c r="C54" s="599" t="s">
        <v>668</v>
      </c>
      <c r="D54" s="600" t="s">
        <v>730</v>
      </c>
      <c r="E54" s="1065">
        <v>21031376000</v>
      </c>
      <c r="F54" s="1065">
        <v>21410951054</v>
      </c>
      <c r="G54" s="1065">
        <v>7152863515.8800001</v>
      </c>
      <c r="H54" s="1065">
        <v>8889432504.8799992</v>
      </c>
      <c r="I54" s="1065">
        <v>10800091604.880001</v>
      </c>
      <c r="J54" s="1214">
        <v>0.33407500198566381</v>
      </c>
      <c r="K54" s="1214">
        <v>0.41518158079294065</v>
      </c>
      <c r="L54" s="1215">
        <v>0.50441905068305337</v>
      </c>
      <c r="O54" s="625"/>
    </row>
    <row r="55" spans="1:15" ht="21.75" customHeight="1">
      <c r="A55" s="583" t="s">
        <v>669</v>
      </c>
      <c r="B55" s="584" t="s">
        <v>637</v>
      </c>
      <c r="C55" s="585" t="s">
        <v>670</v>
      </c>
      <c r="D55" s="601"/>
      <c r="E55" s="1066">
        <v>28644786000</v>
      </c>
      <c r="F55" s="1066">
        <v>29785104197.380005</v>
      </c>
      <c r="G55" s="1066">
        <v>9265233055.7300091</v>
      </c>
      <c r="H55" s="1066">
        <v>11463724391.809998</v>
      </c>
      <c r="I55" s="1066">
        <v>13771205474.759987</v>
      </c>
      <c r="J55" s="1212">
        <v>0.31106935179179296</v>
      </c>
      <c r="K55" s="1212">
        <v>0.38488112433121469</v>
      </c>
      <c r="L55" s="1213">
        <v>0.46235210001284288</v>
      </c>
      <c r="O55" s="625"/>
    </row>
    <row r="56" spans="1:15" ht="21.75" customHeight="1">
      <c r="A56" s="583" t="s">
        <v>671</v>
      </c>
      <c r="B56" s="602" t="s">
        <v>672</v>
      </c>
      <c r="C56" s="585" t="s">
        <v>673</v>
      </c>
      <c r="D56" s="601"/>
      <c r="E56" s="1066">
        <v>93634712000</v>
      </c>
      <c r="F56" s="1066">
        <v>92382525626.340027</v>
      </c>
      <c r="G56" s="1066">
        <v>27767023637.779884</v>
      </c>
      <c r="H56" s="1066">
        <v>34340783632.359863</v>
      </c>
      <c r="I56" s="1066">
        <v>40998941233.579826</v>
      </c>
      <c r="J56" s="1212">
        <v>0.30056575580201472</v>
      </c>
      <c r="K56" s="1212">
        <v>0.37172380165550106</v>
      </c>
      <c r="L56" s="1213">
        <v>0.44379541429088448</v>
      </c>
      <c r="O56" s="625"/>
    </row>
    <row r="57" spans="1:15" ht="12" customHeight="1">
      <c r="A57" s="583"/>
      <c r="B57" s="602"/>
      <c r="C57" s="593" t="s">
        <v>564</v>
      </c>
      <c r="D57" s="601"/>
      <c r="E57" s="1065"/>
      <c r="F57" s="1065"/>
      <c r="G57" s="1065"/>
      <c r="H57" s="1065"/>
      <c r="I57" s="1065"/>
      <c r="J57" s="1214"/>
      <c r="K57" s="1214"/>
      <c r="L57" s="1215"/>
      <c r="O57" s="625"/>
    </row>
    <row r="58" spans="1:15" ht="15.75" customHeight="1">
      <c r="A58" s="583" t="s">
        <v>674</v>
      </c>
      <c r="B58" s="602"/>
      <c r="C58" s="595" t="s">
        <v>675</v>
      </c>
      <c r="D58" s="594" t="s">
        <v>676</v>
      </c>
      <c r="E58" s="1065">
        <v>58731213000</v>
      </c>
      <c r="F58" s="1065">
        <v>59385524348.000015</v>
      </c>
      <c r="G58" s="1065">
        <v>20990605410.280014</v>
      </c>
      <c r="H58" s="1065">
        <v>25264911181.280006</v>
      </c>
      <c r="I58" s="1065">
        <v>29678191622.070004</v>
      </c>
      <c r="J58" s="1214">
        <v>0.35346333371201322</v>
      </c>
      <c r="K58" s="1214">
        <v>0.42543888361121929</v>
      </c>
      <c r="L58" s="1215">
        <v>0.49975464472040998</v>
      </c>
      <c r="O58" s="625"/>
    </row>
    <row r="59" spans="1:15" ht="15.75" customHeight="1">
      <c r="A59" s="583" t="s">
        <v>677</v>
      </c>
      <c r="B59" s="602"/>
      <c r="C59" s="595" t="s">
        <v>678</v>
      </c>
      <c r="D59" s="594" t="s">
        <v>679</v>
      </c>
      <c r="E59" s="1065">
        <v>21415198000</v>
      </c>
      <c r="F59" s="1065">
        <v>22633563996.160007</v>
      </c>
      <c r="G59" s="1065">
        <v>4553720898.079999</v>
      </c>
      <c r="H59" s="1065">
        <v>6019842548.079998</v>
      </c>
      <c r="I59" s="1065">
        <v>7705266022.609993</v>
      </c>
      <c r="J59" s="1214">
        <v>0.20119327644787094</v>
      </c>
      <c r="K59" s="1214">
        <v>0.26596971423065852</v>
      </c>
      <c r="L59" s="1215">
        <v>0.34043538277565399</v>
      </c>
      <c r="O59" s="625"/>
    </row>
    <row r="60" spans="1:15" ht="21.75" customHeight="1">
      <c r="A60" s="583" t="s">
        <v>680</v>
      </c>
      <c r="B60" s="602" t="s">
        <v>681</v>
      </c>
      <c r="C60" s="585" t="s">
        <v>682</v>
      </c>
      <c r="D60" s="601"/>
      <c r="E60" s="1066">
        <v>23888606000</v>
      </c>
      <c r="F60" s="1066">
        <v>25256752200.290016</v>
      </c>
      <c r="G60" s="1066">
        <v>2625650710.2500029</v>
      </c>
      <c r="H60" s="1066">
        <v>3430216922.8700023</v>
      </c>
      <c r="I60" s="1066">
        <v>4635195338.4800005</v>
      </c>
      <c r="J60" s="1212">
        <v>0.1039583668330821</v>
      </c>
      <c r="K60" s="1212">
        <v>0.13581385665377094</v>
      </c>
      <c r="L60" s="1213">
        <v>0.18352301601259627</v>
      </c>
      <c r="O60" s="625"/>
    </row>
    <row r="61" spans="1:15" ht="12" customHeight="1">
      <c r="A61" s="583"/>
      <c r="B61" s="602"/>
      <c r="C61" s="593" t="s">
        <v>564</v>
      </c>
      <c r="D61" s="601"/>
      <c r="E61" s="1065"/>
      <c r="F61" s="1065"/>
      <c r="G61" s="1065"/>
      <c r="H61" s="1065"/>
      <c r="I61" s="1065"/>
      <c r="J61" s="1214"/>
      <c r="K61" s="1214"/>
      <c r="L61" s="1215"/>
      <c r="O61" s="625"/>
    </row>
    <row r="62" spans="1:15" ht="30" customHeight="1">
      <c r="A62" s="598" t="s">
        <v>683</v>
      </c>
      <c r="B62" s="602"/>
      <c r="C62" s="599" t="s">
        <v>684</v>
      </c>
      <c r="D62" s="603" t="s">
        <v>685</v>
      </c>
      <c r="E62" s="1065">
        <v>17639756000</v>
      </c>
      <c r="F62" s="1065">
        <v>18633027403.210003</v>
      </c>
      <c r="G62" s="1065">
        <v>2163740682.6999998</v>
      </c>
      <c r="H62" s="1065">
        <v>2663409385.6800003</v>
      </c>
      <c r="I62" s="1065">
        <v>3647208802.6000004</v>
      </c>
      <c r="J62" s="1214">
        <v>0.11612394678962591</v>
      </c>
      <c r="K62" s="1214">
        <v>0.14294023875160305</v>
      </c>
      <c r="L62" s="1215">
        <v>0.19573892764047982</v>
      </c>
      <c r="O62" s="1097"/>
    </row>
    <row r="63" spans="1:15" ht="47.25" customHeight="1">
      <c r="A63" s="598" t="s">
        <v>686</v>
      </c>
      <c r="B63" s="602"/>
      <c r="C63" s="599" t="s">
        <v>687</v>
      </c>
      <c r="D63" s="603" t="s">
        <v>688</v>
      </c>
      <c r="E63" s="1065">
        <v>17124000</v>
      </c>
      <c r="F63" s="1065">
        <v>54743541.380000003</v>
      </c>
      <c r="G63" s="1065">
        <v>1674636.41</v>
      </c>
      <c r="H63" s="1065">
        <v>1880680.17</v>
      </c>
      <c r="I63" s="1065">
        <v>5975818.4199999999</v>
      </c>
      <c r="J63" s="1214">
        <v>3.0590575030131524E-2</v>
      </c>
      <c r="K63" s="1214">
        <v>3.4354375376363343E-2</v>
      </c>
      <c r="L63" s="1215">
        <v>0.1091602455624693</v>
      </c>
      <c r="M63" s="604"/>
      <c r="O63" s="625"/>
    </row>
    <row r="64" spans="1:15" ht="30">
      <c r="A64" s="598" t="s">
        <v>689</v>
      </c>
      <c r="B64" s="602"/>
      <c r="C64" s="599" t="s">
        <v>690</v>
      </c>
      <c r="D64" s="603" t="s">
        <v>691</v>
      </c>
      <c r="E64" s="1065">
        <v>20150000</v>
      </c>
      <c r="F64" s="1065">
        <v>417174535.17000002</v>
      </c>
      <c r="G64" s="1065">
        <v>16974423.57</v>
      </c>
      <c r="H64" s="1065">
        <v>45679208.510000005</v>
      </c>
      <c r="I64" s="1065">
        <v>72809225.400000006</v>
      </c>
      <c r="J64" s="1214">
        <v>4.0689021354294468E-2</v>
      </c>
      <c r="K64" s="1214">
        <v>0.10949663668082131</v>
      </c>
      <c r="L64" s="1215">
        <v>0.17452940978367723</v>
      </c>
      <c r="O64" s="625"/>
    </row>
    <row r="65" spans="1:15" ht="21.75" customHeight="1">
      <c r="A65" s="598" t="s">
        <v>692</v>
      </c>
      <c r="B65" s="605" t="s">
        <v>693</v>
      </c>
      <c r="C65" s="606" t="s">
        <v>694</v>
      </c>
      <c r="D65" s="607"/>
      <c r="E65" s="1064">
        <v>27999900000</v>
      </c>
      <c r="F65" s="1064">
        <v>27999900000</v>
      </c>
      <c r="G65" s="1064">
        <v>9423137433.5100002</v>
      </c>
      <c r="H65" s="1064">
        <v>10116669784.460001</v>
      </c>
      <c r="I65" s="1064">
        <v>10797797373.050001</v>
      </c>
      <c r="J65" s="1212">
        <v>0.33654182456044485</v>
      </c>
      <c r="K65" s="1212">
        <v>0.36131092555544847</v>
      </c>
      <c r="L65" s="1213">
        <v>0.38563699774106341</v>
      </c>
      <c r="O65" s="625"/>
    </row>
    <row r="66" spans="1:15" ht="21.75" customHeight="1">
      <c r="A66" s="598" t="s">
        <v>695</v>
      </c>
      <c r="B66" s="605" t="s">
        <v>696</v>
      </c>
      <c r="C66" s="606" t="s">
        <v>697</v>
      </c>
      <c r="D66" s="607"/>
      <c r="E66" s="1066">
        <v>28520043000</v>
      </c>
      <c r="F66" s="1066">
        <v>28520043000</v>
      </c>
      <c r="G66" s="1066">
        <v>11118560395.940001</v>
      </c>
      <c r="H66" s="1066">
        <v>13249487245.75</v>
      </c>
      <c r="I66" s="1066">
        <v>15446983633.130001</v>
      </c>
      <c r="J66" s="1212">
        <v>0.38985075849780454</v>
      </c>
      <c r="K66" s="1212">
        <v>0.46456757606396315</v>
      </c>
      <c r="L66" s="1213">
        <v>0.54161852536933419</v>
      </c>
      <c r="O66" s="625"/>
    </row>
    <row r="67" spans="1:15" ht="21.75" customHeight="1">
      <c r="A67" s="598" t="s">
        <v>698</v>
      </c>
      <c r="B67" s="608" t="s">
        <v>699</v>
      </c>
      <c r="C67" s="609" t="s">
        <v>700</v>
      </c>
      <c r="D67" s="610"/>
      <c r="E67" s="1067">
        <v>11882663000</v>
      </c>
      <c r="F67" s="1067">
        <v>11840149266.439991</v>
      </c>
      <c r="G67" s="1067">
        <v>2472048033.3499966</v>
      </c>
      <c r="H67" s="1067">
        <v>3162581650.7399998</v>
      </c>
      <c r="I67" s="1067">
        <v>3822702322.0400004</v>
      </c>
      <c r="J67" s="1217">
        <v>0.20878520850719595</v>
      </c>
      <c r="K67" s="1217">
        <v>0.26710656931531251</v>
      </c>
      <c r="L67" s="1216">
        <v>0.32285930151870312</v>
      </c>
      <c r="O67" s="625"/>
    </row>
    <row r="71" spans="1:15" ht="15.75">
      <c r="B71" s="561"/>
      <c r="C71" s="562"/>
      <c r="D71" s="563"/>
      <c r="E71" s="100" t="s">
        <v>227</v>
      </c>
      <c r="F71" s="828" t="s">
        <v>516</v>
      </c>
      <c r="G71" s="564" t="s">
        <v>229</v>
      </c>
      <c r="H71" s="565"/>
      <c r="I71" s="565"/>
      <c r="J71" s="565" t="s">
        <v>433</v>
      </c>
      <c r="K71" s="565"/>
      <c r="L71" s="566"/>
    </row>
    <row r="72" spans="1:15" ht="15.75">
      <c r="B72" s="567" t="s">
        <v>3</v>
      </c>
      <c r="C72" s="568"/>
      <c r="D72" s="569"/>
      <c r="E72" s="103" t="s">
        <v>228</v>
      </c>
      <c r="F72" s="829" t="s">
        <v>519</v>
      </c>
      <c r="G72" s="571"/>
      <c r="H72" s="571"/>
      <c r="I72" s="571"/>
      <c r="J72" s="571"/>
      <c r="K72" s="716"/>
      <c r="L72" s="716"/>
    </row>
    <row r="73" spans="1:15" ht="15.75">
      <c r="B73" s="572"/>
      <c r="C73" s="559"/>
      <c r="D73" s="573"/>
      <c r="E73" s="106" t="s">
        <v>746</v>
      </c>
      <c r="F73" s="570"/>
      <c r="G73" s="574" t="s">
        <v>774</v>
      </c>
      <c r="H73" s="575" t="s">
        <v>777</v>
      </c>
      <c r="I73" s="575" t="s">
        <v>776</v>
      </c>
      <c r="J73" s="989" t="s">
        <v>531</v>
      </c>
      <c r="K73" s="990" t="s">
        <v>456</v>
      </c>
      <c r="L73" s="990" t="s">
        <v>760</v>
      </c>
    </row>
    <row r="74" spans="1:15">
      <c r="B74" s="577"/>
      <c r="C74" s="578"/>
      <c r="D74" s="579"/>
      <c r="E74" s="1524" t="s">
        <v>646</v>
      </c>
      <c r="F74" s="1525"/>
      <c r="G74" s="1525"/>
      <c r="H74" s="1525"/>
      <c r="I74" s="1526"/>
      <c r="J74" s="717"/>
      <c r="K74" s="717"/>
      <c r="L74" s="717"/>
    </row>
    <row r="75" spans="1:15" ht="9.9499999999999993" customHeight="1">
      <c r="B75" s="1527">
        <v>1</v>
      </c>
      <c r="C75" s="1528"/>
      <c r="D75" s="1528"/>
      <c r="E75" s="1175">
        <v>2</v>
      </c>
      <c r="F75" s="581">
        <v>3</v>
      </c>
      <c r="G75" s="581">
        <v>4</v>
      </c>
      <c r="H75" s="582">
        <v>5</v>
      </c>
      <c r="I75" s="582">
        <v>6</v>
      </c>
      <c r="J75" s="659">
        <v>7</v>
      </c>
      <c r="K75" s="804">
        <v>8</v>
      </c>
      <c r="L75" s="1141">
        <v>9</v>
      </c>
    </row>
    <row r="76" spans="1:15" ht="21.75" customHeight="1">
      <c r="B76" s="584" t="s">
        <v>648</v>
      </c>
      <c r="C76" s="585"/>
      <c r="D76" s="586"/>
      <c r="E76" s="1070">
        <v>486784028000</v>
      </c>
      <c r="F76" s="1070">
        <v>486784028000</v>
      </c>
      <c r="G76" s="1070">
        <v>242829947783.03992</v>
      </c>
      <c r="H76" s="1070">
        <v>276736272789.46979</v>
      </c>
      <c r="I76" s="1070">
        <v>312491371066.19006</v>
      </c>
      <c r="J76" s="1210">
        <v>0.49884534786552182</v>
      </c>
      <c r="K76" s="1210">
        <v>0.56849908146425421</v>
      </c>
      <c r="L76" s="1211">
        <v>0.64195074836389265</v>
      </c>
    </row>
    <row r="77" spans="1:15" ht="15.75">
      <c r="B77" s="587" t="s">
        <v>536</v>
      </c>
      <c r="C77" s="588"/>
      <c r="D77" s="586"/>
      <c r="E77" s="1066"/>
      <c r="F77" s="1066"/>
      <c r="G77" s="1066"/>
      <c r="H77" s="1066"/>
      <c r="I77" s="1066"/>
      <c r="J77" s="1212"/>
      <c r="K77" s="1212"/>
      <c r="L77" s="1213"/>
    </row>
    <row r="78" spans="1:15" ht="21.75" customHeight="1">
      <c r="B78" s="589" t="s">
        <v>622</v>
      </c>
      <c r="C78" s="590" t="s">
        <v>650</v>
      </c>
      <c r="D78" s="591"/>
      <c r="E78" s="1066">
        <v>272213318000</v>
      </c>
      <c r="F78" s="1066">
        <v>270999553709.54996</v>
      </c>
      <c r="G78" s="1066">
        <v>136339340108.85007</v>
      </c>
      <c r="H78" s="1066">
        <v>156491010214.89984</v>
      </c>
      <c r="I78" s="1066">
        <v>177340514222.59</v>
      </c>
      <c r="J78" s="1212">
        <v>0.50309802448964513</v>
      </c>
      <c r="K78" s="1212">
        <v>0.5774585532440496</v>
      </c>
      <c r="L78" s="1213">
        <v>0.65439411908647938</v>
      </c>
    </row>
    <row r="79" spans="1:15" ht="12" customHeight="1">
      <c r="B79" s="592"/>
      <c r="C79" s="593" t="s">
        <v>564</v>
      </c>
      <c r="D79" s="594"/>
      <c r="E79" s="1065"/>
      <c r="F79" s="1065"/>
      <c r="G79" s="1065"/>
      <c r="H79" s="1065"/>
      <c r="I79" s="1065"/>
      <c r="J79" s="1214"/>
      <c r="K79" s="1212"/>
      <c r="L79" s="1213"/>
    </row>
    <row r="80" spans="1:15">
      <c r="B80" s="592"/>
      <c r="C80" s="595" t="s">
        <v>652</v>
      </c>
      <c r="D80" s="594" t="s">
        <v>653</v>
      </c>
      <c r="E80" s="1065">
        <v>70128232000</v>
      </c>
      <c r="F80" s="1065">
        <v>70029127910</v>
      </c>
      <c r="G80" s="1065">
        <v>46187934009</v>
      </c>
      <c r="H80" s="1065">
        <v>51591782337</v>
      </c>
      <c r="I80" s="1065">
        <v>57150572284</v>
      </c>
      <c r="J80" s="1214">
        <v>0.65955318004759089</v>
      </c>
      <c r="K80" s="1214">
        <v>0.73671890364399084</v>
      </c>
      <c r="L80" s="1215">
        <v>0.81609715827746343</v>
      </c>
    </row>
    <row r="81" spans="2:12">
      <c r="B81" s="592"/>
      <c r="C81" s="595" t="s">
        <v>655</v>
      </c>
      <c r="D81" s="594" t="s">
        <v>656</v>
      </c>
      <c r="E81" s="1065">
        <v>80124762000</v>
      </c>
      <c r="F81" s="1065">
        <v>69582762000</v>
      </c>
      <c r="G81" s="1065">
        <v>25213521234.09</v>
      </c>
      <c r="H81" s="1065">
        <v>30633906212.610001</v>
      </c>
      <c r="I81" s="1065">
        <v>36773016985.220001</v>
      </c>
      <c r="J81" s="1214">
        <v>0.36235298095942209</v>
      </c>
      <c r="K81" s="1214">
        <v>0.44025136876012483</v>
      </c>
      <c r="L81" s="1215">
        <v>0.52847883481860058</v>
      </c>
    </row>
    <row r="82" spans="2:12">
      <c r="B82" s="592"/>
      <c r="C82" s="595"/>
      <c r="D82" s="594" t="s">
        <v>564</v>
      </c>
      <c r="E82" s="1065"/>
      <c r="F82" s="1065"/>
      <c r="G82" s="1065"/>
      <c r="H82" s="1065"/>
      <c r="I82" s="1065"/>
      <c r="J82" s="1214" t="e">
        <v>#DIV/0!</v>
      </c>
      <c r="K82" s="1214"/>
      <c r="L82" s="1215"/>
    </row>
    <row r="83" spans="2:12">
      <c r="B83" s="596"/>
      <c r="C83" s="595"/>
      <c r="D83" s="594" t="s">
        <v>658</v>
      </c>
      <c r="E83" s="1065">
        <v>59490124000</v>
      </c>
      <c r="F83" s="1065">
        <v>47490124000</v>
      </c>
      <c r="G83" s="1065">
        <v>13469047689.76</v>
      </c>
      <c r="H83" s="1065">
        <v>17102048873.59</v>
      </c>
      <c r="I83" s="1065">
        <v>21254237528.09</v>
      </c>
      <c r="J83" s="1214">
        <v>0.28361786736459144</v>
      </c>
      <c r="K83" s="1214">
        <v>0.36011800840086244</v>
      </c>
      <c r="L83" s="1215">
        <v>0.4475506850243221</v>
      </c>
    </row>
    <row r="84" spans="2:12">
      <c r="B84" s="592"/>
      <c r="C84" s="595"/>
      <c r="D84" s="597" t="s">
        <v>660</v>
      </c>
      <c r="E84" s="1065">
        <v>18569122000</v>
      </c>
      <c r="F84" s="1065">
        <v>18569122000</v>
      </c>
      <c r="G84" s="1065">
        <v>10606739544.33</v>
      </c>
      <c r="H84" s="1065">
        <v>11951213339.02</v>
      </c>
      <c r="I84" s="1065">
        <v>13525885457.129999</v>
      </c>
      <c r="J84" s="1214">
        <v>0.57120307273171023</v>
      </c>
      <c r="K84" s="1214">
        <v>0.64360680806663884</v>
      </c>
      <c r="L84" s="1215">
        <v>0.7284073774263532</v>
      </c>
    </row>
    <row r="85" spans="2:12" ht="45">
      <c r="B85" s="592"/>
      <c r="C85" s="599" t="s">
        <v>662</v>
      </c>
      <c r="D85" s="600" t="s">
        <v>663</v>
      </c>
      <c r="E85" s="1065">
        <v>61545349000</v>
      </c>
      <c r="F85" s="1065">
        <v>62486846718.340004</v>
      </c>
      <c r="G85" s="1065">
        <v>37063052065.18</v>
      </c>
      <c r="H85" s="1065">
        <v>42128538314.25</v>
      </c>
      <c r="I85" s="1065">
        <v>47316169884.07</v>
      </c>
      <c r="J85" s="1214">
        <v>0.59313365950824859</v>
      </c>
      <c r="K85" s="1214">
        <v>0.67419849979220026</v>
      </c>
      <c r="L85" s="1215">
        <v>0.7572180765873503</v>
      </c>
    </row>
    <row r="86" spans="2:12" ht="30">
      <c r="B86" s="592"/>
      <c r="C86" s="599" t="s">
        <v>665</v>
      </c>
      <c r="D86" s="600" t="s">
        <v>666</v>
      </c>
      <c r="E86" s="1065">
        <v>3258596000</v>
      </c>
      <c r="F86" s="1065">
        <v>5515584647.9100018</v>
      </c>
      <c r="G86" s="1065">
        <v>3048670093.8100009</v>
      </c>
      <c r="H86" s="1065">
        <v>3541251769.8000002</v>
      </c>
      <c r="I86" s="1065">
        <v>3968600861.4699998</v>
      </c>
      <c r="J86" s="1214">
        <v>0.55273743191761571</v>
      </c>
      <c r="K86" s="1214">
        <v>0.64204467809987698</v>
      </c>
      <c r="L86" s="1215">
        <v>0.71952496694503743</v>
      </c>
    </row>
    <row r="87" spans="2:12" ht="30">
      <c r="B87" s="592"/>
      <c r="C87" s="599" t="s">
        <v>668</v>
      </c>
      <c r="D87" s="600" t="s">
        <v>730</v>
      </c>
      <c r="E87" s="1065">
        <v>21031376000</v>
      </c>
      <c r="F87" s="1065">
        <v>21410951054</v>
      </c>
      <c r="G87" s="1065">
        <v>12495461675.880001</v>
      </c>
      <c r="H87" s="1065">
        <v>14172340608.880001</v>
      </c>
      <c r="I87" s="1065">
        <v>15787615224.880001</v>
      </c>
      <c r="J87" s="1214">
        <v>0.58360143107914841</v>
      </c>
      <c r="K87" s="1214">
        <v>0.66192018155271626</v>
      </c>
      <c r="L87" s="1215">
        <v>0.73736169799568774</v>
      </c>
    </row>
    <row r="88" spans="2:12" ht="21.75" customHeight="1">
      <c r="B88" s="602" t="s">
        <v>637</v>
      </c>
      <c r="C88" s="585" t="s">
        <v>670</v>
      </c>
      <c r="D88" s="601"/>
      <c r="E88" s="1066">
        <v>28644786000</v>
      </c>
      <c r="F88" s="1066">
        <v>29785104197.380005</v>
      </c>
      <c r="G88" s="1066">
        <v>16391919352.179998</v>
      </c>
      <c r="H88" s="1066">
        <v>19421992502.590008</v>
      </c>
      <c r="I88" s="1066">
        <v>21971470251.200008</v>
      </c>
      <c r="J88" s="1212">
        <v>0.55033950002504561</v>
      </c>
      <c r="K88" s="1212">
        <v>0.65207065833593525</v>
      </c>
      <c r="L88" s="1213">
        <v>0.73766638872905776</v>
      </c>
    </row>
    <row r="89" spans="2:12" ht="21.75" customHeight="1">
      <c r="B89" s="602" t="s">
        <v>672</v>
      </c>
      <c r="C89" s="585" t="s">
        <v>673</v>
      </c>
      <c r="D89" s="601"/>
      <c r="E89" s="1066">
        <v>93634712000</v>
      </c>
      <c r="F89" s="1066">
        <v>92382525626.340027</v>
      </c>
      <c r="G89" s="1066">
        <v>47630724413.399857</v>
      </c>
      <c r="H89" s="1066">
        <v>54338793760.789978</v>
      </c>
      <c r="I89" s="1066">
        <v>61097521111.130028</v>
      </c>
      <c r="J89" s="1212">
        <v>0.5155815354740575</v>
      </c>
      <c r="K89" s="1212">
        <v>0.58819342069705172</v>
      </c>
      <c r="L89" s="1213">
        <v>0.66135365640739696</v>
      </c>
    </row>
    <row r="90" spans="2:12" ht="12" customHeight="1">
      <c r="B90" s="602"/>
      <c r="C90" s="593" t="s">
        <v>564</v>
      </c>
      <c r="D90" s="601"/>
      <c r="E90" s="1065"/>
      <c r="F90" s="1065"/>
      <c r="G90" s="1065"/>
      <c r="H90" s="1065"/>
      <c r="I90" s="1065"/>
      <c r="J90" s="1214"/>
      <c r="K90" s="1214"/>
      <c r="L90" s="1215"/>
    </row>
    <row r="91" spans="2:12" ht="15.75">
      <c r="B91" s="602"/>
      <c r="C91" s="595" t="s">
        <v>675</v>
      </c>
      <c r="D91" s="594" t="s">
        <v>676</v>
      </c>
      <c r="E91" s="1065">
        <v>58731213000</v>
      </c>
      <c r="F91" s="1065">
        <v>59385524348.000015</v>
      </c>
      <c r="G91" s="1065">
        <v>34196044019.560001</v>
      </c>
      <c r="H91" s="1065">
        <v>38742624771.679985</v>
      </c>
      <c r="I91" s="1065">
        <v>43368819325.160011</v>
      </c>
      <c r="J91" s="1214">
        <v>0.57583130560859741</v>
      </c>
      <c r="K91" s="1214">
        <v>0.65239172672194745</v>
      </c>
      <c r="L91" s="1215">
        <v>0.73029277422925687</v>
      </c>
    </row>
    <row r="92" spans="2:12" ht="15.75">
      <c r="B92" s="602"/>
      <c r="C92" s="595" t="s">
        <v>678</v>
      </c>
      <c r="D92" s="594" t="s">
        <v>679</v>
      </c>
      <c r="E92" s="1065">
        <v>21415198000</v>
      </c>
      <c r="F92" s="1065">
        <v>22633563996.160007</v>
      </c>
      <c r="G92" s="1065">
        <v>9138518422.8400002</v>
      </c>
      <c r="H92" s="1065">
        <v>10700485370.639994</v>
      </c>
      <c r="I92" s="1065">
        <v>12398815514.719992</v>
      </c>
      <c r="J92" s="1214">
        <v>0.40375958573693627</v>
      </c>
      <c r="K92" s="1214">
        <v>0.47277067687861396</v>
      </c>
      <c r="L92" s="1215">
        <v>0.5478065901076633</v>
      </c>
    </row>
    <row r="93" spans="2:12" ht="21.75" customHeight="1">
      <c r="B93" s="602" t="s">
        <v>681</v>
      </c>
      <c r="C93" s="585" t="s">
        <v>682</v>
      </c>
      <c r="D93" s="601"/>
      <c r="E93" s="1066">
        <v>23888606000</v>
      </c>
      <c r="F93" s="1066">
        <v>25256752200.290016</v>
      </c>
      <c r="G93" s="1066">
        <v>5763391022.5200024</v>
      </c>
      <c r="H93" s="1066">
        <v>6711559982.0699921</v>
      </c>
      <c r="I93" s="1066">
        <v>8257139703.9499941</v>
      </c>
      <c r="J93" s="1212">
        <v>0.22819208807274211</v>
      </c>
      <c r="K93" s="1212">
        <v>0.26573329495598902</v>
      </c>
      <c r="L93" s="1213">
        <v>0.32692800873483563</v>
      </c>
    </row>
    <row r="94" spans="2:12" ht="12" customHeight="1">
      <c r="B94" s="602"/>
      <c r="C94" s="593" t="s">
        <v>564</v>
      </c>
      <c r="D94" s="601"/>
      <c r="E94" s="1065"/>
      <c r="F94" s="1065"/>
      <c r="G94" s="1065"/>
      <c r="H94" s="1065"/>
      <c r="I94" s="1065"/>
      <c r="J94" s="1214"/>
      <c r="K94" s="1214"/>
      <c r="L94" s="1215"/>
    </row>
    <row r="95" spans="2:12" ht="30">
      <c r="B95" s="602"/>
      <c r="C95" s="599" t="s">
        <v>684</v>
      </c>
      <c r="D95" s="603" t="s">
        <v>685</v>
      </c>
      <c r="E95" s="1065">
        <v>17639756000</v>
      </c>
      <c r="F95" s="1065">
        <v>18633027403.210003</v>
      </c>
      <c r="G95" s="1065">
        <v>4507028939.7299986</v>
      </c>
      <c r="H95" s="1065">
        <v>5179067554.3200006</v>
      </c>
      <c r="I95" s="1065">
        <v>6334984165.75</v>
      </c>
      <c r="J95" s="1214">
        <v>0.24188387867414129</v>
      </c>
      <c r="K95" s="1214">
        <v>0.27795094389373232</v>
      </c>
      <c r="L95" s="1215">
        <v>0.33998684318247935</v>
      </c>
    </row>
    <row r="96" spans="2:12" ht="45">
      <c r="B96" s="602"/>
      <c r="C96" s="599" t="s">
        <v>687</v>
      </c>
      <c r="D96" s="603" t="s">
        <v>688</v>
      </c>
      <c r="E96" s="1065">
        <v>17124000</v>
      </c>
      <c r="F96" s="1065">
        <v>54743541.380000003</v>
      </c>
      <c r="G96" s="1065">
        <v>11231723.389999999</v>
      </c>
      <c r="H96" s="1065">
        <v>14155279.18</v>
      </c>
      <c r="I96" s="1065">
        <v>17490311.960000001</v>
      </c>
      <c r="J96" s="1214">
        <v>0.20516983568957406</v>
      </c>
      <c r="K96" s="1214">
        <v>0.25857441486552213</v>
      </c>
      <c r="L96" s="1215">
        <v>0.3194954421854394</v>
      </c>
    </row>
    <row r="97" spans="2:12" ht="30">
      <c r="B97" s="602"/>
      <c r="C97" s="599" t="s">
        <v>690</v>
      </c>
      <c r="D97" s="603" t="s">
        <v>691</v>
      </c>
      <c r="E97" s="1065">
        <v>20150000</v>
      </c>
      <c r="F97" s="1065">
        <v>417174535.17000002</v>
      </c>
      <c r="G97" s="1065">
        <v>113124982.73999999</v>
      </c>
      <c r="H97" s="1065">
        <v>174029160.27999997</v>
      </c>
      <c r="I97" s="1065">
        <v>182714911.15000001</v>
      </c>
      <c r="J97" s="1214">
        <v>0.27116943438050739</v>
      </c>
      <c r="K97" s="1214">
        <v>0.41716151300817655</v>
      </c>
      <c r="L97" s="1215">
        <v>0.43798193740551078</v>
      </c>
    </row>
    <row r="98" spans="2:12" ht="21.75" customHeight="1">
      <c r="B98" s="605" t="s">
        <v>693</v>
      </c>
      <c r="C98" s="606" t="s">
        <v>694</v>
      </c>
      <c r="D98" s="607"/>
      <c r="E98" s="1064">
        <v>27999900000</v>
      </c>
      <c r="F98" s="1064">
        <v>27999900000</v>
      </c>
      <c r="G98" s="1064">
        <v>15560118656.51</v>
      </c>
      <c r="H98" s="1064">
        <v>15986684183.820002</v>
      </c>
      <c r="I98" s="1064">
        <v>17162014383.639999</v>
      </c>
      <c r="J98" s="1212">
        <v>0.55572050816288632</v>
      </c>
      <c r="K98" s="1212">
        <v>0.5709550456901632</v>
      </c>
      <c r="L98" s="1213">
        <v>0.61293127417026483</v>
      </c>
    </row>
    <row r="99" spans="2:12" ht="21.75" customHeight="1">
      <c r="B99" s="605" t="s">
        <v>696</v>
      </c>
      <c r="C99" s="606" t="s">
        <v>697</v>
      </c>
      <c r="D99" s="607"/>
      <c r="E99" s="1066">
        <v>28520043000</v>
      </c>
      <c r="F99" s="1066">
        <v>28520043000</v>
      </c>
      <c r="G99" s="1066">
        <v>16793406622.330002</v>
      </c>
      <c r="H99" s="1066">
        <v>18873329193.57</v>
      </c>
      <c r="I99" s="1066">
        <v>21152910210.829998</v>
      </c>
      <c r="J99" s="1212">
        <v>0.58882823642061133</v>
      </c>
      <c r="K99" s="1212">
        <v>0.66175668786929953</v>
      </c>
      <c r="L99" s="1213">
        <v>0.74168577553792603</v>
      </c>
    </row>
    <row r="100" spans="2:12" ht="21.75" customHeight="1">
      <c r="B100" s="608" t="s">
        <v>699</v>
      </c>
      <c r="C100" s="609" t="s">
        <v>700</v>
      </c>
      <c r="D100" s="610"/>
      <c r="E100" s="1067">
        <v>11882663000</v>
      </c>
      <c r="F100" s="1067">
        <v>11840149266.439991</v>
      </c>
      <c r="G100" s="1067">
        <v>4351047607.2500086</v>
      </c>
      <c r="H100" s="1067">
        <v>4912902951.7299948</v>
      </c>
      <c r="I100" s="1067">
        <v>5509801182.8499975</v>
      </c>
      <c r="J100" s="1217">
        <v>0.36748249615253792</v>
      </c>
      <c r="K100" s="1217">
        <v>0.41493589659847002</v>
      </c>
      <c r="L100" s="1216">
        <v>0.46534896299551837</v>
      </c>
    </row>
  </sheetData>
  <mergeCells count="7">
    <mergeCell ref="E74:I74"/>
    <mergeCell ref="B75:D75"/>
    <mergeCell ref="B2:L2"/>
    <mergeCell ref="E8:I8"/>
    <mergeCell ref="B9:D9"/>
    <mergeCell ref="E41:I41"/>
    <mergeCell ref="B42:D42"/>
  </mergeCells>
  <conditionalFormatting sqref="J10:J11">
    <cfRule type="containsErrors" dxfId="13" priority="53">
      <formula>ISERROR(J10)</formula>
    </cfRule>
  </conditionalFormatting>
  <conditionalFormatting sqref="J12:J34">
    <cfRule type="containsErrors" dxfId="12" priority="39">
      <formula>ISERROR(J12)</formula>
    </cfRule>
  </conditionalFormatting>
  <conditionalFormatting sqref="K10:K11">
    <cfRule type="containsErrors" dxfId="11" priority="14">
      <formula>ISERROR(K10)</formula>
    </cfRule>
  </conditionalFormatting>
  <conditionalFormatting sqref="K12:K34">
    <cfRule type="containsErrors" dxfId="10" priority="13">
      <formula>ISERROR(K12)</formula>
    </cfRule>
  </conditionalFormatting>
  <conditionalFormatting sqref="L10:L11">
    <cfRule type="containsErrors" dxfId="9" priority="12">
      <formula>ISERROR(L10)</formula>
    </cfRule>
  </conditionalFormatting>
  <conditionalFormatting sqref="L12:L34">
    <cfRule type="containsErrors" dxfId="8" priority="11">
      <formula>ISERROR(L12)</formula>
    </cfRule>
  </conditionalFormatting>
  <conditionalFormatting sqref="J43:J44">
    <cfRule type="containsErrors" dxfId="7" priority="10">
      <formula>ISERROR(J43)</formula>
    </cfRule>
  </conditionalFormatting>
  <conditionalFormatting sqref="J45:J67">
    <cfRule type="containsErrors" dxfId="6" priority="9">
      <formula>ISERROR(J45)</formula>
    </cfRule>
  </conditionalFormatting>
  <conditionalFormatting sqref="K43:K67">
    <cfRule type="containsErrors" dxfId="5" priority="8">
      <formula>ISERROR(K43)</formula>
    </cfRule>
  </conditionalFormatting>
  <conditionalFormatting sqref="L43:L67">
    <cfRule type="containsErrors" dxfId="4" priority="6">
      <formula>ISERROR(L43)</formula>
    </cfRule>
  </conditionalFormatting>
  <conditionalFormatting sqref="J76:J77">
    <cfRule type="containsErrors" dxfId="3" priority="4">
      <formula>ISERROR(J76)</formula>
    </cfRule>
  </conditionalFormatting>
  <conditionalFormatting sqref="J78:J100">
    <cfRule type="containsErrors" dxfId="2" priority="3">
      <formula>ISERROR(J78)</formula>
    </cfRule>
  </conditionalFormatting>
  <conditionalFormatting sqref="K76:K100">
    <cfRule type="containsErrors" dxfId="1" priority="2">
      <formula>ISERROR(K76)</formula>
    </cfRule>
  </conditionalFormatting>
  <conditionalFormatting sqref="L76:L100">
    <cfRule type="containsErrors" dxfId="0" priority="1">
      <formula>ISERROR(L76)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2" fitToWidth="0" fitToHeight="4" orientation="landscape" useFirstPageNumber="1" r:id="rId1"/>
  <headerFooter alignWithMargins="0">
    <oddHeader>&amp;C&amp;"Helv,Standardowy"&amp;12- &amp;P -</oddHeader>
  </headerFooter>
  <rowBreaks count="2" manualBreakCount="2">
    <brk id="35" min="1" max="11" man="1"/>
    <brk id="68" min="1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T188"/>
  <sheetViews>
    <sheetView showGridLines="0" zoomScale="70" zoomScaleNormal="70" zoomScaleSheetLayoutView="55" workbookViewId="0">
      <selection activeCell="O21" sqref="O21"/>
    </sheetView>
  </sheetViews>
  <sheetFormatPr defaultColWidth="16.28515625" defaultRowHeight="15"/>
  <cols>
    <col min="1" max="1" width="5.42578125" style="840" customWidth="1"/>
    <col min="2" max="2" width="1.42578125" style="840" customWidth="1"/>
    <col min="3" max="3" width="42.5703125" style="840" bestFit="1" customWidth="1"/>
    <col min="4" max="4" width="3.7109375" style="840" customWidth="1"/>
    <col min="5" max="5" width="17.7109375" style="840" customWidth="1"/>
    <col min="6" max="6" width="14.7109375" style="840" customWidth="1"/>
    <col min="7" max="7" width="14.5703125" style="840" customWidth="1"/>
    <col min="8" max="8" width="14.5703125" style="840" bestFit="1" customWidth="1"/>
    <col min="9" max="9" width="14.7109375" style="840" customWidth="1"/>
    <col min="10" max="10" width="14.5703125" style="840" customWidth="1"/>
    <col min="11" max="11" width="14.7109375" style="840" customWidth="1"/>
    <col min="12" max="12" width="22.5703125" style="840" bestFit="1" customWidth="1"/>
    <col min="13" max="16384" width="16.28515625" style="840"/>
  </cols>
  <sheetData>
    <row r="1" spans="1:20" ht="16.5" customHeight="1">
      <c r="A1" s="845" t="s">
        <v>348</v>
      </c>
      <c r="B1" s="845"/>
      <c r="C1" s="834"/>
      <c r="D1" s="834"/>
      <c r="E1" s="834"/>
      <c r="F1" s="834"/>
      <c r="G1" s="834"/>
      <c r="H1" s="834"/>
      <c r="I1" s="834"/>
      <c r="J1" s="834"/>
      <c r="K1" s="834"/>
      <c r="L1" s="834"/>
    </row>
    <row r="2" spans="1:20" ht="15" customHeight="1">
      <c r="A2" s="852" t="s">
        <v>349</v>
      </c>
      <c r="B2" s="852"/>
      <c r="C2" s="852"/>
      <c r="D2" s="852"/>
      <c r="E2" s="852"/>
      <c r="F2" s="852"/>
      <c r="G2" s="853"/>
      <c r="H2" s="853"/>
      <c r="I2" s="853"/>
      <c r="J2" s="853"/>
      <c r="K2" s="853"/>
      <c r="L2" s="853"/>
    </row>
    <row r="3" spans="1:20" ht="15" customHeight="1">
      <c r="A3" s="852"/>
      <c r="B3" s="852"/>
      <c r="C3" s="852"/>
      <c r="D3" s="852"/>
      <c r="E3" s="852"/>
      <c r="F3" s="852"/>
      <c r="G3" s="853"/>
      <c r="H3" s="853"/>
      <c r="I3" s="853"/>
      <c r="J3" s="853"/>
      <c r="K3" s="853"/>
      <c r="L3" s="853"/>
    </row>
    <row r="4" spans="1:20" ht="15.2" customHeight="1">
      <c r="A4" s="834"/>
      <c r="B4" s="854"/>
      <c r="C4" s="854"/>
      <c r="D4" s="834"/>
      <c r="E4" s="834"/>
      <c r="F4" s="834"/>
      <c r="G4" s="834"/>
      <c r="H4" s="834"/>
      <c r="I4" s="834"/>
      <c r="J4" s="845"/>
      <c r="K4" s="845"/>
      <c r="L4" s="855" t="s">
        <v>2</v>
      </c>
    </row>
    <row r="5" spans="1:20" ht="15.95" customHeight="1">
      <c r="A5" s="856" t="s">
        <v>4</v>
      </c>
      <c r="B5" s="857" t="s">
        <v>4</v>
      </c>
      <c r="C5" s="857" t="s">
        <v>3</v>
      </c>
      <c r="D5" s="858"/>
      <c r="E5" s="833" t="s">
        <v>4</v>
      </c>
      <c r="F5" s="846" t="s">
        <v>4</v>
      </c>
      <c r="G5" s="831" t="s">
        <v>4</v>
      </c>
      <c r="H5" s="832" t="s">
        <v>4</v>
      </c>
      <c r="I5" s="833" t="s">
        <v>4</v>
      </c>
      <c r="J5" s="832" t="s">
        <v>4</v>
      </c>
      <c r="K5" s="833" t="s">
        <v>4</v>
      </c>
      <c r="L5" s="833" t="s">
        <v>4</v>
      </c>
    </row>
    <row r="6" spans="1:20" ht="15.95" customHeight="1">
      <c r="A6" s="859"/>
      <c r="B6" s="860"/>
      <c r="C6" s="835" t="s">
        <v>731</v>
      </c>
      <c r="D6" s="860"/>
      <c r="E6" s="847"/>
      <c r="F6" s="848" t="s">
        <v>5</v>
      </c>
      <c r="G6" s="836" t="s">
        <v>6</v>
      </c>
      <c r="H6" s="837" t="s">
        <v>7</v>
      </c>
      <c r="I6" s="838" t="s">
        <v>7</v>
      </c>
      <c r="J6" s="837" t="s">
        <v>8</v>
      </c>
      <c r="K6" s="839" t="s">
        <v>9</v>
      </c>
      <c r="L6" s="838" t="s">
        <v>10</v>
      </c>
    </row>
    <row r="7" spans="1:20" ht="15.95" customHeight="1">
      <c r="A7" s="859" t="s">
        <v>4</v>
      </c>
      <c r="B7" s="860"/>
      <c r="C7" s="835" t="s">
        <v>11</v>
      </c>
      <c r="D7" s="834"/>
      <c r="E7" s="839" t="s">
        <v>12</v>
      </c>
      <c r="F7" s="848" t="s">
        <v>13</v>
      </c>
      <c r="G7" s="841" t="s">
        <v>14</v>
      </c>
      <c r="H7" s="837" t="s">
        <v>15</v>
      </c>
      <c r="I7" s="838" t="s">
        <v>16</v>
      </c>
      <c r="J7" s="837" t="s">
        <v>17</v>
      </c>
      <c r="K7" s="838" t="s">
        <v>18</v>
      </c>
      <c r="L7" s="842" t="s">
        <v>19</v>
      </c>
    </row>
    <row r="8" spans="1:20" ht="15.95" customHeight="1">
      <c r="A8" s="861" t="s">
        <v>4</v>
      </c>
      <c r="B8" s="862"/>
      <c r="C8" s="835" t="s">
        <v>702</v>
      </c>
      <c r="D8" s="834"/>
      <c r="E8" s="839" t="s">
        <v>4</v>
      </c>
      <c r="F8" s="848" t="s">
        <v>20</v>
      </c>
      <c r="G8" s="841" t="s">
        <v>21</v>
      </c>
      <c r="H8" s="837" t="s">
        <v>22</v>
      </c>
      <c r="I8" s="838" t="s">
        <v>4</v>
      </c>
      <c r="J8" s="837" t="s">
        <v>23</v>
      </c>
      <c r="K8" s="838" t="s">
        <v>24</v>
      </c>
      <c r="L8" s="838" t="s">
        <v>25</v>
      </c>
    </row>
    <row r="9" spans="1:20" ht="15.95" customHeight="1">
      <c r="A9" s="863" t="s">
        <v>4</v>
      </c>
      <c r="B9" s="864"/>
      <c r="C9" s="835" t="s">
        <v>26</v>
      </c>
      <c r="D9" s="834"/>
      <c r="E9" s="849" t="s">
        <v>4</v>
      </c>
      <c r="F9" s="848" t="s">
        <v>4</v>
      </c>
      <c r="G9" s="841" t="s">
        <v>4</v>
      </c>
      <c r="H9" s="837" t="s">
        <v>27</v>
      </c>
      <c r="I9" s="838"/>
      <c r="J9" s="837" t="s">
        <v>28</v>
      </c>
      <c r="K9" s="838" t="s">
        <v>4</v>
      </c>
      <c r="L9" s="838" t="s">
        <v>29</v>
      </c>
    </row>
    <row r="10" spans="1:20" ht="15.95" customHeight="1">
      <c r="A10" s="859"/>
      <c r="B10" s="860"/>
      <c r="C10" s="835" t="s">
        <v>30</v>
      </c>
      <c r="D10" s="865"/>
      <c r="E10" s="843"/>
      <c r="F10" s="866"/>
      <c r="G10" s="867"/>
      <c r="H10" s="857"/>
      <c r="I10" s="868"/>
      <c r="J10" s="869"/>
      <c r="K10" s="857"/>
      <c r="L10" s="868"/>
    </row>
    <row r="11" spans="1:20" s="878" customFormat="1" ht="9.9499999999999993" customHeight="1">
      <c r="A11" s="870">
        <v>1</v>
      </c>
      <c r="B11" s="871"/>
      <c r="C11" s="871"/>
      <c r="D11" s="871"/>
      <c r="E11" s="872" t="s">
        <v>32</v>
      </c>
      <c r="F11" s="872">
        <v>3</v>
      </c>
      <c r="G11" s="873" t="s">
        <v>34</v>
      </c>
      <c r="H11" s="874" t="s">
        <v>35</v>
      </c>
      <c r="I11" s="875" t="s">
        <v>36</v>
      </c>
      <c r="J11" s="876">
        <v>7</v>
      </c>
      <c r="K11" s="910">
        <v>8</v>
      </c>
      <c r="L11" s="877">
        <v>9</v>
      </c>
    </row>
    <row r="12" spans="1:20" ht="18.95" customHeight="1">
      <c r="A12" s="879"/>
      <c r="B12" s="880"/>
      <c r="C12" s="881" t="s">
        <v>40</v>
      </c>
      <c r="D12" s="882" t="s">
        <v>41</v>
      </c>
      <c r="E12" s="972">
        <v>486784028000</v>
      </c>
      <c r="F12" s="972">
        <v>272213318000</v>
      </c>
      <c r="G12" s="972">
        <v>28644786000</v>
      </c>
      <c r="H12" s="972">
        <v>93634712000</v>
      </c>
      <c r="I12" s="972">
        <v>23888606000</v>
      </c>
      <c r="J12" s="972">
        <v>27999900000</v>
      </c>
      <c r="K12" s="972">
        <v>28520043000</v>
      </c>
      <c r="L12" s="973">
        <v>11882663000</v>
      </c>
      <c r="O12" s="1037"/>
    </row>
    <row r="13" spans="1:20" ht="18.95" customHeight="1">
      <c r="A13" s="883"/>
      <c r="B13" s="884"/>
      <c r="C13" s="885"/>
      <c r="D13" s="866" t="s">
        <v>42</v>
      </c>
      <c r="E13" s="974">
        <v>486784028000</v>
      </c>
      <c r="F13" s="972">
        <v>270999553709.55005</v>
      </c>
      <c r="G13" s="972">
        <v>29785104197.379997</v>
      </c>
      <c r="H13" s="972">
        <v>92382525626.340012</v>
      </c>
      <c r="I13" s="972">
        <v>25256752200.290005</v>
      </c>
      <c r="J13" s="972">
        <v>27999900000</v>
      </c>
      <c r="K13" s="972">
        <v>28520043000</v>
      </c>
      <c r="L13" s="975">
        <v>11840149266.439999</v>
      </c>
    </row>
    <row r="14" spans="1:20" ht="18.95" customHeight="1">
      <c r="A14" s="883"/>
      <c r="B14" s="884"/>
      <c r="C14" s="850" t="s">
        <v>4</v>
      </c>
      <c r="D14" s="866" t="s">
        <v>43</v>
      </c>
      <c r="E14" s="974">
        <v>312491371066.18994</v>
      </c>
      <c r="F14" s="972">
        <v>177340514222.58997</v>
      </c>
      <c r="G14" s="972">
        <v>21971470251.200001</v>
      </c>
      <c r="H14" s="972">
        <v>61097521111.129982</v>
      </c>
      <c r="I14" s="972">
        <v>8257139703.9499998</v>
      </c>
      <c r="J14" s="972">
        <v>17162014383.639999</v>
      </c>
      <c r="K14" s="972">
        <v>21152910210.829998</v>
      </c>
      <c r="L14" s="975">
        <v>5509801182.8500023</v>
      </c>
      <c r="T14" s="1078"/>
    </row>
    <row r="15" spans="1:20" ht="18.95" customHeight="1">
      <c r="A15" s="883"/>
      <c r="B15" s="884"/>
      <c r="C15" s="885"/>
      <c r="D15" s="866" t="s">
        <v>44</v>
      </c>
      <c r="E15" s="911">
        <v>0.64195074836389243</v>
      </c>
      <c r="F15" s="912">
        <v>0.65147625959502087</v>
      </c>
      <c r="G15" s="912">
        <v>0.76703209621464796</v>
      </c>
      <c r="H15" s="912">
        <v>0.65250930777818783</v>
      </c>
      <c r="I15" s="912">
        <v>0.34565180169784709</v>
      </c>
      <c r="J15" s="912">
        <v>0.61293127417026483</v>
      </c>
      <c r="K15" s="912">
        <v>0.74168577553792603</v>
      </c>
      <c r="L15" s="913">
        <v>0.4636840397518639</v>
      </c>
      <c r="T15" s="1078"/>
    </row>
    <row r="16" spans="1:20" ht="18.95" customHeight="1">
      <c r="A16" s="886"/>
      <c r="B16" s="887"/>
      <c r="C16" s="888"/>
      <c r="D16" s="866" t="s">
        <v>45</v>
      </c>
      <c r="E16" s="914">
        <v>0.64195074836389243</v>
      </c>
      <c r="F16" s="915">
        <v>0.65439411908647904</v>
      </c>
      <c r="G16" s="915">
        <v>0.73766638872905765</v>
      </c>
      <c r="H16" s="915">
        <v>0.66135365640739663</v>
      </c>
      <c r="I16" s="915">
        <v>0.32692800873483602</v>
      </c>
      <c r="J16" s="915">
        <v>0.61293127417026483</v>
      </c>
      <c r="K16" s="915">
        <v>0.74168577553792603</v>
      </c>
      <c r="L16" s="916">
        <v>0.46534896299551848</v>
      </c>
    </row>
    <row r="17" spans="1:15" ht="18.95" customHeight="1">
      <c r="A17" s="889" t="s">
        <v>350</v>
      </c>
      <c r="B17" s="890" t="s">
        <v>47</v>
      </c>
      <c r="C17" s="891" t="s">
        <v>351</v>
      </c>
      <c r="D17" s="892" t="s">
        <v>41</v>
      </c>
      <c r="E17" s="976">
        <v>5876017000</v>
      </c>
      <c r="F17" s="971">
        <v>2627083000</v>
      </c>
      <c r="G17" s="971">
        <v>2056000</v>
      </c>
      <c r="H17" s="971">
        <v>1149882000</v>
      </c>
      <c r="I17" s="971">
        <v>146726000</v>
      </c>
      <c r="J17" s="971">
        <v>0</v>
      </c>
      <c r="K17" s="971">
        <v>0</v>
      </c>
      <c r="L17" s="979">
        <v>1950270000</v>
      </c>
    </row>
    <row r="18" spans="1:15" ht="18.95" customHeight="1">
      <c r="A18" s="893"/>
      <c r="B18" s="890"/>
      <c r="C18" s="891"/>
      <c r="D18" s="894" t="s">
        <v>42</v>
      </c>
      <c r="E18" s="978">
        <v>8998277071.039999</v>
      </c>
      <c r="F18" s="971">
        <v>4096449998.3799996</v>
      </c>
      <c r="G18" s="971">
        <v>2779375.99</v>
      </c>
      <c r="H18" s="971">
        <v>2012654244.4199996</v>
      </c>
      <c r="I18" s="971">
        <v>165323902.25</v>
      </c>
      <c r="J18" s="971">
        <v>0</v>
      </c>
      <c r="K18" s="971">
        <v>0</v>
      </c>
      <c r="L18" s="979">
        <v>2721069550</v>
      </c>
    </row>
    <row r="19" spans="1:15" ht="18.95" customHeight="1">
      <c r="A19" s="893"/>
      <c r="B19" s="890"/>
      <c r="C19" s="891"/>
      <c r="D19" s="894" t="s">
        <v>43</v>
      </c>
      <c r="E19" s="978">
        <v>6054663450.21</v>
      </c>
      <c r="F19" s="971">
        <v>2626718393.5499992</v>
      </c>
      <c r="G19" s="1046">
        <v>1465187.2600000007</v>
      </c>
      <c r="H19" s="971">
        <v>1507675152.8800001</v>
      </c>
      <c r="I19" s="971">
        <v>68591413.88000001</v>
      </c>
      <c r="J19" s="971">
        <v>0</v>
      </c>
      <c r="K19" s="971">
        <v>0</v>
      </c>
      <c r="L19" s="979">
        <v>1850213302.6400006</v>
      </c>
    </row>
    <row r="20" spans="1:15" ht="18.95" customHeight="1">
      <c r="A20" s="893"/>
      <c r="B20" s="891"/>
      <c r="C20" s="891"/>
      <c r="D20" s="894" t="s">
        <v>44</v>
      </c>
      <c r="E20" s="917">
        <v>1.0304026435270695</v>
      </c>
      <c r="F20" s="851">
        <v>0.99986121243599813</v>
      </c>
      <c r="G20" s="851">
        <v>0.71263971789883307</v>
      </c>
      <c r="H20" s="851">
        <v>1.3111564081183984</v>
      </c>
      <c r="I20" s="851">
        <v>0.46747961424696377</v>
      </c>
      <c r="J20" s="851">
        <v>0</v>
      </c>
      <c r="K20" s="851">
        <v>0</v>
      </c>
      <c r="L20" s="918">
        <v>0.94869597678270223</v>
      </c>
    </row>
    <row r="21" spans="1:15" s="898" customFormat="1" ht="18.95" customHeight="1">
      <c r="A21" s="895"/>
      <c r="B21" s="896"/>
      <c r="C21" s="896"/>
      <c r="D21" s="897" t="s">
        <v>45</v>
      </c>
      <c r="E21" s="919">
        <v>0.67286919511472842</v>
      </c>
      <c r="F21" s="920">
        <v>0.64121822421579</v>
      </c>
      <c r="G21" s="920">
        <v>0.52716410635755706</v>
      </c>
      <c r="H21" s="920">
        <v>0.74909794221236303</v>
      </c>
      <c r="I21" s="920">
        <v>0.41489108922844825</v>
      </c>
      <c r="J21" s="920">
        <v>0</v>
      </c>
      <c r="K21" s="920">
        <v>0</v>
      </c>
      <c r="L21" s="921">
        <v>0.67995810788445321</v>
      </c>
      <c r="O21" s="840"/>
    </row>
    <row r="22" spans="1:15" ht="18.95" customHeight="1">
      <c r="A22" s="889" t="s">
        <v>352</v>
      </c>
      <c r="B22" s="890" t="s">
        <v>47</v>
      </c>
      <c r="C22" s="891" t="s">
        <v>353</v>
      </c>
      <c r="D22" s="894" t="s">
        <v>41</v>
      </c>
      <c r="E22" s="976">
        <v>12817000</v>
      </c>
      <c r="F22" s="971">
        <v>7036000</v>
      </c>
      <c r="G22" s="971">
        <v>8000</v>
      </c>
      <c r="H22" s="971">
        <v>1472000</v>
      </c>
      <c r="I22" s="971">
        <v>0</v>
      </c>
      <c r="J22" s="971">
        <v>0</v>
      </c>
      <c r="K22" s="971">
        <v>0</v>
      </c>
      <c r="L22" s="979">
        <v>4301000</v>
      </c>
    </row>
    <row r="23" spans="1:15" ht="18.95" customHeight="1">
      <c r="A23" s="889"/>
      <c r="B23" s="890"/>
      <c r="C23" s="891"/>
      <c r="D23" s="894" t="s">
        <v>42</v>
      </c>
      <c r="E23" s="978">
        <v>13551763.949999999</v>
      </c>
      <c r="F23" s="971">
        <v>7409384.9500000002</v>
      </c>
      <c r="G23" s="971">
        <v>8000</v>
      </c>
      <c r="H23" s="971">
        <v>1833379</v>
      </c>
      <c r="I23" s="971">
        <v>0</v>
      </c>
      <c r="J23" s="971">
        <v>0</v>
      </c>
      <c r="K23" s="971">
        <v>0</v>
      </c>
      <c r="L23" s="979">
        <v>4301000</v>
      </c>
    </row>
    <row r="24" spans="1:15" ht="18.95" customHeight="1">
      <c r="A24" s="889"/>
      <c r="B24" s="890"/>
      <c r="C24" s="891"/>
      <c r="D24" s="894" t="s">
        <v>43</v>
      </c>
      <c r="E24" s="978">
        <v>6847503.4900000002</v>
      </c>
      <c r="F24" s="971">
        <v>2196192.16</v>
      </c>
      <c r="G24" s="971">
        <v>228.69</v>
      </c>
      <c r="H24" s="971">
        <v>893272.41999999993</v>
      </c>
      <c r="I24" s="971">
        <v>0</v>
      </c>
      <c r="J24" s="971">
        <v>0</v>
      </c>
      <c r="K24" s="971">
        <v>0</v>
      </c>
      <c r="L24" s="979">
        <v>3757810.22</v>
      </c>
    </row>
    <row r="25" spans="1:15" ht="18.95" customHeight="1">
      <c r="A25" s="889"/>
      <c r="B25" s="891"/>
      <c r="C25" s="891"/>
      <c r="D25" s="894" t="s">
        <v>44</v>
      </c>
      <c r="E25" s="917">
        <v>0.53425165717406575</v>
      </c>
      <c r="F25" s="851">
        <v>0.31213646389994315</v>
      </c>
      <c r="G25" s="851">
        <v>2.8586250000000001E-2</v>
      </c>
      <c r="H25" s="851">
        <v>0.60684267663043479</v>
      </c>
      <c r="I25" s="851">
        <v>0</v>
      </c>
      <c r="J25" s="851">
        <v>0</v>
      </c>
      <c r="K25" s="851">
        <v>0</v>
      </c>
      <c r="L25" s="918">
        <v>0.87370616600790518</v>
      </c>
    </row>
    <row r="26" spans="1:15" ht="18.95" customHeight="1">
      <c r="A26" s="895"/>
      <c r="B26" s="896"/>
      <c r="C26" s="896"/>
      <c r="D26" s="894" t="s">
        <v>45</v>
      </c>
      <c r="E26" s="919">
        <v>0.50528503265436531</v>
      </c>
      <c r="F26" s="920">
        <v>0.29640681039254141</v>
      </c>
      <c r="G26" s="920">
        <v>2.8586250000000001E-2</v>
      </c>
      <c r="H26" s="920">
        <v>0.48722736542744294</v>
      </c>
      <c r="I26" s="920">
        <v>0</v>
      </c>
      <c r="J26" s="920">
        <v>0</v>
      </c>
      <c r="K26" s="920">
        <v>0</v>
      </c>
      <c r="L26" s="921">
        <v>0.87370616600790518</v>
      </c>
    </row>
    <row r="27" spans="1:15" ht="18.95" customHeight="1">
      <c r="A27" s="889" t="s">
        <v>354</v>
      </c>
      <c r="B27" s="890" t="s">
        <v>47</v>
      </c>
      <c r="C27" s="891" t="s">
        <v>355</v>
      </c>
      <c r="D27" s="892" t="s">
        <v>41</v>
      </c>
      <c r="E27" s="976">
        <v>113702000</v>
      </c>
      <c r="F27" s="971">
        <v>5219000</v>
      </c>
      <c r="G27" s="971">
        <v>1218000</v>
      </c>
      <c r="H27" s="971">
        <v>40133000</v>
      </c>
      <c r="I27" s="971">
        <v>100000</v>
      </c>
      <c r="J27" s="971">
        <v>0</v>
      </c>
      <c r="K27" s="971">
        <v>0</v>
      </c>
      <c r="L27" s="979">
        <v>67032000</v>
      </c>
    </row>
    <row r="28" spans="1:15" ht="18.95" customHeight="1">
      <c r="A28" s="889"/>
      <c r="B28" s="890"/>
      <c r="C28" s="891"/>
      <c r="D28" s="894" t="s">
        <v>42</v>
      </c>
      <c r="E28" s="978">
        <v>114200653.58</v>
      </c>
      <c r="F28" s="971">
        <v>5219000</v>
      </c>
      <c r="G28" s="971">
        <v>1322989</v>
      </c>
      <c r="H28" s="971">
        <v>40261596</v>
      </c>
      <c r="I28" s="971">
        <v>365068.57999999996</v>
      </c>
      <c r="J28" s="971">
        <v>0</v>
      </c>
      <c r="K28" s="971">
        <v>0</v>
      </c>
      <c r="L28" s="979">
        <v>67032000</v>
      </c>
    </row>
    <row r="29" spans="1:15" ht="18.95" customHeight="1">
      <c r="A29" s="889"/>
      <c r="B29" s="890"/>
      <c r="C29" s="891"/>
      <c r="D29" s="894" t="s">
        <v>43</v>
      </c>
      <c r="E29" s="978">
        <v>89792116.400000006</v>
      </c>
      <c r="F29" s="971">
        <v>3197070</v>
      </c>
      <c r="G29" s="971">
        <v>773272.4800000001</v>
      </c>
      <c r="H29" s="971">
        <v>27450159.99000001</v>
      </c>
      <c r="I29" s="971">
        <v>68531.91</v>
      </c>
      <c r="J29" s="971">
        <v>0</v>
      </c>
      <c r="K29" s="971">
        <v>0</v>
      </c>
      <c r="L29" s="979">
        <v>58303082.020000003</v>
      </c>
    </row>
    <row r="30" spans="1:15" ht="18.95" customHeight="1">
      <c r="A30" s="893"/>
      <c r="B30" s="891"/>
      <c r="C30" s="891"/>
      <c r="D30" s="894" t="s">
        <v>44</v>
      </c>
      <c r="E30" s="917">
        <v>0.78971448523332932</v>
      </c>
      <c r="F30" s="851">
        <v>0.61258287028166314</v>
      </c>
      <c r="G30" s="851">
        <v>0.63487067323481128</v>
      </c>
      <c r="H30" s="851">
        <v>0.68397976702464325</v>
      </c>
      <c r="I30" s="851">
        <v>0.68531910000000007</v>
      </c>
      <c r="J30" s="851">
        <v>0</v>
      </c>
      <c r="K30" s="851">
        <v>0</v>
      </c>
      <c r="L30" s="918">
        <v>0.86977983679436688</v>
      </c>
    </row>
    <row r="31" spans="1:15" ht="18.95" customHeight="1">
      <c r="A31" s="895"/>
      <c r="B31" s="896"/>
      <c r="C31" s="896"/>
      <c r="D31" s="899" t="s">
        <v>45</v>
      </c>
      <c r="E31" s="919">
        <v>0.78626622164731053</v>
      </c>
      <c r="F31" s="920">
        <v>0.61258287028166314</v>
      </c>
      <c r="G31" s="920">
        <v>0.58448897156363366</v>
      </c>
      <c r="H31" s="920">
        <v>0.68179512779374196</v>
      </c>
      <c r="I31" s="920">
        <v>0.1877233861100838</v>
      </c>
      <c r="J31" s="920">
        <v>0</v>
      </c>
      <c r="K31" s="920">
        <v>0</v>
      </c>
      <c r="L31" s="921">
        <v>0.86977983679436688</v>
      </c>
    </row>
    <row r="32" spans="1:15" ht="18.95" customHeight="1">
      <c r="A32" s="889" t="s">
        <v>356</v>
      </c>
      <c r="B32" s="890" t="s">
        <v>47</v>
      </c>
      <c r="C32" s="891" t="s">
        <v>357</v>
      </c>
      <c r="D32" s="894" t="s">
        <v>41</v>
      </c>
      <c r="E32" s="976">
        <v>409287000</v>
      </c>
      <c r="F32" s="971">
        <v>409287000</v>
      </c>
      <c r="G32" s="971">
        <v>0</v>
      </c>
      <c r="H32" s="971">
        <v>0</v>
      </c>
      <c r="I32" s="971">
        <v>0</v>
      </c>
      <c r="J32" s="971">
        <v>0</v>
      </c>
      <c r="K32" s="971">
        <v>0</v>
      </c>
      <c r="L32" s="979">
        <v>0</v>
      </c>
    </row>
    <row r="33" spans="1:12" ht="18.95" customHeight="1">
      <c r="A33" s="889"/>
      <c r="B33" s="890"/>
      <c r="C33" s="891"/>
      <c r="D33" s="894" t="s">
        <v>42</v>
      </c>
      <c r="E33" s="978">
        <v>559252600</v>
      </c>
      <c r="F33" s="971">
        <v>559252600</v>
      </c>
      <c r="G33" s="971">
        <v>0</v>
      </c>
      <c r="H33" s="971">
        <v>0</v>
      </c>
      <c r="I33" s="971">
        <v>0</v>
      </c>
      <c r="J33" s="971">
        <v>0</v>
      </c>
      <c r="K33" s="971">
        <v>0</v>
      </c>
      <c r="L33" s="979">
        <v>0</v>
      </c>
    </row>
    <row r="34" spans="1:12" ht="18.95" customHeight="1">
      <c r="A34" s="889"/>
      <c r="B34" s="890"/>
      <c r="C34" s="891"/>
      <c r="D34" s="894" t="s">
        <v>43</v>
      </c>
      <c r="E34" s="978">
        <v>332813565.18000001</v>
      </c>
      <c r="F34" s="971">
        <v>332813565.18000001</v>
      </c>
      <c r="G34" s="971">
        <v>0</v>
      </c>
      <c r="H34" s="971">
        <v>0</v>
      </c>
      <c r="I34" s="971">
        <v>0</v>
      </c>
      <c r="J34" s="971">
        <v>0</v>
      </c>
      <c r="K34" s="971">
        <v>0</v>
      </c>
      <c r="L34" s="979">
        <v>0</v>
      </c>
    </row>
    <row r="35" spans="1:12" ht="18.95" customHeight="1">
      <c r="A35" s="893"/>
      <c r="B35" s="891"/>
      <c r="C35" s="891"/>
      <c r="D35" s="894" t="s">
        <v>44</v>
      </c>
      <c r="E35" s="917">
        <v>0.81315449838377474</v>
      </c>
      <c r="F35" s="851">
        <v>0.81315449838377474</v>
      </c>
      <c r="G35" s="851">
        <v>0</v>
      </c>
      <c r="H35" s="851">
        <v>0</v>
      </c>
      <c r="I35" s="851">
        <v>0</v>
      </c>
      <c r="J35" s="851">
        <v>0</v>
      </c>
      <c r="K35" s="851">
        <v>0</v>
      </c>
      <c r="L35" s="918">
        <v>0</v>
      </c>
    </row>
    <row r="36" spans="1:12" ht="18.95" customHeight="1">
      <c r="A36" s="895"/>
      <c r="B36" s="896"/>
      <c r="C36" s="896"/>
      <c r="D36" s="894" t="s">
        <v>45</v>
      </c>
      <c r="E36" s="919">
        <v>0.59510418937703646</v>
      </c>
      <c r="F36" s="920">
        <v>0.59510418937703646</v>
      </c>
      <c r="G36" s="920">
        <v>0</v>
      </c>
      <c r="H36" s="920">
        <v>0</v>
      </c>
      <c r="I36" s="920">
        <v>0</v>
      </c>
      <c r="J36" s="920">
        <v>0</v>
      </c>
      <c r="K36" s="920">
        <v>0</v>
      </c>
      <c r="L36" s="921">
        <v>0</v>
      </c>
    </row>
    <row r="37" spans="1:12" ht="18.95" customHeight="1">
      <c r="A37" s="889" t="s">
        <v>358</v>
      </c>
      <c r="B37" s="890" t="s">
        <v>47</v>
      </c>
      <c r="C37" s="891" t="s">
        <v>359</v>
      </c>
      <c r="D37" s="892" t="s">
        <v>41</v>
      </c>
      <c r="E37" s="976">
        <v>1049733000</v>
      </c>
      <c r="F37" s="971">
        <v>143607000</v>
      </c>
      <c r="G37" s="971">
        <v>154000</v>
      </c>
      <c r="H37" s="971">
        <v>599889000</v>
      </c>
      <c r="I37" s="971">
        <v>192886000</v>
      </c>
      <c r="J37" s="971">
        <v>0</v>
      </c>
      <c r="K37" s="971">
        <v>0</v>
      </c>
      <c r="L37" s="979">
        <v>113197000</v>
      </c>
    </row>
    <row r="38" spans="1:12" ht="18.95" customHeight="1">
      <c r="A38" s="889"/>
      <c r="B38" s="890"/>
      <c r="C38" s="891"/>
      <c r="D38" s="894" t="s">
        <v>42</v>
      </c>
      <c r="E38" s="978">
        <v>1088614564</v>
      </c>
      <c r="F38" s="971">
        <v>161749417</v>
      </c>
      <c r="G38" s="971">
        <v>133230</v>
      </c>
      <c r="H38" s="971">
        <v>621644087</v>
      </c>
      <c r="I38" s="971">
        <v>192571639</v>
      </c>
      <c r="J38" s="971">
        <v>0</v>
      </c>
      <c r="K38" s="971">
        <v>0</v>
      </c>
      <c r="L38" s="979">
        <v>112516191</v>
      </c>
    </row>
    <row r="39" spans="1:12" ht="18.95" customHeight="1">
      <c r="A39" s="889"/>
      <c r="B39" s="890"/>
      <c r="C39" s="891"/>
      <c r="D39" s="894" t="s">
        <v>43</v>
      </c>
      <c r="E39" s="978">
        <v>455743834.42000002</v>
      </c>
      <c r="F39" s="971">
        <v>120111129.66</v>
      </c>
      <c r="G39" s="971">
        <v>125193.31</v>
      </c>
      <c r="H39" s="971">
        <v>154628917.85999998</v>
      </c>
      <c r="I39" s="971">
        <v>97429609.540000007</v>
      </c>
      <c r="J39" s="971">
        <v>0</v>
      </c>
      <c r="K39" s="971">
        <v>0</v>
      </c>
      <c r="L39" s="979">
        <v>83448984.049999997</v>
      </c>
    </row>
    <row r="40" spans="1:12" ht="18.95" customHeight="1">
      <c r="A40" s="893"/>
      <c r="B40" s="891"/>
      <c r="C40" s="891"/>
      <c r="D40" s="894" t="s">
        <v>44</v>
      </c>
      <c r="E40" s="917">
        <v>0.4341521457551587</v>
      </c>
      <c r="F40" s="851">
        <v>0.83638770853788458</v>
      </c>
      <c r="G40" s="851">
        <v>0.81294357142857143</v>
      </c>
      <c r="H40" s="851">
        <v>0.25776254917159674</v>
      </c>
      <c r="I40" s="851">
        <v>0.50511498781663788</v>
      </c>
      <c r="J40" s="851">
        <v>0</v>
      </c>
      <c r="K40" s="851">
        <v>0</v>
      </c>
      <c r="L40" s="918">
        <v>0.7372013750364409</v>
      </c>
    </row>
    <row r="41" spans="1:12" ht="18.95" customHeight="1">
      <c r="A41" s="895"/>
      <c r="B41" s="896"/>
      <c r="C41" s="896"/>
      <c r="D41" s="900" t="s">
        <v>45</v>
      </c>
      <c r="E41" s="919">
        <v>0.41864572594492683</v>
      </c>
      <c r="F41" s="920">
        <v>0.7425753482623062</v>
      </c>
      <c r="G41" s="920">
        <v>0.93967807550851912</v>
      </c>
      <c r="H41" s="920">
        <v>0.24874187834107073</v>
      </c>
      <c r="I41" s="920">
        <v>0.50593955603192431</v>
      </c>
      <c r="J41" s="920">
        <v>0</v>
      </c>
      <c r="K41" s="920">
        <v>0</v>
      </c>
      <c r="L41" s="921">
        <v>0.74166200711504704</v>
      </c>
    </row>
    <row r="42" spans="1:12" ht="18.75" customHeight="1">
      <c r="A42" s="901" t="s">
        <v>360</v>
      </c>
      <c r="B42" s="902" t="s">
        <v>47</v>
      </c>
      <c r="C42" s="903" t="s">
        <v>361</v>
      </c>
      <c r="D42" s="904" t="s">
        <v>41</v>
      </c>
      <c r="E42" s="1047">
        <v>0</v>
      </c>
      <c r="F42" s="1046">
        <v>0</v>
      </c>
      <c r="G42" s="1046">
        <v>0</v>
      </c>
      <c r="H42" s="1046">
        <v>0</v>
      </c>
      <c r="I42" s="1046">
        <v>0</v>
      </c>
      <c r="J42" s="1046">
        <v>0</v>
      </c>
      <c r="K42" s="1046">
        <v>0</v>
      </c>
      <c r="L42" s="1049">
        <v>0</v>
      </c>
    </row>
    <row r="43" spans="1:12" ht="18.95" customHeight="1">
      <c r="A43" s="893"/>
      <c r="B43" s="891"/>
      <c r="C43" s="891" t="s">
        <v>362</v>
      </c>
      <c r="D43" s="894" t="s">
        <v>42</v>
      </c>
      <c r="E43" s="1048">
        <v>44495.199999999997</v>
      </c>
      <c r="F43" s="1046">
        <v>0</v>
      </c>
      <c r="G43" s="1046">
        <v>0</v>
      </c>
      <c r="H43" s="1046">
        <v>0</v>
      </c>
      <c r="I43" s="1046">
        <v>44495.199999999997</v>
      </c>
      <c r="J43" s="1046">
        <v>0</v>
      </c>
      <c r="K43" s="1046">
        <v>0</v>
      </c>
      <c r="L43" s="1049">
        <v>0</v>
      </c>
    </row>
    <row r="44" spans="1:12" ht="18.95" customHeight="1">
      <c r="A44" s="893"/>
      <c r="B44" s="891"/>
      <c r="C44" s="891"/>
      <c r="D44" s="894" t="s">
        <v>43</v>
      </c>
      <c r="E44" s="1048">
        <v>0</v>
      </c>
      <c r="F44" s="1046">
        <v>0</v>
      </c>
      <c r="G44" s="1046">
        <v>0</v>
      </c>
      <c r="H44" s="1046">
        <v>0</v>
      </c>
      <c r="I44" s="1046">
        <v>0</v>
      </c>
      <c r="J44" s="1046">
        <v>0</v>
      </c>
      <c r="K44" s="1046">
        <v>0</v>
      </c>
      <c r="L44" s="1049">
        <v>0</v>
      </c>
    </row>
    <row r="45" spans="1:12" ht="18.95" customHeight="1">
      <c r="A45" s="893"/>
      <c r="B45" s="891"/>
      <c r="C45" s="891"/>
      <c r="D45" s="894" t="s">
        <v>44</v>
      </c>
      <c r="E45" s="1041">
        <v>0</v>
      </c>
      <c r="F45" s="1040">
        <v>0</v>
      </c>
      <c r="G45" s="1040">
        <v>0</v>
      </c>
      <c r="H45" s="1040">
        <v>0</v>
      </c>
      <c r="I45" s="1040">
        <v>0</v>
      </c>
      <c r="J45" s="1040">
        <v>0</v>
      </c>
      <c r="K45" s="1040">
        <v>0</v>
      </c>
      <c r="L45" s="1042">
        <v>0</v>
      </c>
    </row>
    <row r="46" spans="1:12" ht="18.95" customHeight="1">
      <c r="A46" s="895"/>
      <c r="B46" s="896"/>
      <c r="C46" s="896"/>
      <c r="D46" s="897" t="s">
        <v>45</v>
      </c>
      <c r="E46" s="1043">
        <v>0</v>
      </c>
      <c r="F46" s="1044">
        <v>0</v>
      </c>
      <c r="G46" s="1044">
        <v>0</v>
      </c>
      <c r="H46" s="1044">
        <v>0</v>
      </c>
      <c r="I46" s="1044">
        <v>0</v>
      </c>
      <c r="J46" s="1044">
        <v>0</v>
      </c>
      <c r="K46" s="1044">
        <v>0</v>
      </c>
      <c r="L46" s="1045">
        <v>0</v>
      </c>
    </row>
    <row r="47" spans="1:12" ht="18.95" customHeight="1">
      <c r="A47" s="889" t="s">
        <v>363</v>
      </c>
      <c r="B47" s="890" t="s">
        <v>47</v>
      </c>
      <c r="C47" s="891" t="s">
        <v>364</v>
      </c>
      <c r="D47" s="905" t="s">
        <v>41</v>
      </c>
      <c r="E47" s="976">
        <v>468788000</v>
      </c>
      <c r="F47" s="971">
        <v>375118000</v>
      </c>
      <c r="G47" s="971">
        <v>210000</v>
      </c>
      <c r="H47" s="971">
        <v>92512000</v>
      </c>
      <c r="I47" s="971">
        <v>948000</v>
      </c>
      <c r="J47" s="971">
        <v>0</v>
      </c>
      <c r="K47" s="971">
        <v>0</v>
      </c>
      <c r="L47" s="979">
        <v>0</v>
      </c>
    </row>
    <row r="48" spans="1:12" ht="18.95" customHeight="1">
      <c r="A48" s="889"/>
      <c r="B48" s="890"/>
      <c r="C48" s="891"/>
      <c r="D48" s="894" t="s">
        <v>42</v>
      </c>
      <c r="E48" s="978">
        <v>474053500</v>
      </c>
      <c r="F48" s="971">
        <v>380118000</v>
      </c>
      <c r="G48" s="971">
        <v>224000</v>
      </c>
      <c r="H48" s="971">
        <v>92709500</v>
      </c>
      <c r="I48" s="971">
        <v>1002000</v>
      </c>
      <c r="J48" s="971">
        <v>0</v>
      </c>
      <c r="K48" s="971">
        <v>0</v>
      </c>
      <c r="L48" s="979">
        <v>0</v>
      </c>
    </row>
    <row r="49" spans="1:12" ht="18.95" customHeight="1">
      <c r="A49" s="889"/>
      <c r="B49" s="890"/>
      <c r="C49" s="891"/>
      <c r="D49" s="894" t="s">
        <v>43</v>
      </c>
      <c r="E49" s="978">
        <v>326261353.01999998</v>
      </c>
      <c r="F49" s="971">
        <v>261174139.47999999</v>
      </c>
      <c r="G49" s="971">
        <v>90086.49</v>
      </c>
      <c r="H49" s="971">
        <v>64882944.529999986</v>
      </c>
      <c r="I49" s="971">
        <v>114182.51999999999</v>
      </c>
      <c r="J49" s="971">
        <v>0</v>
      </c>
      <c r="K49" s="971">
        <v>0</v>
      </c>
      <c r="L49" s="979">
        <v>0</v>
      </c>
    </row>
    <row r="50" spans="1:12" ht="18.95" customHeight="1">
      <c r="A50" s="889"/>
      <c r="B50" s="891"/>
      <c r="C50" s="891"/>
      <c r="D50" s="894" t="s">
        <v>44</v>
      </c>
      <c r="E50" s="917">
        <v>0.69596779998634772</v>
      </c>
      <c r="F50" s="851">
        <v>0.69624528676309849</v>
      </c>
      <c r="G50" s="851">
        <v>0.42898328571428573</v>
      </c>
      <c r="H50" s="851">
        <v>0.70134625270235196</v>
      </c>
      <c r="I50" s="851">
        <v>0.12044569620253164</v>
      </c>
      <c r="J50" s="851">
        <v>0</v>
      </c>
      <c r="K50" s="851">
        <v>0</v>
      </c>
      <c r="L50" s="918">
        <v>0</v>
      </c>
    </row>
    <row r="51" spans="1:12" ht="18.95" customHeight="1">
      <c r="A51" s="895"/>
      <c r="B51" s="896"/>
      <c r="C51" s="896"/>
      <c r="D51" s="899" t="s">
        <v>45</v>
      </c>
      <c r="E51" s="919">
        <v>0.68823740995478355</v>
      </c>
      <c r="F51" s="920">
        <v>0.68708700845526915</v>
      </c>
      <c r="G51" s="920">
        <v>0.40217183035714288</v>
      </c>
      <c r="H51" s="920">
        <v>0.69985216757721691</v>
      </c>
      <c r="I51" s="920">
        <v>0.1139546107784431</v>
      </c>
      <c r="J51" s="920">
        <v>0</v>
      </c>
      <c r="K51" s="920">
        <v>0</v>
      </c>
      <c r="L51" s="921">
        <v>0</v>
      </c>
    </row>
    <row r="52" spans="1:12" ht="18.95" customHeight="1">
      <c r="A52" s="889" t="s">
        <v>365</v>
      </c>
      <c r="B52" s="890" t="s">
        <v>47</v>
      </c>
      <c r="C52" s="891" t="s">
        <v>366</v>
      </c>
      <c r="D52" s="892" t="s">
        <v>41</v>
      </c>
      <c r="E52" s="976">
        <v>20219000</v>
      </c>
      <c r="F52" s="971">
        <v>20219000</v>
      </c>
      <c r="G52" s="971">
        <v>0</v>
      </c>
      <c r="H52" s="971">
        <v>0</v>
      </c>
      <c r="I52" s="971">
        <v>0</v>
      </c>
      <c r="J52" s="971">
        <v>0</v>
      </c>
      <c r="K52" s="971">
        <v>0</v>
      </c>
      <c r="L52" s="979">
        <v>0</v>
      </c>
    </row>
    <row r="53" spans="1:12" ht="18.95" customHeight="1">
      <c r="A53" s="889"/>
      <c r="B53" s="890"/>
      <c r="C53" s="891"/>
      <c r="D53" s="894" t="s">
        <v>42</v>
      </c>
      <c r="E53" s="978">
        <v>20219000</v>
      </c>
      <c r="F53" s="971">
        <v>20219000</v>
      </c>
      <c r="G53" s="971">
        <v>0</v>
      </c>
      <c r="H53" s="971">
        <v>0</v>
      </c>
      <c r="I53" s="971">
        <v>0</v>
      </c>
      <c r="J53" s="971">
        <v>0</v>
      </c>
      <c r="K53" s="971">
        <v>0</v>
      </c>
      <c r="L53" s="979">
        <v>0</v>
      </c>
    </row>
    <row r="54" spans="1:12" ht="18.95" customHeight="1">
      <c r="A54" s="889"/>
      <c r="B54" s="890"/>
      <c r="C54" s="891"/>
      <c r="D54" s="894" t="s">
        <v>43</v>
      </c>
      <c r="E54" s="978">
        <v>7322762</v>
      </c>
      <c r="F54" s="971">
        <v>7322762</v>
      </c>
      <c r="G54" s="971">
        <v>0</v>
      </c>
      <c r="H54" s="971">
        <v>0</v>
      </c>
      <c r="I54" s="971">
        <v>0</v>
      </c>
      <c r="J54" s="971">
        <v>0</v>
      </c>
      <c r="K54" s="971">
        <v>0</v>
      </c>
      <c r="L54" s="979">
        <v>0</v>
      </c>
    </row>
    <row r="55" spans="1:12" ht="18.95" customHeight="1">
      <c r="A55" s="893"/>
      <c r="B55" s="891"/>
      <c r="C55" s="891"/>
      <c r="D55" s="894" t="s">
        <v>44</v>
      </c>
      <c r="E55" s="917">
        <v>0.36217231317077997</v>
      </c>
      <c r="F55" s="851">
        <v>0.36217231317077997</v>
      </c>
      <c r="G55" s="851">
        <v>0</v>
      </c>
      <c r="H55" s="851">
        <v>0</v>
      </c>
      <c r="I55" s="851">
        <v>0</v>
      </c>
      <c r="J55" s="851">
        <v>0</v>
      </c>
      <c r="K55" s="851">
        <v>0</v>
      </c>
      <c r="L55" s="918">
        <v>0</v>
      </c>
    </row>
    <row r="56" spans="1:12" ht="18.95" customHeight="1">
      <c r="A56" s="895"/>
      <c r="B56" s="896"/>
      <c r="C56" s="896"/>
      <c r="D56" s="899" t="s">
        <v>45</v>
      </c>
      <c r="E56" s="919">
        <v>0.36217231317077997</v>
      </c>
      <c r="F56" s="920">
        <v>0.36217231317077997</v>
      </c>
      <c r="G56" s="920">
        <v>0</v>
      </c>
      <c r="H56" s="920">
        <v>0</v>
      </c>
      <c r="I56" s="920">
        <v>0</v>
      </c>
      <c r="J56" s="920">
        <v>0</v>
      </c>
      <c r="K56" s="920">
        <v>0</v>
      </c>
      <c r="L56" s="921">
        <v>0</v>
      </c>
    </row>
    <row r="57" spans="1:12" ht="18.95" customHeight="1">
      <c r="A57" s="889" t="s">
        <v>367</v>
      </c>
      <c r="B57" s="890" t="s">
        <v>47</v>
      </c>
      <c r="C57" s="891" t="s">
        <v>368</v>
      </c>
      <c r="D57" s="894" t="s">
        <v>41</v>
      </c>
      <c r="E57" s="976">
        <v>8861998000</v>
      </c>
      <c r="F57" s="971">
        <v>1929797000</v>
      </c>
      <c r="G57" s="971">
        <v>14026000</v>
      </c>
      <c r="H57" s="971">
        <v>4075033000</v>
      </c>
      <c r="I57" s="971">
        <v>1800665000</v>
      </c>
      <c r="J57" s="971">
        <v>0</v>
      </c>
      <c r="K57" s="971">
        <v>0</v>
      </c>
      <c r="L57" s="979">
        <v>1042477000</v>
      </c>
    </row>
    <row r="58" spans="1:12" ht="18.95" customHeight="1">
      <c r="A58" s="889"/>
      <c r="B58" s="890"/>
      <c r="C58" s="891"/>
      <c r="D58" s="894" t="s">
        <v>42</v>
      </c>
      <c r="E58" s="978">
        <v>9774422994.5200005</v>
      </c>
      <c r="F58" s="971">
        <v>1969739512.5</v>
      </c>
      <c r="G58" s="971">
        <v>15487980</v>
      </c>
      <c r="H58" s="971">
        <v>4140822091.71</v>
      </c>
      <c r="I58" s="971">
        <v>2345609763.3099999</v>
      </c>
      <c r="J58" s="971">
        <v>0</v>
      </c>
      <c r="K58" s="971">
        <v>0</v>
      </c>
      <c r="L58" s="979">
        <v>1302763647</v>
      </c>
    </row>
    <row r="59" spans="1:12" ht="18.95" customHeight="1">
      <c r="A59" s="889"/>
      <c r="B59" s="890"/>
      <c r="C59" s="891"/>
      <c r="D59" s="894" t="s">
        <v>43</v>
      </c>
      <c r="E59" s="978">
        <v>5635496172.5700026</v>
      </c>
      <c r="F59" s="971">
        <v>1030109985.4700001</v>
      </c>
      <c r="G59" s="971">
        <v>9034904.1399999987</v>
      </c>
      <c r="H59" s="971">
        <v>2467354495.2400022</v>
      </c>
      <c r="I59" s="971">
        <v>1209240210.24</v>
      </c>
      <c r="J59" s="971">
        <v>0</v>
      </c>
      <c r="K59" s="971">
        <v>0</v>
      </c>
      <c r="L59" s="979">
        <v>919756577.48000014</v>
      </c>
    </row>
    <row r="60" spans="1:12" ht="18.95" customHeight="1">
      <c r="A60" s="893"/>
      <c r="B60" s="891"/>
      <c r="C60" s="891"/>
      <c r="D60" s="894" t="s">
        <v>44</v>
      </c>
      <c r="E60" s="917">
        <v>0.63591711175854504</v>
      </c>
      <c r="F60" s="851">
        <v>0.53379188871679262</v>
      </c>
      <c r="G60" s="851">
        <v>0.64415400969627823</v>
      </c>
      <c r="H60" s="851">
        <v>0.60548086242246435</v>
      </c>
      <c r="I60" s="851">
        <v>0.67155201563866684</v>
      </c>
      <c r="J60" s="851">
        <v>0</v>
      </c>
      <c r="K60" s="851">
        <v>0</v>
      </c>
      <c r="L60" s="918">
        <v>0.88227997114564649</v>
      </c>
    </row>
    <row r="61" spans="1:12" ht="18.95" customHeight="1">
      <c r="A61" s="895"/>
      <c r="B61" s="896"/>
      <c r="C61" s="896"/>
      <c r="D61" s="894" t="s">
        <v>45</v>
      </c>
      <c r="E61" s="919">
        <v>0.57655538088841929</v>
      </c>
      <c r="F61" s="920">
        <v>0.52296762030355026</v>
      </c>
      <c r="G61" s="920">
        <v>0.58334941935617157</v>
      </c>
      <c r="H61" s="920">
        <v>0.59586102483844694</v>
      </c>
      <c r="I61" s="920">
        <v>0.51553341444724565</v>
      </c>
      <c r="J61" s="920">
        <v>0</v>
      </c>
      <c r="K61" s="920">
        <v>0</v>
      </c>
      <c r="L61" s="921">
        <v>0.70600417780923863</v>
      </c>
    </row>
    <row r="62" spans="1:12" ht="18.95" customHeight="1">
      <c r="A62" s="889" t="s">
        <v>369</v>
      </c>
      <c r="B62" s="890" t="s">
        <v>47</v>
      </c>
      <c r="C62" s="891" t="s">
        <v>132</v>
      </c>
      <c r="D62" s="892" t="s">
        <v>41</v>
      </c>
      <c r="E62" s="976">
        <v>61872000</v>
      </c>
      <c r="F62" s="971">
        <v>58172000</v>
      </c>
      <c r="G62" s="971">
        <v>10000</v>
      </c>
      <c r="H62" s="971">
        <v>3390000</v>
      </c>
      <c r="I62" s="971">
        <v>300000</v>
      </c>
      <c r="J62" s="971">
        <v>0</v>
      </c>
      <c r="K62" s="971">
        <v>0</v>
      </c>
      <c r="L62" s="979">
        <v>0</v>
      </c>
    </row>
    <row r="63" spans="1:12" ht="18.95" customHeight="1">
      <c r="A63" s="889"/>
      <c r="B63" s="890"/>
      <c r="C63" s="891"/>
      <c r="D63" s="894" t="s">
        <v>42</v>
      </c>
      <c r="E63" s="978">
        <v>62684923</v>
      </c>
      <c r="F63" s="971">
        <v>58372053</v>
      </c>
      <c r="G63" s="971">
        <v>10000</v>
      </c>
      <c r="H63" s="971">
        <v>3189947</v>
      </c>
      <c r="I63" s="971">
        <v>989430</v>
      </c>
      <c r="J63" s="971">
        <v>0</v>
      </c>
      <c r="K63" s="971">
        <v>0</v>
      </c>
      <c r="L63" s="979">
        <v>123493</v>
      </c>
    </row>
    <row r="64" spans="1:12" ht="18.95" customHeight="1">
      <c r="A64" s="889"/>
      <c r="B64" s="890"/>
      <c r="C64" s="891"/>
      <c r="D64" s="894" t="s">
        <v>43</v>
      </c>
      <c r="E64" s="978">
        <v>53407952.960000008</v>
      </c>
      <c r="F64" s="971">
        <v>51689632.780000001</v>
      </c>
      <c r="G64" s="971">
        <v>2739.84</v>
      </c>
      <c r="H64" s="971">
        <v>1686657.07</v>
      </c>
      <c r="I64" s="971">
        <v>0</v>
      </c>
      <c r="J64" s="971">
        <v>0</v>
      </c>
      <c r="K64" s="971">
        <v>0</v>
      </c>
      <c r="L64" s="979">
        <v>28923.27</v>
      </c>
    </row>
    <row r="65" spans="1:12" ht="18.95" customHeight="1">
      <c r="A65" s="893"/>
      <c r="B65" s="891"/>
      <c r="C65" s="891"/>
      <c r="D65" s="894" t="s">
        <v>44</v>
      </c>
      <c r="E65" s="917">
        <v>0.86320068787173532</v>
      </c>
      <c r="F65" s="851">
        <v>0.88856550883586605</v>
      </c>
      <c r="G65" s="851">
        <v>0.27398400000000001</v>
      </c>
      <c r="H65" s="851">
        <v>0.49753895870206494</v>
      </c>
      <c r="I65" s="851">
        <v>0</v>
      </c>
      <c r="J65" s="851">
        <v>0</v>
      </c>
      <c r="K65" s="851">
        <v>0</v>
      </c>
      <c r="L65" s="918">
        <v>0</v>
      </c>
    </row>
    <row r="66" spans="1:12" ht="18.95" customHeight="1">
      <c r="A66" s="895"/>
      <c r="B66" s="896"/>
      <c r="C66" s="896"/>
      <c r="D66" s="899" t="s">
        <v>45</v>
      </c>
      <c r="E66" s="919">
        <v>0.85200635821152737</v>
      </c>
      <c r="F66" s="920">
        <v>0.88552021255788282</v>
      </c>
      <c r="G66" s="920">
        <v>0.27398400000000001</v>
      </c>
      <c r="H66" s="920">
        <v>0.52874140855631768</v>
      </c>
      <c r="I66" s="920">
        <v>0</v>
      </c>
      <c r="J66" s="920">
        <v>0</v>
      </c>
      <c r="K66" s="920">
        <v>0</v>
      </c>
      <c r="L66" s="921">
        <v>0.23420979326763461</v>
      </c>
    </row>
    <row r="67" spans="1:12" ht="18.95" customHeight="1">
      <c r="A67" s="889" t="s">
        <v>370</v>
      </c>
      <c r="B67" s="890" t="s">
        <v>47</v>
      </c>
      <c r="C67" s="891" t="s">
        <v>371</v>
      </c>
      <c r="D67" s="892" t="s">
        <v>41</v>
      </c>
      <c r="E67" s="976">
        <v>416360000</v>
      </c>
      <c r="F67" s="971">
        <v>400721000</v>
      </c>
      <c r="G67" s="971">
        <v>331000</v>
      </c>
      <c r="H67" s="971">
        <v>15169000</v>
      </c>
      <c r="I67" s="971">
        <v>139000</v>
      </c>
      <c r="J67" s="971">
        <v>0</v>
      </c>
      <c r="K67" s="971">
        <v>0</v>
      </c>
      <c r="L67" s="979">
        <v>0</v>
      </c>
    </row>
    <row r="68" spans="1:12" ht="18.95" customHeight="1">
      <c r="A68" s="889"/>
      <c r="B68" s="890"/>
      <c r="C68" s="891"/>
      <c r="D68" s="894" t="s">
        <v>42</v>
      </c>
      <c r="E68" s="978">
        <v>704089825.13</v>
      </c>
      <c r="F68" s="971">
        <v>648327627.00999999</v>
      </c>
      <c r="G68" s="971">
        <v>331000</v>
      </c>
      <c r="H68" s="971">
        <v>50298942.079999991</v>
      </c>
      <c r="I68" s="971">
        <v>5132256.04</v>
      </c>
      <c r="J68" s="971">
        <v>0</v>
      </c>
      <c r="K68" s="971">
        <v>0</v>
      </c>
      <c r="L68" s="979">
        <v>0</v>
      </c>
    </row>
    <row r="69" spans="1:12" ht="18.95" customHeight="1">
      <c r="A69" s="889"/>
      <c r="B69" s="890"/>
      <c r="C69" s="891"/>
      <c r="D69" s="894" t="s">
        <v>43</v>
      </c>
      <c r="E69" s="978">
        <v>523424906.00999999</v>
      </c>
      <c r="F69" s="971">
        <v>483323790.26999998</v>
      </c>
      <c r="G69" s="971">
        <v>71071.289999999994</v>
      </c>
      <c r="H69" s="971">
        <v>39016278.45000001</v>
      </c>
      <c r="I69" s="971">
        <v>1013766</v>
      </c>
      <c r="J69" s="971">
        <v>0</v>
      </c>
      <c r="K69" s="971">
        <v>0</v>
      </c>
      <c r="L69" s="979">
        <v>0</v>
      </c>
    </row>
    <row r="70" spans="1:12" ht="18.95" customHeight="1">
      <c r="A70" s="893"/>
      <c r="B70" s="891"/>
      <c r="C70" s="891"/>
      <c r="D70" s="894" t="s">
        <v>44</v>
      </c>
      <c r="E70" s="917">
        <v>1.257145033168412</v>
      </c>
      <c r="F70" s="851">
        <v>1.2061354165866025</v>
      </c>
      <c r="G70" s="851">
        <v>0.21471688821752263</v>
      </c>
      <c r="H70" s="851">
        <v>2.5721061671830716</v>
      </c>
      <c r="I70" s="851">
        <v>7.2932805755395682</v>
      </c>
      <c r="J70" s="851">
        <v>0</v>
      </c>
      <c r="K70" s="851">
        <v>0</v>
      </c>
      <c r="L70" s="918">
        <v>0</v>
      </c>
    </row>
    <row r="71" spans="1:12" ht="18.95" customHeight="1">
      <c r="A71" s="895"/>
      <c r="B71" s="896"/>
      <c r="C71" s="896"/>
      <c r="D71" s="897" t="s">
        <v>45</v>
      </c>
      <c r="E71" s="919">
        <v>0.74340643385005201</v>
      </c>
      <c r="F71" s="920">
        <v>0.74549312744703544</v>
      </c>
      <c r="G71" s="920">
        <v>0.21471688821752263</v>
      </c>
      <c r="H71" s="920">
        <v>0.77568785418876185</v>
      </c>
      <c r="I71" s="920">
        <v>0.19752833687541435</v>
      </c>
      <c r="J71" s="920">
        <v>0</v>
      </c>
      <c r="K71" s="920">
        <v>0</v>
      </c>
      <c r="L71" s="921">
        <v>0</v>
      </c>
    </row>
    <row r="72" spans="1:12" ht="18.95" customHeight="1">
      <c r="A72" s="906" t="s">
        <v>372</v>
      </c>
      <c r="B72" s="902" t="s">
        <v>47</v>
      </c>
      <c r="C72" s="907" t="s">
        <v>373</v>
      </c>
      <c r="D72" s="904" t="s">
        <v>41</v>
      </c>
      <c r="E72" s="976">
        <v>518007000</v>
      </c>
      <c r="F72" s="971">
        <v>358593000</v>
      </c>
      <c r="G72" s="971">
        <v>237000</v>
      </c>
      <c r="H72" s="971">
        <v>133498000</v>
      </c>
      <c r="I72" s="971">
        <v>8792000</v>
      </c>
      <c r="J72" s="971">
        <v>0</v>
      </c>
      <c r="K72" s="971">
        <v>0</v>
      </c>
      <c r="L72" s="979">
        <v>16887000</v>
      </c>
    </row>
    <row r="73" spans="1:12" ht="18.95" customHeight="1">
      <c r="A73" s="889"/>
      <c r="B73" s="890"/>
      <c r="C73" s="891"/>
      <c r="D73" s="894" t="s">
        <v>42</v>
      </c>
      <c r="E73" s="978">
        <v>537356607.07999992</v>
      </c>
      <c r="F73" s="971">
        <v>363145932.17000002</v>
      </c>
      <c r="G73" s="971">
        <v>271550</v>
      </c>
      <c r="H73" s="971">
        <v>143572770.00999999</v>
      </c>
      <c r="I73" s="971">
        <v>12836470.9</v>
      </c>
      <c r="J73" s="971">
        <v>0</v>
      </c>
      <c r="K73" s="971">
        <v>0</v>
      </c>
      <c r="L73" s="979">
        <v>17529884</v>
      </c>
    </row>
    <row r="74" spans="1:12" ht="18.95" customHeight="1">
      <c r="A74" s="889"/>
      <c r="B74" s="890"/>
      <c r="C74" s="891"/>
      <c r="D74" s="894" t="s">
        <v>43</v>
      </c>
      <c r="E74" s="978">
        <v>347071749.31999993</v>
      </c>
      <c r="F74" s="971">
        <v>246309704.51000002</v>
      </c>
      <c r="G74" s="971">
        <v>123525.53000000001</v>
      </c>
      <c r="H74" s="971">
        <v>87695316.579999909</v>
      </c>
      <c r="I74" s="971">
        <v>2676182.3600000003</v>
      </c>
      <c r="J74" s="971">
        <v>0</v>
      </c>
      <c r="K74" s="971">
        <v>0</v>
      </c>
      <c r="L74" s="979">
        <v>10267020.34</v>
      </c>
    </row>
    <row r="75" spans="1:12" ht="18.95" customHeight="1">
      <c r="A75" s="893"/>
      <c r="B75" s="891"/>
      <c r="C75" s="891" t="s">
        <v>4</v>
      </c>
      <c r="D75" s="894" t="s">
        <v>44</v>
      </c>
      <c r="E75" s="917">
        <v>0.6700136278467278</v>
      </c>
      <c r="F75" s="851">
        <v>0.68687817249639571</v>
      </c>
      <c r="G75" s="851">
        <v>0.52120476793248949</v>
      </c>
      <c r="H75" s="851">
        <v>0.6569035984059679</v>
      </c>
      <c r="I75" s="851">
        <v>0.30438834849863516</v>
      </c>
      <c r="J75" s="851">
        <v>0</v>
      </c>
      <c r="K75" s="851">
        <v>0</v>
      </c>
      <c r="L75" s="918">
        <v>0.60798367620062765</v>
      </c>
    </row>
    <row r="76" spans="1:12" ht="18.95" customHeight="1">
      <c r="A76" s="895"/>
      <c r="B76" s="896"/>
      <c r="C76" s="896"/>
      <c r="D76" s="900" t="s">
        <v>45</v>
      </c>
      <c r="E76" s="919">
        <v>0.64588719064233824</v>
      </c>
      <c r="F76" s="920">
        <v>0.67826645623747406</v>
      </c>
      <c r="G76" s="920">
        <v>0.45489055422574115</v>
      </c>
      <c r="H76" s="920">
        <v>0.61080744331875636</v>
      </c>
      <c r="I76" s="920">
        <v>0.20848271934305559</v>
      </c>
      <c r="J76" s="920">
        <v>0</v>
      </c>
      <c r="K76" s="920">
        <v>0</v>
      </c>
      <c r="L76" s="921">
        <v>0.5856867244529399</v>
      </c>
    </row>
    <row r="77" spans="1:12" ht="18.95" customHeight="1">
      <c r="A77" s="889" t="s">
        <v>374</v>
      </c>
      <c r="B77" s="890" t="s">
        <v>47</v>
      </c>
      <c r="C77" s="891" t="s">
        <v>375</v>
      </c>
      <c r="D77" s="905" t="s">
        <v>41</v>
      </c>
      <c r="E77" s="976">
        <v>22794000</v>
      </c>
      <c r="F77" s="971">
        <v>0</v>
      </c>
      <c r="G77" s="971">
        <v>37000</v>
      </c>
      <c r="H77" s="971">
        <v>21724000</v>
      </c>
      <c r="I77" s="971">
        <v>0</v>
      </c>
      <c r="J77" s="971">
        <v>0</v>
      </c>
      <c r="K77" s="971">
        <v>0</v>
      </c>
      <c r="L77" s="979">
        <v>1033000</v>
      </c>
    </row>
    <row r="78" spans="1:12" ht="18.95" customHeight="1">
      <c r="A78" s="889"/>
      <c r="B78" s="890"/>
      <c r="C78" s="891"/>
      <c r="D78" s="894" t="s">
        <v>42</v>
      </c>
      <c r="E78" s="978">
        <v>22848029</v>
      </c>
      <c r="F78" s="971">
        <v>0</v>
      </c>
      <c r="G78" s="971">
        <v>37000</v>
      </c>
      <c r="H78" s="971">
        <v>21724000</v>
      </c>
      <c r="I78" s="971">
        <v>0</v>
      </c>
      <c r="J78" s="971">
        <v>0</v>
      </c>
      <c r="K78" s="971">
        <v>0</v>
      </c>
      <c r="L78" s="979">
        <v>1087029</v>
      </c>
    </row>
    <row r="79" spans="1:12" ht="18.95" customHeight="1">
      <c r="A79" s="889"/>
      <c r="B79" s="890"/>
      <c r="C79" s="891"/>
      <c r="D79" s="894" t="s">
        <v>43</v>
      </c>
      <c r="E79" s="978">
        <v>16297501.859999999</v>
      </c>
      <c r="F79" s="971">
        <v>0</v>
      </c>
      <c r="G79" s="971">
        <v>13695.88</v>
      </c>
      <c r="H79" s="971">
        <v>15614088.849999998</v>
      </c>
      <c r="I79" s="971">
        <v>0</v>
      </c>
      <c r="J79" s="971">
        <v>0</v>
      </c>
      <c r="K79" s="971">
        <v>0</v>
      </c>
      <c r="L79" s="979">
        <v>669717.13</v>
      </c>
    </row>
    <row r="80" spans="1:12" ht="18.95" customHeight="1">
      <c r="A80" s="893"/>
      <c r="B80" s="891"/>
      <c r="C80" s="891"/>
      <c r="D80" s="894" t="s">
        <v>44</v>
      </c>
      <c r="E80" s="917">
        <v>0.71499086864964456</v>
      </c>
      <c r="F80" s="851">
        <v>0</v>
      </c>
      <c r="G80" s="851">
        <v>0.37015891891891889</v>
      </c>
      <c r="H80" s="851">
        <v>0.71874833594181542</v>
      </c>
      <c r="I80" s="851">
        <v>0</v>
      </c>
      <c r="J80" s="851">
        <v>0</v>
      </c>
      <c r="K80" s="851">
        <v>0</v>
      </c>
      <c r="L80" s="918">
        <v>0.64832248789932234</v>
      </c>
    </row>
    <row r="81" spans="1:12" ht="18.95" customHeight="1">
      <c r="A81" s="895"/>
      <c r="B81" s="896"/>
      <c r="C81" s="896"/>
      <c r="D81" s="894" t="s">
        <v>45</v>
      </c>
      <c r="E81" s="919">
        <v>0.71330012142404053</v>
      </c>
      <c r="F81" s="920">
        <v>0</v>
      </c>
      <c r="G81" s="920">
        <v>0.37015891891891889</v>
      </c>
      <c r="H81" s="920">
        <v>0.71874833594181542</v>
      </c>
      <c r="I81" s="920">
        <v>0</v>
      </c>
      <c r="J81" s="920">
        <v>0</v>
      </c>
      <c r="K81" s="920">
        <v>0</v>
      </c>
      <c r="L81" s="921">
        <v>0.61609867814014163</v>
      </c>
    </row>
    <row r="82" spans="1:12" ht="18.95" customHeight="1">
      <c r="A82" s="889" t="s">
        <v>376</v>
      </c>
      <c r="B82" s="890" t="s">
        <v>47</v>
      </c>
      <c r="C82" s="891" t="s">
        <v>711</v>
      </c>
      <c r="D82" s="892" t="s">
        <v>41</v>
      </c>
      <c r="E82" s="976">
        <v>25450061000</v>
      </c>
      <c r="F82" s="971">
        <v>23422975000</v>
      </c>
      <c r="G82" s="971">
        <v>70515000</v>
      </c>
      <c r="H82" s="971">
        <v>873413000</v>
      </c>
      <c r="I82" s="971">
        <v>768555000</v>
      </c>
      <c r="J82" s="971">
        <v>0</v>
      </c>
      <c r="K82" s="971">
        <v>0</v>
      </c>
      <c r="L82" s="979">
        <v>314603000</v>
      </c>
    </row>
    <row r="83" spans="1:12" ht="18.95" customHeight="1">
      <c r="A83" s="889"/>
      <c r="B83" s="890"/>
      <c r="C83" s="891"/>
      <c r="D83" s="894" t="s">
        <v>42</v>
      </c>
      <c r="E83" s="978">
        <v>26238113714</v>
      </c>
      <c r="F83" s="971">
        <v>23969142666</v>
      </c>
      <c r="G83" s="971">
        <v>69991720</v>
      </c>
      <c r="H83" s="971">
        <v>995744657</v>
      </c>
      <c r="I83" s="971">
        <v>881121979</v>
      </c>
      <c r="J83" s="971">
        <v>0</v>
      </c>
      <c r="K83" s="971">
        <v>0</v>
      </c>
      <c r="L83" s="979">
        <v>322112692</v>
      </c>
    </row>
    <row r="84" spans="1:12" ht="18.95" customHeight="1">
      <c r="A84" s="889"/>
      <c r="B84" s="890"/>
      <c r="C84" s="891"/>
      <c r="D84" s="894" t="s">
        <v>43</v>
      </c>
      <c r="E84" s="978">
        <v>19244808449.029999</v>
      </c>
      <c r="F84" s="971">
        <v>18000255956.68</v>
      </c>
      <c r="G84" s="971">
        <v>45440057.819999993</v>
      </c>
      <c r="H84" s="971">
        <v>641702782.67000008</v>
      </c>
      <c r="I84" s="971">
        <v>281422405.93000001</v>
      </c>
      <c r="J84" s="971">
        <v>0</v>
      </c>
      <c r="K84" s="971">
        <v>0</v>
      </c>
      <c r="L84" s="979">
        <v>275987245.93000001</v>
      </c>
    </row>
    <row r="85" spans="1:12" ht="18.95" customHeight="1">
      <c r="A85" s="893"/>
      <c r="B85" s="891"/>
      <c r="C85" s="891"/>
      <c r="D85" s="894" t="s">
        <v>44</v>
      </c>
      <c r="E85" s="917">
        <v>0.75617926609409691</v>
      </c>
      <c r="F85" s="851">
        <v>0.76848717793875454</v>
      </c>
      <c r="G85" s="851">
        <v>0.6444027202722824</v>
      </c>
      <c r="H85" s="851">
        <v>0.7347071576333305</v>
      </c>
      <c r="I85" s="851">
        <v>0.36617080876449964</v>
      </c>
      <c r="J85" s="851">
        <v>0</v>
      </c>
      <c r="K85" s="851">
        <v>0</v>
      </c>
      <c r="L85" s="918">
        <v>0.8772556076388337</v>
      </c>
    </row>
    <row r="86" spans="1:12" ht="18.95" customHeight="1">
      <c r="A86" s="895"/>
      <c r="B86" s="896"/>
      <c r="C86" s="896"/>
      <c r="D86" s="899" t="s">
        <v>45</v>
      </c>
      <c r="E86" s="919">
        <v>0.73346768212081692</v>
      </c>
      <c r="F86" s="920">
        <v>0.75097621168625239</v>
      </c>
      <c r="G86" s="920">
        <v>0.64922047665066662</v>
      </c>
      <c r="H86" s="920">
        <v>0.64444511769044832</v>
      </c>
      <c r="I86" s="920">
        <v>0.31939097268847044</v>
      </c>
      <c r="J86" s="920">
        <v>0</v>
      </c>
      <c r="K86" s="920">
        <v>0</v>
      </c>
      <c r="L86" s="921">
        <v>0.85680338833093861</v>
      </c>
    </row>
    <row r="87" spans="1:12" ht="18.95" customHeight="1">
      <c r="A87" s="889" t="s">
        <v>377</v>
      </c>
      <c r="B87" s="890" t="s">
        <v>47</v>
      </c>
      <c r="C87" s="891" t="s">
        <v>83</v>
      </c>
      <c r="D87" s="894" t="s">
        <v>41</v>
      </c>
      <c r="E87" s="976">
        <v>16396259000</v>
      </c>
      <c r="F87" s="971">
        <v>974759000</v>
      </c>
      <c r="G87" s="971">
        <v>395847000</v>
      </c>
      <c r="H87" s="971">
        <v>13757558000</v>
      </c>
      <c r="I87" s="971">
        <v>382811000</v>
      </c>
      <c r="J87" s="971">
        <v>0</v>
      </c>
      <c r="K87" s="971">
        <v>0</v>
      </c>
      <c r="L87" s="979">
        <v>885284000</v>
      </c>
    </row>
    <row r="88" spans="1:12" ht="18.95" customHeight="1">
      <c r="A88" s="889"/>
      <c r="B88" s="890"/>
      <c r="C88" s="891"/>
      <c r="D88" s="894" t="s">
        <v>42</v>
      </c>
      <c r="E88" s="978">
        <v>17648608338.660007</v>
      </c>
      <c r="F88" s="971">
        <v>1176072714.8700004</v>
      </c>
      <c r="G88" s="971">
        <v>402244810.50999999</v>
      </c>
      <c r="H88" s="971">
        <v>14324824907.830008</v>
      </c>
      <c r="I88" s="971">
        <v>714807467.7299999</v>
      </c>
      <c r="J88" s="971">
        <v>0</v>
      </c>
      <c r="K88" s="971">
        <v>0</v>
      </c>
      <c r="L88" s="979">
        <v>1030658437.7199999</v>
      </c>
    </row>
    <row r="89" spans="1:12" ht="18.95" customHeight="1">
      <c r="A89" s="889"/>
      <c r="B89" s="890"/>
      <c r="C89" s="891"/>
      <c r="D89" s="894" t="s">
        <v>43</v>
      </c>
      <c r="E89" s="978">
        <v>11863775708.580004</v>
      </c>
      <c r="F89" s="971">
        <v>884740316.50999999</v>
      </c>
      <c r="G89" s="971">
        <v>279969998.58999997</v>
      </c>
      <c r="H89" s="971">
        <v>9914527950.5100021</v>
      </c>
      <c r="I89" s="971">
        <v>190068427.17000002</v>
      </c>
      <c r="J89" s="971">
        <v>0</v>
      </c>
      <c r="K89" s="971">
        <v>0</v>
      </c>
      <c r="L89" s="979">
        <v>594469015.80000114</v>
      </c>
    </row>
    <row r="90" spans="1:12" ht="18.95" customHeight="1">
      <c r="A90" s="889"/>
      <c r="B90" s="891"/>
      <c r="C90" s="891"/>
      <c r="D90" s="894" t="s">
        <v>44</v>
      </c>
      <c r="E90" s="917">
        <v>0.72356601030637557</v>
      </c>
      <c r="F90" s="851">
        <v>0.90765031819147091</v>
      </c>
      <c r="G90" s="851">
        <v>0.70726820865132234</v>
      </c>
      <c r="H90" s="851">
        <v>0.72066045082346752</v>
      </c>
      <c r="I90" s="851">
        <v>0.49650722463565578</v>
      </c>
      <c r="J90" s="851">
        <v>0</v>
      </c>
      <c r="K90" s="851">
        <v>0</v>
      </c>
      <c r="L90" s="918">
        <v>0.67150091473470785</v>
      </c>
    </row>
    <row r="91" spans="1:12" ht="18.95" customHeight="1">
      <c r="A91" s="895"/>
      <c r="B91" s="896"/>
      <c r="C91" s="896"/>
      <c r="D91" s="897" t="s">
        <v>45</v>
      </c>
      <c r="E91" s="919">
        <v>0.6722215984923815</v>
      </c>
      <c r="F91" s="920">
        <v>0.75228368562890824</v>
      </c>
      <c r="G91" s="920">
        <v>0.69601892000801779</v>
      </c>
      <c r="H91" s="920">
        <v>0.69212210371176552</v>
      </c>
      <c r="I91" s="920">
        <v>0.26590156895477968</v>
      </c>
      <c r="J91" s="920">
        <v>0</v>
      </c>
      <c r="K91" s="920">
        <v>0</v>
      </c>
      <c r="L91" s="921">
        <v>0.57678566831032063</v>
      </c>
    </row>
    <row r="92" spans="1:12" ht="18.95" customHeight="1">
      <c r="A92" s="889" t="s">
        <v>378</v>
      </c>
      <c r="B92" s="890" t="s">
        <v>47</v>
      </c>
      <c r="C92" s="891" t="s">
        <v>379</v>
      </c>
      <c r="D92" s="892" t="s">
        <v>41</v>
      </c>
      <c r="E92" s="976">
        <v>2752517000</v>
      </c>
      <c r="F92" s="971">
        <v>8050000</v>
      </c>
      <c r="G92" s="971">
        <v>138806000</v>
      </c>
      <c r="H92" s="971">
        <v>2447687000</v>
      </c>
      <c r="I92" s="971">
        <v>157963000</v>
      </c>
      <c r="J92" s="971">
        <v>0</v>
      </c>
      <c r="K92" s="971">
        <v>0</v>
      </c>
      <c r="L92" s="979">
        <v>11000</v>
      </c>
    </row>
    <row r="93" spans="1:12" ht="18.95" customHeight="1">
      <c r="A93" s="889"/>
      <c r="B93" s="890"/>
      <c r="C93" s="891" t="s">
        <v>380</v>
      </c>
      <c r="D93" s="894" t="s">
        <v>42</v>
      </c>
      <c r="E93" s="978">
        <v>2760424609</v>
      </c>
      <c r="F93" s="971">
        <v>12006963</v>
      </c>
      <c r="G93" s="971">
        <v>139702533</v>
      </c>
      <c r="H93" s="971">
        <v>2454147411</v>
      </c>
      <c r="I93" s="971">
        <v>154556702</v>
      </c>
      <c r="J93" s="971">
        <v>0</v>
      </c>
      <c r="K93" s="971">
        <v>0</v>
      </c>
      <c r="L93" s="979">
        <v>11000</v>
      </c>
    </row>
    <row r="94" spans="1:12" ht="18.95" customHeight="1">
      <c r="A94" s="889"/>
      <c r="B94" s="890"/>
      <c r="C94" s="891" t="s">
        <v>381</v>
      </c>
      <c r="D94" s="894" t="s">
        <v>43</v>
      </c>
      <c r="E94" s="978">
        <v>1812167525.2300012</v>
      </c>
      <c r="F94" s="971">
        <v>9252958.870000001</v>
      </c>
      <c r="G94" s="971">
        <v>114761629.27</v>
      </c>
      <c r="H94" s="971">
        <v>1650883294.0900011</v>
      </c>
      <c r="I94" s="971">
        <v>37269642.999999993</v>
      </c>
      <c r="J94" s="971">
        <v>0</v>
      </c>
      <c r="K94" s="971">
        <v>0</v>
      </c>
      <c r="L94" s="979">
        <v>0</v>
      </c>
    </row>
    <row r="95" spans="1:12" ht="18.95" customHeight="1">
      <c r="A95" s="893"/>
      <c r="B95" s="891"/>
      <c r="C95" s="891" t="s">
        <v>382</v>
      </c>
      <c r="D95" s="894" t="s">
        <v>44</v>
      </c>
      <c r="E95" s="917">
        <v>0.65836742342735799</v>
      </c>
      <c r="F95" s="851">
        <v>1.1494358844720498</v>
      </c>
      <c r="G95" s="851">
        <v>0.8267771513479244</v>
      </c>
      <c r="H95" s="851">
        <v>0.67446666754777107</v>
      </c>
      <c r="I95" s="851">
        <v>0.23593906800959713</v>
      </c>
      <c r="J95" s="851">
        <v>0</v>
      </c>
      <c r="K95" s="851">
        <v>0</v>
      </c>
      <c r="L95" s="918">
        <v>0</v>
      </c>
    </row>
    <row r="96" spans="1:12" ht="18.95" customHeight="1">
      <c r="A96" s="895"/>
      <c r="B96" s="896"/>
      <c r="C96" s="896"/>
      <c r="D96" s="899" t="s">
        <v>45</v>
      </c>
      <c r="E96" s="919">
        <v>0.65648144105137607</v>
      </c>
      <c r="F96" s="920">
        <v>0.77063274618236111</v>
      </c>
      <c r="G96" s="920">
        <v>0.82147135635686719</v>
      </c>
      <c r="H96" s="920">
        <v>0.67269117033899362</v>
      </c>
      <c r="I96" s="920">
        <v>0.24113896400299736</v>
      </c>
      <c r="J96" s="920">
        <v>0</v>
      </c>
      <c r="K96" s="920">
        <v>0</v>
      </c>
      <c r="L96" s="921">
        <v>0</v>
      </c>
    </row>
    <row r="97" spans="1:12" ht="18.95" customHeight="1">
      <c r="A97" s="889" t="s">
        <v>383</v>
      </c>
      <c r="B97" s="890" t="s">
        <v>47</v>
      </c>
      <c r="C97" s="891" t="s">
        <v>113</v>
      </c>
      <c r="D97" s="894" t="s">
        <v>41</v>
      </c>
      <c r="E97" s="976">
        <v>42178633000</v>
      </c>
      <c r="F97" s="971">
        <v>1722559000</v>
      </c>
      <c r="G97" s="971">
        <v>1792145000</v>
      </c>
      <c r="H97" s="971">
        <v>23489084000</v>
      </c>
      <c r="I97" s="971">
        <v>15174228000</v>
      </c>
      <c r="J97" s="971">
        <v>0</v>
      </c>
      <c r="K97" s="971">
        <v>0</v>
      </c>
      <c r="L97" s="979">
        <v>617000</v>
      </c>
    </row>
    <row r="98" spans="1:12" ht="18.95" customHeight="1">
      <c r="A98" s="889"/>
      <c r="B98" s="890"/>
      <c r="C98" s="891"/>
      <c r="D98" s="894" t="s">
        <v>42</v>
      </c>
      <c r="E98" s="978">
        <v>42189506226</v>
      </c>
      <c r="F98" s="971">
        <v>2010256204.76</v>
      </c>
      <c r="G98" s="971">
        <v>1654674620.5799994</v>
      </c>
      <c r="H98" s="971">
        <v>23103692915.659996</v>
      </c>
      <c r="I98" s="971">
        <v>15420265485</v>
      </c>
      <c r="J98" s="971">
        <v>0</v>
      </c>
      <c r="K98" s="971">
        <v>0</v>
      </c>
      <c r="L98" s="979">
        <v>617000</v>
      </c>
    </row>
    <row r="99" spans="1:12" ht="18.95" customHeight="1">
      <c r="A99" s="889"/>
      <c r="B99" s="890"/>
      <c r="C99" s="891"/>
      <c r="D99" s="894" t="s">
        <v>43</v>
      </c>
      <c r="E99" s="978">
        <v>22407980784.289982</v>
      </c>
      <c r="F99" s="971">
        <v>1333192635.6499996</v>
      </c>
      <c r="G99" s="971">
        <v>1202309282.1299999</v>
      </c>
      <c r="H99" s="971">
        <v>14958466957.519979</v>
      </c>
      <c r="I99" s="971">
        <v>4913994433.2199993</v>
      </c>
      <c r="J99" s="971">
        <v>0</v>
      </c>
      <c r="K99" s="971">
        <v>0</v>
      </c>
      <c r="L99" s="979">
        <v>17475.77</v>
      </c>
    </row>
    <row r="100" spans="1:12" ht="18.95" customHeight="1">
      <c r="A100" s="893"/>
      <c r="B100" s="891"/>
      <c r="C100" s="891"/>
      <c r="D100" s="894" t="s">
        <v>44</v>
      </c>
      <c r="E100" s="917">
        <v>0.53126379852779915</v>
      </c>
      <c r="F100" s="851">
        <v>0.7739605062293945</v>
      </c>
      <c r="G100" s="851">
        <v>0.67087723489449791</v>
      </c>
      <c r="H100" s="851">
        <v>0.63682632143169049</v>
      </c>
      <c r="I100" s="851">
        <v>0.32383818361105415</v>
      </c>
      <c r="J100" s="851">
        <v>0</v>
      </c>
      <c r="K100" s="851">
        <v>0</v>
      </c>
      <c r="L100" s="918">
        <v>2.8323776337115074E-2</v>
      </c>
    </row>
    <row r="101" spans="1:12" ht="18.95" customHeight="1">
      <c r="A101" s="895"/>
      <c r="B101" s="896"/>
      <c r="C101" s="896"/>
      <c r="D101" s="897" t="s">
        <v>45</v>
      </c>
      <c r="E101" s="919">
        <v>0.53112687937742875</v>
      </c>
      <c r="F101" s="920">
        <v>0.66319538399791511</v>
      </c>
      <c r="G101" s="920">
        <v>0.72661372041142702</v>
      </c>
      <c r="H101" s="920">
        <v>0.64744917672364521</v>
      </c>
      <c r="I101" s="920">
        <v>0.31867119525277093</v>
      </c>
      <c r="J101" s="920">
        <v>0</v>
      </c>
      <c r="K101" s="920">
        <v>0</v>
      </c>
      <c r="L101" s="921">
        <v>2.8323776337115074E-2</v>
      </c>
    </row>
    <row r="102" spans="1:12" ht="18.95" customHeight="1">
      <c r="A102" s="906" t="s">
        <v>384</v>
      </c>
      <c r="B102" s="902" t="s">
        <v>47</v>
      </c>
      <c r="C102" s="907" t="s">
        <v>385</v>
      </c>
      <c r="D102" s="904" t="s">
        <v>41</v>
      </c>
      <c r="E102" s="976">
        <v>103741494000</v>
      </c>
      <c r="F102" s="971">
        <v>79454085000</v>
      </c>
      <c r="G102" s="971">
        <v>24156652000</v>
      </c>
      <c r="H102" s="971">
        <v>129931000</v>
      </c>
      <c r="I102" s="971">
        <v>826000</v>
      </c>
      <c r="J102" s="971">
        <v>0</v>
      </c>
      <c r="K102" s="971">
        <v>0</v>
      </c>
      <c r="L102" s="979">
        <v>0</v>
      </c>
    </row>
    <row r="103" spans="1:12" ht="18.95" customHeight="1">
      <c r="A103" s="889"/>
      <c r="B103" s="890"/>
      <c r="C103" s="891" t="s">
        <v>386</v>
      </c>
      <c r="D103" s="894" t="s">
        <v>42</v>
      </c>
      <c r="E103" s="978">
        <v>91591494000</v>
      </c>
      <c r="F103" s="971">
        <v>67454085000</v>
      </c>
      <c r="G103" s="971">
        <v>24002280315</v>
      </c>
      <c r="H103" s="971">
        <v>134302685</v>
      </c>
      <c r="I103" s="971">
        <v>826000</v>
      </c>
      <c r="J103" s="971">
        <v>0</v>
      </c>
      <c r="K103" s="971">
        <v>0</v>
      </c>
      <c r="L103" s="979">
        <v>0</v>
      </c>
    </row>
    <row r="104" spans="1:12" ht="18.95" customHeight="1">
      <c r="A104" s="889"/>
      <c r="B104" s="890"/>
      <c r="C104" s="891"/>
      <c r="D104" s="894" t="s">
        <v>43</v>
      </c>
      <c r="E104" s="978">
        <v>54220548348.57</v>
      </c>
      <c r="F104" s="971">
        <v>35758500735.220001</v>
      </c>
      <c r="G104" s="971">
        <v>18346128759.530003</v>
      </c>
      <c r="H104" s="971">
        <v>115918853.81999998</v>
      </c>
      <c r="I104" s="971">
        <v>0</v>
      </c>
      <c r="J104" s="971">
        <v>0</v>
      </c>
      <c r="K104" s="971">
        <v>0</v>
      </c>
      <c r="L104" s="979">
        <v>0</v>
      </c>
    </row>
    <row r="105" spans="1:12" ht="18.95" customHeight="1">
      <c r="A105" s="893"/>
      <c r="B105" s="891"/>
      <c r="C105" s="891"/>
      <c r="D105" s="894" t="s">
        <v>44</v>
      </c>
      <c r="E105" s="917">
        <v>0.5226505447142491</v>
      </c>
      <c r="F105" s="851">
        <v>0.45005238856151952</v>
      </c>
      <c r="G105" s="851">
        <v>0.75946487781212402</v>
      </c>
      <c r="H105" s="851">
        <v>0.89215702041852962</v>
      </c>
      <c r="I105" s="851">
        <v>0</v>
      </c>
      <c r="J105" s="851">
        <v>0</v>
      </c>
      <c r="K105" s="851">
        <v>0</v>
      </c>
      <c r="L105" s="918">
        <v>0</v>
      </c>
    </row>
    <row r="106" spans="1:12" ht="18.95" customHeight="1">
      <c r="A106" s="895"/>
      <c r="B106" s="896"/>
      <c r="C106" s="896"/>
      <c r="D106" s="900" t="s">
        <v>45</v>
      </c>
      <c r="E106" s="919">
        <v>0.59198235535463584</v>
      </c>
      <c r="F106" s="920">
        <v>0.53011616324230026</v>
      </c>
      <c r="G106" s="920">
        <v>0.76434940842119747</v>
      </c>
      <c r="H106" s="920">
        <v>0.86311642853603399</v>
      </c>
      <c r="I106" s="920">
        <v>0</v>
      </c>
      <c r="J106" s="920">
        <v>0</v>
      </c>
      <c r="K106" s="920">
        <v>0</v>
      </c>
      <c r="L106" s="921">
        <v>0</v>
      </c>
    </row>
    <row r="107" spans="1:12" ht="18.95" customHeight="1">
      <c r="A107" s="889" t="s">
        <v>387</v>
      </c>
      <c r="B107" s="890" t="s">
        <v>47</v>
      </c>
      <c r="C107" s="891" t="s">
        <v>388</v>
      </c>
      <c r="D107" s="905" t="s">
        <v>41</v>
      </c>
      <c r="E107" s="976">
        <v>16811981000</v>
      </c>
      <c r="F107" s="971">
        <v>2910184000</v>
      </c>
      <c r="G107" s="971">
        <v>258046000</v>
      </c>
      <c r="H107" s="971">
        <v>13245872000</v>
      </c>
      <c r="I107" s="971">
        <v>350815000</v>
      </c>
      <c r="J107" s="971">
        <v>0</v>
      </c>
      <c r="K107" s="971">
        <v>0</v>
      </c>
      <c r="L107" s="979">
        <v>47064000</v>
      </c>
    </row>
    <row r="108" spans="1:12" ht="18.95" customHeight="1">
      <c r="A108" s="889"/>
      <c r="B108" s="890"/>
      <c r="C108" s="891" t="s">
        <v>389</v>
      </c>
      <c r="D108" s="894" t="s">
        <v>42</v>
      </c>
      <c r="E108" s="978">
        <v>17871649140.480003</v>
      </c>
      <c r="F108" s="971">
        <v>2961932876.6800003</v>
      </c>
      <c r="G108" s="971">
        <v>348051440</v>
      </c>
      <c r="H108" s="971">
        <v>13963203547.33</v>
      </c>
      <c r="I108" s="971">
        <v>361774507.64999998</v>
      </c>
      <c r="J108" s="971">
        <v>0</v>
      </c>
      <c r="K108" s="971">
        <v>0</v>
      </c>
      <c r="L108" s="979">
        <v>236686768.81999999</v>
      </c>
    </row>
    <row r="109" spans="1:12" ht="18.95" customHeight="1">
      <c r="A109" s="889"/>
      <c r="B109" s="890"/>
      <c r="C109" s="891"/>
      <c r="D109" s="894" t="s">
        <v>43</v>
      </c>
      <c r="E109" s="978">
        <v>13864282021.930006</v>
      </c>
      <c r="F109" s="971">
        <v>2517859181.4899998</v>
      </c>
      <c r="G109" s="971">
        <v>326919123.3999998</v>
      </c>
      <c r="H109" s="971">
        <v>10758442812.130007</v>
      </c>
      <c r="I109" s="971">
        <v>130602649.85000001</v>
      </c>
      <c r="J109" s="971">
        <v>0</v>
      </c>
      <c r="K109" s="971">
        <v>0</v>
      </c>
      <c r="L109" s="979">
        <v>130458255.06000006</v>
      </c>
    </row>
    <row r="110" spans="1:12" ht="18.95" customHeight="1">
      <c r="A110" s="889"/>
      <c r="B110" s="891"/>
      <c r="C110" s="891"/>
      <c r="D110" s="894" t="s">
        <v>44</v>
      </c>
      <c r="E110" s="917">
        <v>0.82466676722570686</v>
      </c>
      <c r="F110" s="851">
        <v>0.86518899887086165</v>
      </c>
      <c r="G110" s="851">
        <v>1.2669025034296202</v>
      </c>
      <c r="H110" s="851">
        <v>0.81221099012054521</v>
      </c>
      <c r="I110" s="851">
        <v>0.37228353932984626</v>
      </c>
      <c r="J110" s="851">
        <v>0</v>
      </c>
      <c r="K110" s="851">
        <v>0</v>
      </c>
      <c r="L110" s="918">
        <v>2.7719330073941881</v>
      </c>
    </row>
    <row r="111" spans="1:12" ht="18.95" customHeight="1">
      <c r="A111" s="895"/>
      <c r="B111" s="896"/>
      <c r="C111" s="896"/>
      <c r="D111" s="894" t="s">
        <v>45</v>
      </c>
      <c r="E111" s="919">
        <v>0.77576959534902967</v>
      </c>
      <c r="F111" s="920">
        <v>0.85007300513583617</v>
      </c>
      <c r="G111" s="920">
        <v>0.93928392711146313</v>
      </c>
      <c r="H111" s="920">
        <v>0.77048528123671178</v>
      </c>
      <c r="I111" s="920">
        <v>0.36100567366773118</v>
      </c>
      <c r="J111" s="920">
        <v>0</v>
      </c>
      <c r="K111" s="920">
        <v>0</v>
      </c>
      <c r="L111" s="921">
        <v>0.55118524668868762</v>
      </c>
    </row>
    <row r="112" spans="1:12" ht="18.95" customHeight="1">
      <c r="A112" s="889" t="s">
        <v>390</v>
      </c>
      <c r="B112" s="890" t="s">
        <v>47</v>
      </c>
      <c r="C112" s="891" t="s">
        <v>391</v>
      </c>
      <c r="D112" s="892" t="s">
        <v>41</v>
      </c>
      <c r="E112" s="976">
        <v>15787467000</v>
      </c>
      <c r="F112" s="971">
        <v>188481000</v>
      </c>
      <c r="G112" s="971">
        <v>312093000</v>
      </c>
      <c r="H112" s="971">
        <v>14374598000</v>
      </c>
      <c r="I112" s="971">
        <v>892514000</v>
      </c>
      <c r="J112" s="971">
        <v>0</v>
      </c>
      <c r="K112" s="971">
        <v>0</v>
      </c>
      <c r="L112" s="979">
        <v>19781000</v>
      </c>
    </row>
    <row r="113" spans="1:12" ht="18.95" customHeight="1">
      <c r="A113" s="889"/>
      <c r="B113" s="890"/>
      <c r="C113" s="891"/>
      <c r="D113" s="894" t="s">
        <v>42</v>
      </c>
      <c r="E113" s="978">
        <v>15802494549.349998</v>
      </c>
      <c r="F113" s="971">
        <v>188481000</v>
      </c>
      <c r="G113" s="971">
        <v>295628609.00999999</v>
      </c>
      <c r="H113" s="971">
        <v>14398182584.339998</v>
      </c>
      <c r="I113" s="971">
        <v>896447670</v>
      </c>
      <c r="J113" s="971">
        <v>0</v>
      </c>
      <c r="K113" s="971">
        <v>0</v>
      </c>
      <c r="L113" s="979">
        <v>23754686</v>
      </c>
    </row>
    <row r="114" spans="1:12" ht="18.95" customHeight="1">
      <c r="A114" s="889"/>
      <c r="B114" s="890"/>
      <c r="C114" s="891"/>
      <c r="D114" s="894" t="s">
        <v>43</v>
      </c>
      <c r="E114" s="978">
        <v>10836264092.739998</v>
      </c>
      <c r="F114" s="971">
        <v>133074385.33</v>
      </c>
      <c r="G114" s="971">
        <v>222702245.36000001</v>
      </c>
      <c r="H114" s="971">
        <v>10224723469.909998</v>
      </c>
      <c r="I114" s="971">
        <v>247292782.55999997</v>
      </c>
      <c r="J114" s="971">
        <v>0</v>
      </c>
      <c r="K114" s="971">
        <v>0</v>
      </c>
      <c r="L114" s="979">
        <v>8471209.5800000001</v>
      </c>
    </row>
    <row r="115" spans="1:12" ht="18.95" customHeight="1">
      <c r="A115" s="893"/>
      <c r="B115" s="891"/>
      <c r="C115" s="891"/>
      <c r="D115" s="894" t="s">
        <v>44</v>
      </c>
      <c r="E115" s="917">
        <v>0.68638395841080768</v>
      </c>
      <c r="F115" s="851">
        <v>0.70603607435232196</v>
      </c>
      <c r="G115" s="851">
        <v>0.71357654724713471</v>
      </c>
      <c r="H115" s="851">
        <v>0.71130500274929409</v>
      </c>
      <c r="I115" s="851">
        <v>0.2770744017012618</v>
      </c>
      <c r="J115" s="851">
        <v>0</v>
      </c>
      <c r="K115" s="851">
        <v>0</v>
      </c>
      <c r="L115" s="918">
        <v>0.4282498144684293</v>
      </c>
    </row>
    <row r="116" spans="1:12" ht="18.95" customHeight="1">
      <c r="A116" s="895"/>
      <c r="B116" s="896"/>
      <c r="C116" s="896"/>
      <c r="D116" s="899" t="s">
        <v>45</v>
      </c>
      <c r="E116" s="919">
        <v>0.68573123432500882</v>
      </c>
      <c r="F116" s="920">
        <v>0.70603607435232196</v>
      </c>
      <c r="G116" s="920">
        <v>0.75331763764604676</v>
      </c>
      <c r="H116" s="920">
        <v>0.71013986730733569</v>
      </c>
      <c r="I116" s="920">
        <v>0.27585858141613551</v>
      </c>
      <c r="J116" s="920">
        <v>0</v>
      </c>
      <c r="K116" s="920">
        <v>0</v>
      </c>
      <c r="L116" s="921">
        <v>0.35661214717803469</v>
      </c>
    </row>
    <row r="117" spans="1:12" ht="18.95" customHeight="1">
      <c r="A117" s="889" t="s">
        <v>392</v>
      </c>
      <c r="B117" s="890" t="s">
        <v>47</v>
      </c>
      <c r="C117" s="891" t="s">
        <v>393</v>
      </c>
      <c r="D117" s="892" t="s">
        <v>41</v>
      </c>
      <c r="E117" s="1047">
        <v>0</v>
      </c>
      <c r="F117" s="1046">
        <v>0</v>
      </c>
      <c r="G117" s="1046">
        <v>0</v>
      </c>
      <c r="H117" s="1046">
        <v>0</v>
      </c>
      <c r="I117" s="1046">
        <v>0</v>
      </c>
      <c r="J117" s="1046">
        <v>0</v>
      </c>
      <c r="K117" s="1046">
        <v>0</v>
      </c>
      <c r="L117" s="1049">
        <v>0</v>
      </c>
    </row>
    <row r="118" spans="1:12" ht="18.95" customHeight="1">
      <c r="A118" s="889"/>
      <c r="B118" s="890"/>
      <c r="C118" s="891" t="s">
        <v>394</v>
      </c>
      <c r="D118" s="894" t="s">
        <v>42</v>
      </c>
      <c r="E118" s="978">
        <v>7481553</v>
      </c>
      <c r="F118" s="971">
        <v>7481553</v>
      </c>
      <c r="G118" s="971">
        <v>0</v>
      </c>
      <c r="H118" s="971">
        <v>0</v>
      </c>
      <c r="I118" s="971">
        <v>0</v>
      </c>
      <c r="J118" s="971">
        <v>0</v>
      </c>
      <c r="K118" s="971">
        <v>0</v>
      </c>
      <c r="L118" s="979">
        <v>0</v>
      </c>
    </row>
    <row r="119" spans="1:12" ht="18.95" customHeight="1">
      <c r="A119" s="889"/>
      <c r="B119" s="890"/>
      <c r="C119" s="891" t="s">
        <v>395</v>
      </c>
      <c r="D119" s="894" t="s">
        <v>43</v>
      </c>
      <c r="E119" s="978">
        <v>7481552.9500000002</v>
      </c>
      <c r="F119" s="971">
        <v>7481552.9500000002</v>
      </c>
      <c r="G119" s="971">
        <v>0</v>
      </c>
      <c r="H119" s="971">
        <v>0</v>
      </c>
      <c r="I119" s="971">
        <v>0</v>
      </c>
      <c r="J119" s="971">
        <v>0</v>
      </c>
      <c r="K119" s="971">
        <v>0</v>
      </c>
      <c r="L119" s="979">
        <v>0</v>
      </c>
    </row>
    <row r="120" spans="1:12" ht="18.95" customHeight="1">
      <c r="A120" s="893"/>
      <c r="B120" s="891"/>
      <c r="C120" s="891" t="s">
        <v>396</v>
      </c>
      <c r="D120" s="894" t="s">
        <v>44</v>
      </c>
      <c r="E120" s="917">
        <v>0</v>
      </c>
      <c r="F120" s="851">
        <v>0</v>
      </c>
      <c r="G120" s="851">
        <v>0</v>
      </c>
      <c r="H120" s="851">
        <v>0</v>
      </c>
      <c r="I120" s="851">
        <v>0</v>
      </c>
      <c r="J120" s="851">
        <v>0</v>
      </c>
      <c r="K120" s="851">
        <v>0</v>
      </c>
      <c r="L120" s="918">
        <v>0</v>
      </c>
    </row>
    <row r="121" spans="1:12" ht="18.95" customHeight="1">
      <c r="A121" s="895"/>
      <c r="B121" s="896"/>
      <c r="C121" s="896" t="s">
        <v>397</v>
      </c>
      <c r="D121" s="899" t="s">
        <v>45</v>
      </c>
      <c r="E121" s="919">
        <v>0.9999999933168956</v>
      </c>
      <c r="F121" s="920">
        <v>0.9999999933168956</v>
      </c>
      <c r="G121" s="920">
        <v>0</v>
      </c>
      <c r="H121" s="920">
        <v>0</v>
      </c>
      <c r="I121" s="920">
        <v>0</v>
      </c>
      <c r="J121" s="920">
        <v>0</v>
      </c>
      <c r="K121" s="920">
        <v>0</v>
      </c>
      <c r="L121" s="921">
        <v>0</v>
      </c>
    </row>
    <row r="122" spans="1:12" ht="18.95" customHeight="1">
      <c r="A122" s="889" t="s">
        <v>398</v>
      </c>
      <c r="B122" s="890" t="s">
        <v>47</v>
      </c>
      <c r="C122" s="891" t="s">
        <v>399</v>
      </c>
      <c r="D122" s="892" t="s">
        <v>41</v>
      </c>
      <c r="E122" s="976">
        <v>28000000000</v>
      </c>
      <c r="F122" s="971">
        <v>0</v>
      </c>
      <c r="G122" s="971">
        <v>0</v>
      </c>
      <c r="H122" s="971">
        <v>100000</v>
      </c>
      <c r="I122" s="971">
        <v>0</v>
      </c>
      <c r="J122" s="971">
        <v>27999900000</v>
      </c>
      <c r="K122" s="971">
        <v>0</v>
      </c>
      <c r="L122" s="979">
        <v>0</v>
      </c>
    </row>
    <row r="123" spans="1:12" ht="18.95" customHeight="1">
      <c r="A123" s="889"/>
      <c r="B123" s="890"/>
      <c r="C123" s="891"/>
      <c r="D123" s="894" t="s">
        <v>42</v>
      </c>
      <c r="E123" s="978">
        <v>28000000000</v>
      </c>
      <c r="F123" s="971">
        <v>0</v>
      </c>
      <c r="G123" s="971">
        <v>0</v>
      </c>
      <c r="H123" s="971">
        <v>100000</v>
      </c>
      <c r="I123" s="971">
        <v>0</v>
      </c>
      <c r="J123" s="971">
        <v>27999900000</v>
      </c>
      <c r="K123" s="971">
        <v>0</v>
      </c>
      <c r="L123" s="979">
        <v>0</v>
      </c>
    </row>
    <row r="124" spans="1:12" ht="18.95" customHeight="1">
      <c r="A124" s="889"/>
      <c r="B124" s="890"/>
      <c r="C124" s="891"/>
      <c r="D124" s="894" t="s">
        <v>43</v>
      </c>
      <c r="E124" s="978">
        <v>17162014383.639999</v>
      </c>
      <c r="F124" s="971">
        <v>0</v>
      </c>
      <c r="G124" s="971">
        <v>0</v>
      </c>
      <c r="H124" s="971">
        <v>0</v>
      </c>
      <c r="I124" s="971">
        <v>0</v>
      </c>
      <c r="J124" s="971">
        <v>17162014383.639999</v>
      </c>
      <c r="K124" s="971">
        <v>0</v>
      </c>
      <c r="L124" s="979">
        <v>0</v>
      </c>
    </row>
    <row r="125" spans="1:12" ht="18.95" customHeight="1">
      <c r="A125" s="893"/>
      <c r="B125" s="891"/>
      <c r="C125" s="891"/>
      <c r="D125" s="894" t="s">
        <v>44</v>
      </c>
      <c r="E125" s="917">
        <v>0.61292908513</v>
      </c>
      <c r="F125" s="851">
        <v>0</v>
      </c>
      <c r="G125" s="851">
        <v>0</v>
      </c>
      <c r="H125" s="851">
        <v>0</v>
      </c>
      <c r="I125" s="851">
        <v>0</v>
      </c>
      <c r="J125" s="851">
        <v>0.61293127417026483</v>
      </c>
      <c r="K125" s="851">
        <v>0</v>
      </c>
      <c r="L125" s="918">
        <v>0</v>
      </c>
    </row>
    <row r="126" spans="1:12" ht="18.95" customHeight="1">
      <c r="A126" s="895"/>
      <c r="B126" s="896"/>
      <c r="C126" s="896"/>
      <c r="D126" s="899" t="s">
        <v>45</v>
      </c>
      <c r="E126" s="919">
        <v>0.61292908513</v>
      </c>
      <c r="F126" s="920">
        <v>0</v>
      </c>
      <c r="G126" s="920">
        <v>0</v>
      </c>
      <c r="H126" s="920">
        <v>0</v>
      </c>
      <c r="I126" s="920">
        <v>0</v>
      </c>
      <c r="J126" s="920">
        <v>0.61293127417026483</v>
      </c>
      <c r="K126" s="920">
        <v>0</v>
      </c>
      <c r="L126" s="921">
        <v>0</v>
      </c>
    </row>
    <row r="127" spans="1:12" ht="18.95" customHeight="1">
      <c r="A127" s="889" t="s">
        <v>400</v>
      </c>
      <c r="B127" s="890" t="s">
        <v>47</v>
      </c>
      <c r="C127" s="891" t="s">
        <v>401</v>
      </c>
      <c r="D127" s="892" t="s">
        <v>41</v>
      </c>
      <c r="E127" s="976">
        <v>125613078000</v>
      </c>
      <c r="F127" s="971">
        <v>81817709000</v>
      </c>
      <c r="G127" s="971">
        <v>1287083000</v>
      </c>
      <c r="H127" s="971">
        <v>5432196000</v>
      </c>
      <c r="I127" s="971">
        <v>1685186000</v>
      </c>
      <c r="J127" s="971">
        <v>0</v>
      </c>
      <c r="K127" s="971">
        <v>28520043000</v>
      </c>
      <c r="L127" s="979">
        <v>6870861000</v>
      </c>
    </row>
    <row r="128" spans="1:12" ht="18.95" customHeight="1">
      <c r="A128" s="893"/>
      <c r="B128" s="891"/>
      <c r="C128" s="891"/>
      <c r="D128" s="894" t="s">
        <v>42</v>
      </c>
      <c r="E128" s="978">
        <v>111522036639.56001</v>
      </c>
      <c r="F128" s="971">
        <v>73478939443.290009</v>
      </c>
      <c r="G128" s="971">
        <v>1225701402.8599999</v>
      </c>
      <c r="H128" s="971">
        <v>1895965955.1399999</v>
      </c>
      <c r="I128" s="971">
        <v>1033937215.4400002</v>
      </c>
      <c r="J128" s="971">
        <v>0</v>
      </c>
      <c r="K128" s="971">
        <v>28520043000</v>
      </c>
      <c r="L128" s="979">
        <v>5367449622.8299999</v>
      </c>
    </row>
    <row r="129" spans="1:12" ht="18.95" customHeight="1">
      <c r="A129" s="893"/>
      <c r="B129" s="891"/>
      <c r="C129" s="891"/>
      <c r="D129" s="894" t="s">
        <v>43</v>
      </c>
      <c r="E129" s="978">
        <v>80092993023.919983</v>
      </c>
      <c r="F129" s="971">
        <v>57505249209.869995</v>
      </c>
      <c r="G129" s="971">
        <v>0</v>
      </c>
      <c r="H129" s="1101">
        <v>0</v>
      </c>
      <c r="I129" s="971">
        <v>247809351.21000001</v>
      </c>
      <c r="J129" s="971">
        <v>0</v>
      </c>
      <c r="K129" s="971">
        <v>21152910210.829998</v>
      </c>
      <c r="L129" s="979">
        <v>1187024252.01</v>
      </c>
    </row>
    <row r="130" spans="1:12" ht="18.95" customHeight="1">
      <c r="A130" s="893"/>
      <c r="B130" s="891"/>
      <c r="C130" s="891"/>
      <c r="D130" s="894" t="s">
        <v>44</v>
      </c>
      <c r="E130" s="917">
        <v>0.63761667414853085</v>
      </c>
      <c r="F130" s="851">
        <v>0.70284599645621948</v>
      </c>
      <c r="G130" s="851">
        <v>0</v>
      </c>
      <c r="H130" s="851">
        <v>0</v>
      </c>
      <c r="I130" s="851">
        <v>0.14705163181393627</v>
      </c>
      <c r="J130" s="851">
        <v>0</v>
      </c>
      <c r="K130" s="851">
        <v>0.74168577553792603</v>
      </c>
      <c r="L130" s="918">
        <v>0.17276208207530322</v>
      </c>
    </row>
    <row r="131" spans="1:12" ht="18.95" customHeight="1">
      <c r="A131" s="895"/>
      <c r="B131" s="896"/>
      <c r="C131" s="896"/>
      <c r="D131" s="897" t="s">
        <v>45</v>
      </c>
      <c r="E131" s="919">
        <v>0.71818086754262822</v>
      </c>
      <c r="F131" s="920">
        <v>0.7826085902376384</v>
      </c>
      <c r="G131" s="920">
        <v>0</v>
      </c>
      <c r="H131" s="920">
        <v>0</v>
      </c>
      <c r="I131" s="920">
        <v>0.23967543435849997</v>
      </c>
      <c r="J131" s="920">
        <v>0</v>
      </c>
      <c r="K131" s="920">
        <v>0.74168577553792603</v>
      </c>
      <c r="L131" s="921">
        <v>0.22115237876869701</v>
      </c>
    </row>
    <row r="132" spans="1:12" ht="18.95" customHeight="1">
      <c r="A132" s="906" t="s">
        <v>402</v>
      </c>
      <c r="B132" s="902" t="s">
        <v>47</v>
      </c>
      <c r="C132" s="907" t="s">
        <v>115</v>
      </c>
      <c r="D132" s="904" t="s">
        <v>41</v>
      </c>
      <c r="E132" s="976">
        <v>2429197000</v>
      </c>
      <c r="F132" s="971">
        <v>166009000</v>
      </c>
      <c r="G132" s="971">
        <v>32454000</v>
      </c>
      <c r="H132" s="971">
        <v>2075502000</v>
      </c>
      <c r="I132" s="971">
        <v>64007000</v>
      </c>
      <c r="J132" s="971">
        <v>0</v>
      </c>
      <c r="K132" s="971">
        <v>0</v>
      </c>
      <c r="L132" s="979">
        <v>91225000</v>
      </c>
    </row>
    <row r="133" spans="1:12" ht="18.95" customHeight="1">
      <c r="A133" s="889"/>
      <c r="B133" s="891"/>
      <c r="C133" s="891"/>
      <c r="D133" s="894" t="s">
        <v>42</v>
      </c>
      <c r="E133" s="978">
        <v>4680432887.1100006</v>
      </c>
      <c r="F133" s="971">
        <v>2280026899.54</v>
      </c>
      <c r="G133" s="971">
        <v>33270602.100000001</v>
      </c>
      <c r="H133" s="971">
        <v>2139884610.8800001</v>
      </c>
      <c r="I133" s="971">
        <v>98988892.590000004</v>
      </c>
      <c r="J133" s="971">
        <v>0</v>
      </c>
      <c r="K133" s="971">
        <v>0</v>
      </c>
      <c r="L133" s="979">
        <v>128261882</v>
      </c>
    </row>
    <row r="134" spans="1:12" ht="18.95" customHeight="1">
      <c r="A134" s="889"/>
      <c r="B134" s="891"/>
      <c r="C134" s="891"/>
      <c r="D134" s="894" t="s">
        <v>43</v>
      </c>
      <c r="E134" s="978">
        <v>3423422089.4999986</v>
      </c>
      <c r="F134" s="971">
        <v>1811374023.74</v>
      </c>
      <c r="G134" s="971">
        <v>15398366.139999997</v>
      </c>
      <c r="H134" s="971">
        <v>1501196868.0199988</v>
      </c>
      <c r="I134" s="971">
        <v>32832130.809999999</v>
      </c>
      <c r="J134" s="971">
        <v>0</v>
      </c>
      <c r="K134" s="971">
        <v>0</v>
      </c>
      <c r="L134" s="979">
        <v>62620700.790000036</v>
      </c>
    </row>
    <row r="135" spans="1:12" ht="18.95" customHeight="1">
      <c r="A135" s="889"/>
      <c r="B135" s="891"/>
      <c r="C135" s="891"/>
      <c r="D135" s="894" t="s">
        <v>44</v>
      </c>
      <c r="E135" s="917">
        <v>1.4092813754915714</v>
      </c>
      <c r="F135" s="851" t="s">
        <v>767</v>
      </c>
      <c r="G135" s="851">
        <v>0.47446743513896583</v>
      </c>
      <c r="H135" s="851">
        <v>0.72329338541711774</v>
      </c>
      <c r="I135" s="851">
        <v>0.51294594044401387</v>
      </c>
      <c r="J135" s="851">
        <v>0</v>
      </c>
      <c r="K135" s="851">
        <v>0</v>
      </c>
      <c r="L135" s="918">
        <v>0.68644232162236274</v>
      </c>
    </row>
    <row r="136" spans="1:12" ht="18.95" customHeight="1">
      <c r="A136" s="908"/>
      <c r="B136" s="896"/>
      <c r="C136" s="896"/>
      <c r="D136" s="897" t="s">
        <v>45</v>
      </c>
      <c r="E136" s="919">
        <v>0.73143279095576108</v>
      </c>
      <c r="F136" s="920">
        <v>0.7944529181236627</v>
      </c>
      <c r="G136" s="920">
        <v>0.46282198601990421</v>
      </c>
      <c r="H136" s="920">
        <v>0.70153169025438755</v>
      </c>
      <c r="I136" s="920">
        <v>0.33167489756640378</v>
      </c>
      <c r="J136" s="920">
        <v>0</v>
      </c>
      <c r="K136" s="920">
        <v>0</v>
      </c>
      <c r="L136" s="921">
        <v>0.48822533876432622</v>
      </c>
    </row>
    <row r="137" spans="1:12" ht="18.95" customHeight="1">
      <c r="A137" s="889" t="s">
        <v>403</v>
      </c>
      <c r="B137" s="890" t="s">
        <v>47</v>
      </c>
      <c r="C137" s="891" t="s">
        <v>404</v>
      </c>
      <c r="D137" s="905" t="s">
        <v>41</v>
      </c>
      <c r="E137" s="976">
        <v>20128795000</v>
      </c>
      <c r="F137" s="971">
        <v>11944678000</v>
      </c>
      <c r="G137" s="971">
        <v>12396000</v>
      </c>
      <c r="H137" s="971">
        <v>6387919000</v>
      </c>
      <c r="I137" s="971">
        <v>1642224000</v>
      </c>
      <c r="J137" s="971">
        <v>0</v>
      </c>
      <c r="K137" s="971">
        <v>0</v>
      </c>
      <c r="L137" s="979">
        <v>141578000</v>
      </c>
    </row>
    <row r="138" spans="1:12" ht="18.95" customHeight="1">
      <c r="A138" s="889"/>
      <c r="B138" s="890"/>
      <c r="C138" s="891"/>
      <c r="D138" s="894" t="s">
        <v>42</v>
      </c>
      <c r="E138" s="978">
        <v>20347658747.059998</v>
      </c>
      <c r="F138" s="971">
        <v>11992627995.230001</v>
      </c>
      <c r="G138" s="971">
        <v>14721980.33</v>
      </c>
      <c r="H138" s="971">
        <v>6442091093.829999</v>
      </c>
      <c r="I138" s="971">
        <v>1718855672.6699998</v>
      </c>
      <c r="J138" s="971">
        <v>0</v>
      </c>
      <c r="K138" s="971">
        <v>0</v>
      </c>
      <c r="L138" s="979">
        <v>179362005</v>
      </c>
    </row>
    <row r="139" spans="1:12" ht="18.95" customHeight="1">
      <c r="A139" s="889"/>
      <c r="B139" s="890"/>
      <c r="C139" s="891"/>
      <c r="D139" s="894" t="s">
        <v>43</v>
      </c>
      <c r="E139" s="978">
        <v>10238063832.389999</v>
      </c>
      <c r="F139" s="971">
        <v>6422829675.8300009</v>
      </c>
      <c r="G139" s="971">
        <v>10148322.909999991</v>
      </c>
      <c r="H139" s="971">
        <v>3296976008.52</v>
      </c>
      <c r="I139" s="971">
        <v>401828025.32000005</v>
      </c>
      <c r="J139" s="971">
        <v>0</v>
      </c>
      <c r="K139" s="971">
        <v>0</v>
      </c>
      <c r="L139" s="979">
        <v>106281799.81</v>
      </c>
    </row>
    <row r="140" spans="1:12" ht="18.95" customHeight="1">
      <c r="A140" s="889"/>
      <c r="B140" s="891"/>
      <c r="C140" s="891"/>
      <c r="D140" s="894" t="s">
        <v>44</v>
      </c>
      <c r="E140" s="917">
        <v>0.50862775602762111</v>
      </c>
      <c r="F140" s="851">
        <v>0.53771476098644111</v>
      </c>
      <c r="G140" s="851">
        <v>0.81867722733139647</v>
      </c>
      <c r="H140" s="851">
        <v>0.51612677125680517</v>
      </c>
      <c r="I140" s="851">
        <v>0.24468527150985497</v>
      </c>
      <c r="J140" s="851">
        <v>0</v>
      </c>
      <c r="K140" s="851">
        <v>0</v>
      </c>
      <c r="L140" s="918">
        <v>0.75069431557162836</v>
      </c>
    </row>
    <row r="141" spans="1:12" ht="18.95" customHeight="1">
      <c r="A141" s="895"/>
      <c r="B141" s="896"/>
      <c r="C141" s="896"/>
      <c r="D141" s="897" t="s">
        <v>45</v>
      </c>
      <c r="E141" s="919">
        <v>0.50315684765792923</v>
      </c>
      <c r="F141" s="920">
        <v>0.53556482185427945</v>
      </c>
      <c r="G141" s="920">
        <v>0.68933137271757183</v>
      </c>
      <c r="H141" s="920">
        <v>0.51178661718672747</v>
      </c>
      <c r="I141" s="920">
        <v>0.23377647798422593</v>
      </c>
      <c r="J141" s="920">
        <v>0</v>
      </c>
      <c r="K141" s="920">
        <v>0</v>
      </c>
      <c r="L141" s="921">
        <v>0.59255470415821898</v>
      </c>
    </row>
    <row r="142" spans="1:12" ht="18.95" customHeight="1">
      <c r="A142" s="889" t="s">
        <v>405</v>
      </c>
      <c r="B142" s="890" t="s">
        <v>47</v>
      </c>
      <c r="C142" s="891" t="s">
        <v>406</v>
      </c>
      <c r="D142" s="904" t="s">
        <v>41</v>
      </c>
      <c r="E142" s="976">
        <v>4184883000</v>
      </c>
      <c r="F142" s="971">
        <v>4105428000</v>
      </c>
      <c r="G142" s="971">
        <v>14678000</v>
      </c>
      <c r="H142" s="971">
        <v>63556000</v>
      </c>
      <c r="I142" s="971">
        <v>134000</v>
      </c>
      <c r="J142" s="971">
        <v>0</v>
      </c>
      <c r="K142" s="971">
        <v>0</v>
      </c>
      <c r="L142" s="979">
        <v>1087000</v>
      </c>
    </row>
    <row r="143" spans="1:12" ht="18.95" customHeight="1">
      <c r="A143" s="889"/>
      <c r="B143" s="890"/>
      <c r="C143" s="891"/>
      <c r="D143" s="894" t="s">
        <v>42</v>
      </c>
      <c r="E143" s="978">
        <v>4722630646.2399998</v>
      </c>
      <c r="F143" s="971">
        <v>4547292264.3999996</v>
      </c>
      <c r="G143" s="971">
        <v>25137000</v>
      </c>
      <c r="H143" s="971">
        <v>82671890.140000001</v>
      </c>
      <c r="I143" s="971">
        <v>58129908.069999993</v>
      </c>
      <c r="J143" s="971">
        <v>0</v>
      </c>
      <c r="K143" s="971">
        <v>0</v>
      </c>
      <c r="L143" s="979">
        <v>9399583.6300000008</v>
      </c>
    </row>
    <row r="144" spans="1:12" ht="18.95" customHeight="1">
      <c r="A144" s="889"/>
      <c r="B144" s="890"/>
      <c r="C144" s="891"/>
      <c r="D144" s="894" t="s">
        <v>43</v>
      </c>
      <c r="E144" s="978">
        <v>3343070968.6599994</v>
      </c>
      <c r="F144" s="971">
        <v>3252816457.4299998</v>
      </c>
      <c r="G144" s="971">
        <v>15662983.85</v>
      </c>
      <c r="H144" s="971">
        <v>45540474.249999985</v>
      </c>
      <c r="I144" s="971">
        <v>21347168.91</v>
      </c>
      <c r="J144" s="971">
        <v>0</v>
      </c>
      <c r="K144" s="971">
        <v>0</v>
      </c>
      <c r="L144" s="979">
        <v>7703884.2199999997</v>
      </c>
    </row>
    <row r="145" spans="1:12" ht="18.95" customHeight="1">
      <c r="A145" s="889"/>
      <c r="B145" s="891"/>
      <c r="C145" s="891"/>
      <c r="D145" s="894" t="s">
        <v>44</v>
      </c>
      <c r="E145" s="917">
        <v>0.79884454802201144</v>
      </c>
      <c r="F145" s="851">
        <v>0.7923209120778637</v>
      </c>
      <c r="G145" s="851">
        <v>1.0671061350320208</v>
      </c>
      <c r="H145" s="851">
        <v>0.71654091273837217</v>
      </c>
      <c r="I145" s="851" t="s">
        <v>767</v>
      </c>
      <c r="J145" s="851">
        <v>0</v>
      </c>
      <c r="K145" s="851">
        <v>0</v>
      </c>
      <c r="L145" s="970">
        <v>7.0872899908003681</v>
      </c>
    </row>
    <row r="146" spans="1:12" ht="18.95" customHeight="1">
      <c r="A146" s="895"/>
      <c r="B146" s="896"/>
      <c r="C146" s="896"/>
      <c r="D146" s="894" t="s">
        <v>45</v>
      </c>
      <c r="E146" s="919">
        <v>0.707883215750027</v>
      </c>
      <c r="F146" s="920">
        <v>0.71533041385876228</v>
      </c>
      <c r="G146" s="920">
        <v>0.62310474002466487</v>
      </c>
      <c r="H146" s="920">
        <v>0.55085802650550098</v>
      </c>
      <c r="I146" s="920">
        <v>0.36723211198431199</v>
      </c>
      <c r="J146" s="920">
        <v>0</v>
      </c>
      <c r="K146" s="920">
        <v>0</v>
      </c>
      <c r="L146" s="921">
        <v>0.81959845491581618</v>
      </c>
    </row>
    <row r="147" spans="1:12" ht="18.75" customHeight="1">
      <c r="A147" s="889" t="s">
        <v>407</v>
      </c>
      <c r="B147" s="890" t="s">
        <v>47</v>
      </c>
      <c r="C147" s="891" t="s">
        <v>408</v>
      </c>
      <c r="D147" s="892" t="s">
        <v>41</v>
      </c>
      <c r="E147" s="976">
        <v>1452273000</v>
      </c>
      <c r="F147" s="971">
        <v>905452000</v>
      </c>
      <c r="G147" s="971">
        <v>114259000</v>
      </c>
      <c r="H147" s="971">
        <v>300936000</v>
      </c>
      <c r="I147" s="971">
        <v>4474000</v>
      </c>
      <c r="J147" s="971">
        <v>0</v>
      </c>
      <c r="K147" s="971">
        <v>0</v>
      </c>
      <c r="L147" s="979">
        <v>127152000</v>
      </c>
    </row>
    <row r="148" spans="1:12" ht="18.95" customHeight="1">
      <c r="A148" s="889"/>
      <c r="B148" s="890"/>
      <c r="C148" s="891" t="s">
        <v>409</v>
      </c>
      <c r="D148" s="894" t="s">
        <v>42</v>
      </c>
      <c r="E148" s="978">
        <v>15037895837.449999</v>
      </c>
      <c r="F148" s="971">
        <v>14437086315.889999</v>
      </c>
      <c r="G148" s="971">
        <v>150603487</v>
      </c>
      <c r="H148" s="971">
        <v>311342700.00000006</v>
      </c>
      <c r="I148" s="971">
        <v>7895954.5600000005</v>
      </c>
      <c r="J148" s="971">
        <v>0</v>
      </c>
      <c r="K148" s="971">
        <v>0</v>
      </c>
      <c r="L148" s="979">
        <v>130967380</v>
      </c>
    </row>
    <row r="149" spans="1:12" ht="18.95" customHeight="1">
      <c r="A149" s="889"/>
      <c r="B149" s="890"/>
      <c r="C149" s="891"/>
      <c r="D149" s="894" t="s">
        <v>43</v>
      </c>
      <c r="E149" s="978">
        <v>1670457711.9400008</v>
      </c>
      <c r="F149" s="971">
        <v>1253907224.2300005</v>
      </c>
      <c r="G149" s="971">
        <v>112675199.14</v>
      </c>
      <c r="H149" s="971">
        <v>207794397.8300001</v>
      </c>
      <c r="I149" s="971">
        <v>3507572.2299999995</v>
      </c>
      <c r="J149" s="971">
        <v>0</v>
      </c>
      <c r="K149" s="971">
        <v>0</v>
      </c>
      <c r="L149" s="979">
        <v>92573318.510000005</v>
      </c>
    </row>
    <row r="150" spans="1:12" ht="18.95" customHeight="1">
      <c r="A150" s="889"/>
      <c r="B150" s="891"/>
      <c r="C150" s="891"/>
      <c r="D150" s="894" t="s">
        <v>44</v>
      </c>
      <c r="E150" s="917">
        <v>1.1502367061427161</v>
      </c>
      <c r="F150" s="851">
        <v>1.3848411889641863</v>
      </c>
      <c r="G150" s="851">
        <v>0.98613850234992428</v>
      </c>
      <c r="H150" s="851">
        <v>0.69049365257064654</v>
      </c>
      <c r="I150" s="851">
        <v>0.78399021680822523</v>
      </c>
      <c r="J150" s="851">
        <v>0</v>
      </c>
      <c r="K150" s="851">
        <v>0</v>
      </c>
      <c r="L150" s="918">
        <v>0.72805239799609922</v>
      </c>
    </row>
    <row r="151" spans="1:12" ht="18.95" customHeight="1">
      <c r="A151" s="895"/>
      <c r="B151" s="896"/>
      <c r="C151" s="896"/>
      <c r="D151" s="899" t="s">
        <v>45</v>
      </c>
      <c r="E151" s="919">
        <v>0.11108320804962186</v>
      </c>
      <c r="F151" s="920">
        <v>8.6853205473316528E-2</v>
      </c>
      <c r="G151" s="920">
        <v>0.74815797020689168</v>
      </c>
      <c r="H151" s="920">
        <v>0.66741374642797169</v>
      </c>
      <c r="I151" s="920">
        <v>0.44422396346718585</v>
      </c>
      <c r="J151" s="920">
        <v>0</v>
      </c>
      <c r="K151" s="920">
        <v>0</v>
      </c>
      <c r="L151" s="921">
        <v>0.70684256270530876</v>
      </c>
    </row>
    <row r="152" spans="1:12" ht="18.95" customHeight="1">
      <c r="A152" s="889" t="s">
        <v>410</v>
      </c>
      <c r="B152" s="890" t="s">
        <v>47</v>
      </c>
      <c r="C152" s="891" t="s">
        <v>411</v>
      </c>
      <c r="D152" s="892" t="s">
        <v>41</v>
      </c>
      <c r="E152" s="976">
        <v>151540000</v>
      </c>
      <c r="F152" s="971">
        <v>21376000</v>
      </c>
      <c r="G152" s="971">
        <v>4175000</v>
      </c>
      <c r="H152" s="971">
        <v>121638000</v>
      </c>
      <c r="I152" s="971">
        <v>4351000</v>
      </c>
      <c r="J152" s="971">
        <v>0</v>
      </c>
      <c r="K152" s="971">
        <v>0</v>
      </c>
      <c r="L152" s="979">
        <v>0</v>
      </c>
    </row>
    <row r="153" spans="1:12" ht="18.95" customHeight="1">
      <c r="A153" s="889"/>
      <c r="B153" s="890"/>
      <c r="C153" s="891" t="s">
        <v>412</v>
      </c>
      <c r="D153" s="894" t="s">
        <v>42</v>
      </c>
      <c r="E153" s="978">
        <v>395203159</v>
      </c>
      <c r="F153" s="971">
        <v>249918743</v>
      </c>
      <c r="G153" s="971">
        <v>17065003</v>
      </c>
      <c r="H153" s="971">
        <v>123627913</v>
      </c>
      <c r="I153" s="971">
        <v>4591500</v>
      </c>
      <c r="J153" s="971">
        <v>0</v>
      </c>
      <c r="K153" s="971">
        <v>0</v>
      </c>
      <c r="L153" s="979">
        <v>0</v>
      </c>
    </row>
    <row r="154" spans="1:12" ht="18.95" customHeight="1">
      <c r="A154" s="889"/>
      <c r="B154" s="890"/>
      <c r="C154" s="891"/>
      <c r="D154" s="894" t="s">
        <v>43</v>
      </c>
      <c r="E154" s="978">
        <v>271195751.88</v>
      </c>
      <c r="F154" s="971">
        <v>176368846.25999996</v>
      </c>
      <c r="G154" s="971">
        <v>14504966.57</v>
      </c>
      <c r="H154" s="971">
        <v>78999068.190000013</v>
      </c>
      <c r="I154" s="971">
        <v>1322870.8600000001</v>
      </c>
      <c r="J154" s="971">
        <v>0</v>
      </c>
      <c r="K154" s="971">
        <v>0</v>
      </c>
      <c r="L154" s="979">
        <v>0</v>
      </c>
    </row>
    <row r="155" spans="1:12" ht="18.95" customHeight="1">
      <c r="A155" s="889"/>
      <c r="B155" s="891"/>
      <c r="C155" s="891"/>
      <c r="D155" s="894" t="s">
        <v>44</v>
      </c>
      <c r="E155" s="917">
        <v>1.7895984682592054</v>
      </c>
      <c r="F155" s="851">
        <v>8.2507880922529928</v>
      </c>
      <c r="G155" s="851">
        <v>3.4742434898203594</v>
      </c>
      <c r="H155" s="851">
        <v>0.6494604333349776</v>
      </c>
      <c r="I155" s="851">
        <v>0.30403834980464262</v>
      </c>
      <c r="J155" s="851">
        <v>0</v>
      </c>
      <c r="K155" s="851">
        <v>0</v>
      </c>
      <c r="L155" s="918">
        <v>0</v>
      </c>
    </row>
    <row r="156" spans="1:12" ht="18.95" customHeight="1">
      <c r="A156" s="895"/>
      <c r="B156" s="896"/>
      <c r="C156" s="896"/>
      <c r="D156" s="899" t="s">
        <v>45</v>
      </c>
      <c r="E156" s="919">
        <v>0.68621858328819685</v>
      </c>
      <c r="F156" s="920">
        <v>0.70570475884635819</v>
      </c>
      <c r="G156" s="920">
        <v>0.84998324172577056</v>
      </c>
      <c r="H156" s="920">
        <v>0.63900672811648951</v>
      </c>
      <c r="I156" s="920">
        <v>0.28811300446477189</v>
      </c>
      <c r="J156" s="920">
        <v>0</v>
      </c>
      <c r="K156" s="920">
        <v>0</v>
      </c>
      <c r="L156" s="921">
        <v>0</v>
      </c>
    </row>
    <row r="157" spans="1:12" ht="18.95" customHeight="1">
      <c r="A157" s="889" t="s">
        <v>426</v>
      </c>
      <c r="B157" s="890" t="s">
        <v>47</v>
      </c>
      <c r="C157" s="891" t="s">
        <v>178</v>
      </c>
      <c r="D157" s="894" t="s">
        <v>41</v>
      </c>
      <c r="E157" s="976">
        <v>58768752000</v>
      </c>
      <c r="F157" s="971">
        <v>54851523000</v>
      </c>
      <c r="G157" s="971">
        <v>16000</v>
      </c>
      <c r="H157" s="971">
        <v>3917213000</v>
      </c>
      <c r="I157" s="971">
        <v>0</v>
      </c>
      <c r="J157" s="971">
        <v>0</v>
      </c>
      <c r="K157" s="971">
        <v>0</v>
      </c>
      <c r="L157" s="979">
        <v>0</v>
      </c>
    </row>
    <row r="158" spans="1:12" ht="18.95" customHeight="1">
      <c r="A158" s="889"/>
      <c r="B158" s="890"/>
      <c r="C158" s="891"/>
      <c r="D158" s="894" t="s">
        <v>42</v>
      </c>
      <c r="E158" s="978">
        <v>59806431946.930008</v>
      </c>
      <c r="F158" s="971">
        <v>54380672225.710007</v>
      </c>
      <c r="G158" s="971">
        <v>1341786190</v>
      </c>
      <c r="H158" s="971">
        <v>3922869665.25</v>
      </c>
      <c r="I158" s="971">
        <v>161048959.96999997</v>
      </c>
      <c r="J158" s="971">
        <v>0</v>
      </c>
      <c r="K158" s="971">
        <v>0</v>
      </c>
      <c r="L158" s="979">
        <v>54906</v>
      </c>
    </row>
    <row r="159" spans="1:12" ht="18.95" customHeight="1">
      <c r="A159" s="889"/>
      <c r="B159" s="890"/>
      <c r="C159" s="891"/>
      <c r="D159" s="894" t="s">
        <v>43</v>
      </c>
      <c r="E159" s="978">
        <v>44849211614.590004</v>
      </c>
      <c r="F159" s="971">
        <v>40812228655.160004</v>
      </c>
      <c r="G159" s="971">
        <v>1226074491.8900001</v>
      </c>
      <c r="H159" s="971">
        <v>2731673408.3700032</v>
      </c>
      <c r="I159" s="971">
        <v>79185653.170000002</v>
      </c>
      <c r="J159" s="971">
        <v>0</v>
      </c>
      <c r="K159" s="971">
        <v>0</v>
      </c>
      <c r="L159" s="979">
        <v>49406</v>
      </c>
    </row>
    <row r="160" spans="1:12" ht="18.95" customHeight="1">
      <c r="A160" s="893"/>
      <c r="B160" s="891"/>
      <c r="C160" s="891"/>
      <c r="D160" s="894" t="s">
        <v>44</v>
      </c>
      <c r="E160" s="917">
        <v>0.76314725237980219</v>
      </c>
      <c r="F160" s="851">
        <v>0.74404914253994381</v>
      </c>
      <c r="G160" s="851" t="s">
        <v>767</v>
      </c>
      <c r="H160" s="851">
        <v>0.69735125671491527</v>
      </c>
      <c r="I160" s="851">
        <v>0</v>
      </c>
      <c r="J160" s="851">
        <v>0</v>
      </c>
      <c r="K160" s="851">
        <v>0</v>
      </c>
      <c r="L160" s="918">
        <v>0</v>
      </c>
    </row>
    <row r="161" spans="1:12" ht="18.75" customHeight="1">
      <c r="A161" s="895"/>
      <c r="B161" s="896"/>
      <c r="C161" s="896"/>
      <c r="D161" s="900" t="s">
        <v>45</v>
      </c>
      <c r="E161" s="919">
        <v>0.74990615816017114</v>
      </c>
      <c r="F161" s="920">
        <v>0.7504914335329762</v>
      </c>
      <c r="G161" s="920">
        <v>0.9137629385572974</v>
      </c>
      <c r="H161" s="920">
        <v>0.6963456962559873</v>
      </c>
      <c r="I161" s="920">
        <v>0.49168683352410736</v>
      </c>
      <c r="J161" s="920">
        <v>0</v>
      </c>
      <c r="K161" s="920">
        <v>0</v>
      </c>
      <c r="L161" s="921">
        <v>0.89982879830983864</v>
      </c>
    </row>
    <row r="162" spans="1:12" ht="18.95" customHeight="1">
      <c r="A162" s="906" t="s">
        <v>413</v>
      </c>
      <c r="B162" s="902" t="s">
        <v>47</v>
      </c>
      <c r="C162" s="907" t="s">
        <v>414</v>
      </c>
      <c r="D162" s="904" t="s">
        <v>41</v>
      </c>
      <c r="E162" s="976">
        <v>1568102000</v>
      </c>
      <c r="F162" s="971">
        <v>919581000</v>
      </c>
      <c r="G162" s="971">
        <v>882000</v>
      </c>
      <c r="H162" s="971">
        <v>474824000</v>
      </c>
      <c r="I162" s="971">
        <v>19764000</v>
      </c>
      <c r="J162" s="971">
        <v>0</v>
      </c>
      <c r="K162" s="971">
        <v>0</v>
      </c>
      <c r="L162" s="979">
        <v>153051000</v>
      </c>
    </row>
    <row r="163" spans="1:12" ht="18.95" customHeight="1">
      <c r="A163" s="889"/>
      <c r="B163" s="890"/>
      <c r="C163" s="891" t="s">
        <v>415</v>
      </c>
      <c r="D163" s="894" t="s">
        <v>42</v>
      </c>
      <c r="E163" s="978">
        <v>2078718130.4900002</v>
      </c>
      <c r="F163" s="971">
        <v>951387160</v>
      </c>
      <c r="G163" s="971">
        <v>1035650</v>
      </c>
      <c r="H163" s="971">
        <v>534179850.72000015</v>
      </c>
      <c r="I163" s="971">
        <v>449645472.32999998</v>
      </c>
      <c r="J163" s="971">
        <v>0</v>
      </c>
      <c r="K163" s="971">
        <v>0</v>
      </c>
      <c r="L163" s="979">
        <v>142469997.44</v>
      </c>
    </row>
    <row r="164" spans="1:12" ht="18.95" customHeight="1">
      <c r="A164" s="889"/>
      <c r="B164" s="890"/>
      <c r="C164" s="891"/>
      <c r="D164" s="894" t="s">
        <v>43</v>
      </c>
      <c r="E164" s="978">
        <v>1116268788.6799994</v>
      </c>
      <c r="F164" s="971">
        <v>533234299.60000002</v>
      </c>
      <c r="G164" s="971">
        <v>519686.99</v>
      </c>
      <c r="H164" s="971">
        <v>356683931.52999932</v>
      </c>
      <c r="I164" s="971">
        <v>131648606.91</v>
      </c>
      <c r="J164" s="971">
        <v>0</v>
      </c>
      <c r="K164" s="971">
        <v>0</v>
      </c>
      <c r="L164" s="979">
        <v>94182263.649999976</v>
      </c>
    </row>
    <row r="165" spans="1:12" ht="18.95" customHeight="1">
      <c r="A165" s="889"/>
      <c r="B165" s="891"/>
      <c r="C165" s="891"/>
      <c r="D165" s="894" t="s">
        <v>44</v>
      </c>
      <c r="E165" s="917">
        <v>0.711859808022692</v>
      </c>
      <c r="F165" s="851">
        <v>0.57986659098002247</v>
      </c>
      <c r="G165" s="851">
        <v>0.58921427437641727</v>
      </c>
      <c r="H165" s="851">
        <v>0.75119187642157792</v>
      </c>
      <c r="I165" s="851">
        <v>6.6610305054644803</v>
      </c>
      <c r="J165" s="851">
        <v>0</v>
      </c>
      <c r="K165" s="851">
        <v>0</v>
      </c>
      <c r="L165" s="918">
        <v>0.6153652289106244</v>
      </c>
    </row>
    <row r="166" spans="1:12" ht="18.95" customHeight="1">
      <c r="A166" s="895"/>
      <c r="B166" s="896"/>
      <c r="C166" s="896"/>
      <c r="D166" s="899" t="s">
        <v>45</v>
      </c>
      <c r="E166" s="919">
        <v>0.53699863021682015</v>
      </c>
      <c r="F166" s="920">
        <v>0.56048086627530269</v>
      </c>
      <c r="G166" s="920">
        <v>0.5017978950417612</v>
      </c>
      <c r="H166" s="920">
        <v>0.66772254896780359</v>
      </c>
      <c r="I166" s="920">
        <v>0.29278312584315663</v>
      </c>
      <c r="J166" s="920">
        <v>0</v>
      </c>
      <c r="K166" s="920">
        <v>0</v>
      </c>
      <c r="L166" s="921">
        <v>0.66106734991459526</v>
      </c>
    </row>
    <row r="167" spans="1:12" ht="18.95" customHeight="1">
      <c r="A167" s="889" t="s">
        <v>416</v>
      </c>
      <c r="B167" s="890" t="s">
        <v>47</v>
      </c>
      <c r="C167" s="891" t="s">
        <v>417</v>
      </c>
      <c r="D167" s="894" t="s">
        <v>41</v>
      </c>
      <c r="E167" s="976">
        <v>3136940000</v>
      </c>
      <c r="F167" s="971">
        <v>2114520000</v>
      </c>
      <c r="G167" s="971">
        <v>9355000</v>
      </c>
      <c r="H167" s="971">
        <v>392881000</v>
      </c>
      <c r="I167" s="971">
        <v>589548000</v>
      </c>
      <c r="J167" s="971">
        <v>0</v>
      </c>
      <c r="K167" s="971">
        <v>0</v>
      </c>
      <c r="L167" s="979">
        <v>30636000</v>
      </c>
    </row>
    <row r="168" spans="1:12" ht="18.95" customHeight="1">
      <c r="A168" s="889"/>
      <c r="B168" s="890"/>
      <c r="C168" s="891" t="s">
        <v>418</v>
      </c>
      <c r="D168" s="894" t="s">
        <v>42</v>
      </c>
      <c r="E168" s="978">
        <v>3262504033.2399998</v>
      </c>
      <c r="F168" s="971">
        <v>2234508002.2399998</v>
      </c>
      <c r="G168" s="971">
        <v>15484709</v>
      </c>
      <c r="H168" s="971">
        <v>412722682</v>
      </c>
      <c r="I168" s="971">
        <v>562509781</v>
      </c>
      <c r="J168" s="971">
        <v>0</v>
      </c>
      <c r="K168" s="971">
        <v>0</v>
      </c>
      <c r="L168" s="979">
        <v>37278859</v>
      </c>
    </row>
    <row r="169" spans="1:12" ht="18.95" customHeight="1">
      <c r="A169" s="889"/>
      <c r="B169" s="890"/>
      <c r="C169" s="891"/>
      <c r="D169" s="894" t="s">
        <v>43</v>
      </c>
      <c r="E169" s="978">
        <v>1866789469.6000001</v>
      </c>
      <c r="F169" s="971">
        <v>1438337819.3000007</v>
      </c>
      <c r="G169" s="971">
        <v>11152758.259999998</v>
      </c>
      <c r="H169" s="971">
        <v>239307839.11999959</v>
      </c>
      <c r="I169" s="971">
        <v>157143334.34999999</v>
      </c>
      <c r="J169" s="971">
        <v>0</v>
      </c>
      <c r="K169" s="971">
        <v>0</v>
      </c>
      <c r="L169" s="979">
        <v>20847718.570000004</v>
      </c>
    </row>
    <row r="170" spans="1:12" ht="18.95" customHeight="1">
      <c r="A170" s="893"/>
      <c r="B170" s="891"/>
      <c r="C170" s="891"/>
      <c r="D170" s="894" t="s">
        <v>44</v>
      </c>
      <c r="E170" s="917">
        <v>0.59509887648472715</v>
      </c>
      <c r="F170" s="851">
        <v>0.68021953885515418</v>
      </c>
      <c r="G170" s="851">
        <v>1.1921708455371456</v>
      </c>
      <c r="H170" s="851">
        <v>0.60911023724740976</v>
      </c>
      <c r="I170" s="851">
        <v>0.26654883800810109</v>
      </c>
      <c r="J170" s="851">
        <v>0</v>
      </c>
      <c r="K170" s="851">
        <v>0</v>
      </c>
      <c r="L170" s="918">
        <v>0.68049740729860309</v>
      </c>
    </row>
    <row r="171" spans="1:12" ht="18.95" customHeight="1">
      <c r="A171" s="895"/>
      <c r="B171" s="896"/>
      <c r="C171" s="896"/>
      <c r="D171" s="900" t="s">
        <v>45</v>
      </c>
      <c r="E171" s="919">
        <v>0.57219529863571927</v>
      </c>
      <c r="F171" s="920">
        <v>0.64369329528385122</v>
      </c>
      <c r="G171" s="920">
        <v>0.72024332262233648</v>
      </c>
      <c r="H171" s="920">
        <v>0.57982720494145168</v>
      </c>
      <c r="I171" s="920">
        <v>0.27936107007888633</v>
      </c>
      <c r="J171" s="920">
        <v>0</v>
      </c>
      <c r="K171" s="920">
        <v>0</v>
      </c>
      <c r="L171" s="921">
        <v>0.5592370348566732</v>
      </c>
    </row>
    <row r="172" spans="1:12" ht="18.95" customHeight="1">
      <c r="A172" s="889" t="s">
        <v>419</v>
      </c>
      <c r="B172" s="890" t="s">
        <v>47</v>
      </c>
      <c r="C172" s="891" t="s">
        <v>420</v>
      </c>
      <c r="D172" s="905" t="s">
        <v>41</v>
      </c>
      <c r="E172" s="976">
        <v>112398000</v>
      </c>
      <c r="F172" s="971">
        <v>107379000</v>
      </c>
      <c r="G172" s="971">
        <v>22000</v>
      </c>
      <c r="H172" s="971">
        <v>32000</v>
      </c>
      <c r="I172" s="971">
        <v>650000</v>
      </c>
      <c r="J172" s="971">
        <v>0</v>
      </c>
      <c r="K172" s="971">
        <v>0</v>
      </c>
      <c r="L172" s="979">
        <v>4315000</v>
      </c>
    </row>
    <row r="173" spans="1:12" ht="18.95" customHeight="1">
      <c r="A173" s="893"/>
      <c r="B173" s="891"/>
      <c r="C173" s="891" t="s">
        <v>421</v>
      </c>
      <c r="D173" s="894" t="s">
        <v>42</v>
      </c>
      <c r="E173" s="978">
        <v>116935491.93000001</v>
      </c>
      <c r="F173" s="971">
        <v>107412836.93000001</v>
      </c>
      <c r="G173" s="971">
        <v>22000</v>
      </c>
      <c r="H173" s="971">
        <v>262000</v>
      </c>
      <c r="I173" s="971">
        <v>4923655</v>
      </c>
      <c r="J173" s="971">
        <v>0</v>
      </c>
      <c r="K173" s="971">
        <v>0</v>
      </c>
      <c r="L173" s="979">
        <v>4315000</v>
      </c>
    </row>
    <row r="174" spans="1:12" ht="18.95" customHeight="1">
      <c r="A174" s="893"/>
      <c r="B174" s="891"/>
      <c r="C174" s="891" t="s">
        <v>422</v>
      </c>
      <c r="D174" s="894" t="s">
        <v>43</v>
      </c>
      <c r="E174" s="978">
        <v>92225916.930000007</v>
      </c>
      <c r="F174" s="971">
        <v>89185603.930000007</v>
      </c>
      <c r="G174" s="971">
        <v>7200</v>
      </c>
      <c r="H174" s="971">
        <v>29145</v>
      </c>
      <c r="I174" s="971">
        <v>460400</v>
      </c>
      <c r="J174" s="971">
        <v>0</v>
      </c>
      <c r="K174" s="971">
        <v>0</v>
      </c>
      <c r="L174" s="979">
        <v>2543568</v>
      </c>
    </row>
    <row r="175" spans="1:12" ht="18.95" customHeight="1">
      <c r="A175" s="893"/>
      <c r="B175" s="891"/>
      <c r="C175" s="891" t="s">
        <v>423</v>
      </c>
      <c r="D175" s="894" t="s">
        <v>44</v>
      </c>
      <c r="E175" s="917">
        <v>0.82052987535365407</v>
      </c>
      <c r="F175" s="851">
        <v>0.83056839726575971</v>
      </c>
      <c r="G175" s="851">
        <v>0.32727272727272727</v>
      </c>
      <c r="H175" s="969">
        <v>0.91078124999999999</v>
      </c>
      <c r="I175" s="851">
        <v>0.7083076923076923</v>
      </c>
      <c r="J175" s="851">
        <v>0</v>
      </c>
      <c r="K175" s="851">
        <v>0</v>
      </c>
      <c r="L175" s="918">
        <v>0.58947114716106608</v>
      </c>
    </row>
    <row r="176" spans="1:12" ht="18.95" customHeight="1">
      <c r="A176" s="895"/>
      <c r="B176" s="896"/>
      <c r="C176" s="896"/>
      <c r="D176" s="899" t="s">
        <v>45</v>
      </c>
      <c r="E176" s="919">
        <v>0.78869054559763896</v>
      </c>
      <c r="F176" s="920">
        <v>0.83030675363431161</v>
      </c>
      <c r="G176" s="920">
        <v>0.32727272727272727</v>
      </c>
      <c r="H176" s="920">
        <v>0.11124045801526718</v>
      </c>
      <c r="I176" s="920">
        <v>9.3507770142302826E-2</v>
      </c>
      <c r="J176" s="920">
        <v>0</v>
      </c>
      <c r="K176" s="920">
        <v>0</v>
      </c>
      <c r="L176" s="921">
        <v>0.58947114716106608</v>
      </c>
    </row>
    <row r="177" spans="1:14" ht="18.95" customHeight="1">
      <c r="A177" s="889" t="s">
        <v>424</v>
      </c>
      <c r="B177" s="890" t="s">
        <v>47</v>
      </c>
      <c r="C177" s="891" t="s">
        <v>425</v>
      </c>
      <c r="D177" s="892" t="s">
        <v>41</v>
      </c>
      <c r="E177" s="976">
        <v>288064000</v>
      </c>
      <c r="F177" s="971">
        <v>243718000</v>
      </c>
      <c r="G177" s="971">
        <v>27075000</v>
      </c>
      <c r="H177" s="971">
        <v>17070000</v>
      </c>
      <c r="I177" s="971">
        <v>0</v>
      </c>
      <c r="J177" s="971">
        <v>0</v>
      </c>
      <c r="K177" s="971">
        <v>0</v>
      </c>
      <c r="L177" s="979">
        <v>201000</v>
      </c>
    </row>
    <row r="178" spans="1:14" ht="18.95" customHeight="1">
      <c r="A178" s="893"/>
      <c r="B178" s="891"/>
      <c r="C178" s="891"/>
      <c r="D178" s="894" t="s">
        <v>42</v>
      </c>
      <c r="E178" s="978">
        <v>334192324</v>
      </c>
      <c r="F178" s="971">
        <v>290220320</v>
      </c>
      <c r="G178" s="971">
        <v>27097000</v>
      </c>
      <c r="H178" s="971">
        <v>13998000</v>
      </c>
      <c r="I178" s="971">
        <v>2550352</v>
      </c>
      <c r="J178" s="971">
        <v>0</v>
      </c>
      <c r="K178" s="971">
        <v>0</v>
      </c>
      <c r="L178" s="979">
        <v>326652</v>
      </c>
    </row>
    <row r="179" spans="1:14" ht="18.95" customHeight="1">
      <c r="A179" s="893"/>
      <c r="B179" s="891"/>
      <c r="C179" s="891"/>
      <c r="D179" s="894" t="s">
        <v>43</v>
      </c>
      <c r="E179" s="978">
        <v>259206163.69999999</v>
      </c>
      <c r="F179" s="971">
        <v>235658319.47999999</v>
      </c>
      <c r="G179" s="971">
        <v>15395274.439999999</v>
      </c>
      <c r="H179" s="971">
        <v>7756565.7799999993</v>
      </c>
      <c r="I179" s="971">
        <v>270352</v>
      </c>
      <c r="J179" s="971">
        <v>0</v>
      </c>
      <c r="K179" s="971">
        <v>0</v>
      </c>
      <c r="L179" s="979">
        <v>125652</v>
      </c>
    </row>
    <row r="180" spans="1:14" ht="19.5" customHeight="1">
      <c r="A180" s="893"/>
      <c r="B180" s="891"/>
      <c r="C180" s="891"/>
      <c r="D180" s="894" t="s">
        <v>44</v>
      </c>
      <c r="E180" s="917">
        <v>0.89982144141579645</v>
      </c>
      <c r="F180" s="851">
        <v>0.96693030256279799</v>
      </c>
      <c r="G180" s="851">
        <v>0.56861586112650042</v>
      </c>
      <c r="H180" s="851">
        <v>0.45439752665495015</v>
      </c>
      <c r="I180" s="851">
        <v>0</v>
      </c>
      <c r="J180" s="851">
        <v>0</v>
      </c>
      <c r="K180" s="851">
        <v>0</v>
      </c>
      <c r="L180" s="918">
        <v>0.62513432835820892</v>
      </c>
    </row>
    <row r="181" spans="1:14" ht="18.75" customHeight="1">
      <c r="A181" s="895"/>
      <c r="B181" s="896"/>
      <c r="C181" s="896"/>
      <c r="D181" s="899" t="s">
        <v>45</v>
      </c>
      <c r="E181" s="919">
        <v>0.7756197407454517</v>
      </c>
      <c r="F181" s="920">
        <v>0.81199800027785785</v>
      </c>
      <c r="G181" s="920">
        <v>0.56815420304830788</v>
      </c>
      <c r="H181" s="920">
        <v>0.55411957279611368</v>
      </c>
      <c r="I181" s="920">
        <v>0.10600575920500385</v>
      </c>
      <c r="J181" s="920">
        <v>0</v>
      </c>
      <c r="K181" s="920">
        <v>0</v>
      </c>
      <c r="L181" s="921">
        <v>0.38466625032144303</v>
      </c>
    </row>
    <row r="182" spans="1:14" s="844" customFormat="1" ht="18.75" customHeight="1">
      <c r="A182" s="1530" t="s">
        <v>738</v>
      </c>
      <c r="B182" s="1530"/>
      <c r="C182" s="1530"/>
      <c r="D182" s="1530"/>
      <c r="E182" s="1530"/>
      <c r="F182" s="1530"/>
      <c r="G182" s="1530"/>
      <c r="H182" s="1530"/>
      <c r="I182" s="1530"/>
      <c r="J182" s="1530"/>
      <c r="K182" s="1530"/>
      <c r="L182" s="1530"/>
      <c r="M182" s="1530"/>
      <c r="N182" s="1530"/>
    </row>
    <row r="183" spans="1:14">
      <c r="E183" s="909"/>
      <c r="F183" s="909"/>
      <c r="G183" s="909"/>
      <c r="H183" s="909"/>
      <c r="I183" s="909"/>
      <c r="J183" s="909"/>
      <c r="K183" s="909"/>
      <c r="L183" s="909"/>
    </row>
    <row r="187" spans="1:14">
      <c r="H187" s="898"/>
      <c r="I187" s="898"/>
      <c r="J187" s="898"/>
    </row>
    <row r="188" spans="1:14">
      <c r="H188" s="922"/>
      <c r="I188" s="923"/>
      <c r="J188" s="898"/>
    </row>
  </sheetData>
  <mergeCells count="1">
    <mergeCell ref="A182:N182"/>
  </mergeCells>
  <printOptions horizontalCentered="1"/>
  <pageMargins left="0.70866141732283472" right="0.70866141732283472" top="0.62992125984251968" bottom="0.19685039370078741" header="0.43307086614173229" footer="0"/>
  <pageSetup paperSize="9" scale="65" firstPageNumber="25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showGridLines="0" zoomScale="70" zoomScaleNormal="70" workbookViewId="0">
      <selection activeCell="O21" sqref="O21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9" width="15.7109375" style="2" customWidth="1"/>
    <col min="10" max="10" width="2.5703125" style="2" customWidth="1"/>
    <col min="11" max="13" width="15.7109375" style="2" customWidth="1"/>
    <col min="14" max="14" width="22.85546875" style="2" customWidth="1"/>
    <col min="15" max="16384" width="16.28515625" style="2"/>
  </cols>
  <sheetData>
    <row r="1" spans="1:17" ht="15.75" customHeight="1">
      <c r="A1" s="1" t="s">
        <v>0</v>
      </c>
    </row>
    <row r="2" spans="1:17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7" ht="15" customHeight="1">
      <c r="C4" s="1"/>
      <c r="D4" s="1"/>
      <c r="E4" s="6"/>
      <c r="F4" s="6"/>
      <c r="G4" s="6"/>
      <c r="H4" s="6"/>
      <c r="I4" s="6"/>
      <c r="J4" s="6"/>
      <c r="K4" s="6"/>
      <c r="L4" s="7"/>
      <c r="M4" s="8"/>
      <c r="N4" s="9" t="s">
        <v>2</v>
      </c>
    </row>
    <row r="5" spans="1:17" ht="15.95" customHeight="1">
      <c r="A5" s="10"/>
      <c r="B5" s="11"/>
      <c r="C5" s="12" t="s">
        <v>3</v>
      </c>
      <c r="D5" s="13"/>
      <c r="E5" s="14" t="s">
        <v>4</v>
      </c>
      <c r="F5" s="1019" t="s">
        <v>4</v>
      </c>
      <c r="G5" s="1021"/>
      <c r="H5" s="831" t="s">
        <v>4</v>
      </c>
      <c r="I5" s="832" t="s">
        <v>4</v>
      </c>
      <c r="J5" s="832"/>
      <c r="K5" s="833" t="s">
        <v>4</v>
      </c>
      <c r="L5" s="832" t="s">
        <v>4</v>
      </c>
      <c r="M5" s="15" t="s">
        <v>4</v>
      </c>
      <c r="N5" s="833" t="s">
        <v>4</v>
      </c>
    </row>
    <row r="6" spans="1:17" ht="15.95" customHeight="1">
      <c r="A6" s="16"/>
      <c r="B6" s="17"/>
      <c r="C6" s="835" t="s">
        <v>731</v>
      </c>
      <c r="D6" s="18"/>
      <c r="E6" s="19"/>
      <c r="F6" s="20" t="s">
        <v>5</v>
      </c>
      <c r="G6" s="1020"/>
      <c r="H6" s="836" t="s">
        <v>6</v>
      </c>
      <c r="I6" s="837" t="s">
        <v>7</v>
      </c>
      <c r="J6" s="837"/>
      <c r="K6" s="838" t="s">
        <v>7</v>
      </c>
      <c r="L6" s="837" t="s">
        <v>8</v>
      </c>
      <c r="M6" s="839" t="s">
        <v>9</v>
      </c>
      <c r="N6" s="838" t="s">
        <v>10</v>
      </c>
    </row>
    <row r="7" spans="1:17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020"/>
      <c r="H7" s="841" t="s">
        <v>14</v>
      </c>
      <c r="I7" s="837" t="s">
        <v>15</v>
      </c>
      <c r="J7" s="837"/>
      <c r="K7" s="838" t="s">
        <v>16</v>
      </c>
      <c r="L7" s="837" t="s">
        <v>17</v>
      </c>
      <c r="M7" s="838" t="s">
        <v>18</v>
      </c>
      <c r="N7" s="842" t="s">
        <v>19</v>
      </c>
    </row>
    <row r="8" spans="1:17" ht="15.95" customHeight="1">
      <c r="A8" s="16"/>
      <c r="B8" s="17"/>
      <c r="C8" s="21" t="s">
        <v>703</v>
      </c>
      <c r="D8" s="22"/>
      <c r="E8" s="23" t="s">
        <v>4</v>
      </c>
      <c r="F8" s="20" t="s">
        <v>20</v>
      </c>
      <c r="G8" s="1020"/>
      <c r="H8" s="841" t="s">
        <v>21</v>
      </c>
      <c r="I8" s="837" t="s">
        <v>22</v>
      </c>
      <c r="J8" s="837"/>
      <c r="K8" s="838" t="s">
        <v>4</v>
      </c>
      <c r="L8" s="837" t="s">
        <v>23</v>
      </c>
      <c r="M8" s="838" t="s">
        <v>24</v>
      </c>
      <c r="N8" s="838" t="s">
        <v>25</v>
      </c>
    </row>
    <row r="9" spans="1:17" ht="15.95" customHeight="1">
      <c r="A9" s="16"/>
      <c r="B9" s="17"/>
      <c r="C9" s="21" t="s">
        <v>26</v>
      </c>
      <c r="D9" s="22"/>
      <c r="E9" s="24" t="s">
        <v>4</v>
      </c>
      <c r="F9" s="1018" t="s">
        <v>4</v>
      </c>
      <c r="G9" s="1020"/>
      <c r="H9" s="841" t="s">
        <v>4</v>
      </c>
      <c r="I9" s="837" t="s">
        <v>27</v>
      </c>
      <c r="J9" s="837"/>
      <c r="K9" s="838"/>
      <c r="L9" s="837" t="s">
        <v>28</v>
      </c>
      <c r="M9" s="838" t="s">
        <v>4</v>
      </c>
      <c r="N9" s="838" t="s">
        <v>29</v>
      </c>
    </row>
    <row r="10" spans="1:17" ht="15.95" customHeight="1">
      <c r="A10" s="16"/>
      <c r="B10" s="17"/>
      <c r="C10" s="21" t="s">
        <v>30</v>
      </c>
      <c r="D10" s="25"/>
      <c r="E10" s="26"/>
      <c r="F10" s="1022"/>
      <c r="G10" s="1023"/>
      <c r="H10" s="843"/>
      <c r="I10" s="27"/>
      <c r="J10" s="27"/>
      <c r="K10" s="28"/>
      <c r="L10" s="29"/>
      <c r="M10" s="30"/>
      <c r="N10" s="28"/>
    </row>
    <row r="11" spans="1:17" ht="9.9499999999999993" customHeight="1">
      <c r="A11" s="31"/>
      <c r="B11" s="32"/>
      <c r="C11" s="33" t="s">
        <v>31</v>
      </c>
      <c r="D11" s="34"/>
      <c r="E11" s="35" t="s">
        <v>32</v>
      </c>
      <c r="F11" s="1533" t="s">
        <v>33</v>
      </c>
      <c r="G11" s="1534"/>
      <c r="H11" s="36" t="s">
        <v>34</v>
      </c>
      <c r="I11" s="37" t="s">
        <v>35</v>
      </c>
      <c r="J11" s="37"/>
      <c r="K11" s="38" t="s">
        <v>36</v>
      </c>
      <c r="L11" s="39" t="s">
        <v>37</v>
      </c>
      <c r="M11" s="40" t="s">
        <v>38</v>
      </c>
      <c r="N11" s="40" t="s">
        <v>39</v>
      </c>
    </row>
    <row r="12" spans="1:17" ht="18.399999999999999" customHeight="1">
      <c r="A12" s="16"/>
      <c r="B12" s="17"/>
      <c r="C12" s="41" t="s">
        <v>40</v>
      </c>
      <c r="D12" s="42" t="s">
        <v>41</v>
      </c>
      <c r="E12" s="626">
        <v>486784028000</v>
      </c>
      <c r="F12" s="627">
        <v>272213318000</v>
      </c>
      <c r="G12" s="627"/>
      <c r="H12" s="627">
        <v>28644786000</v>
      </c>
      <c r="I12" s="627">
        <v>93634712000</v>
      </c>
      <c r="J12" s="627"/>
      <c r="K12" s="627">
        <v>23888606000</v>
      </c>
      <c r="L12" s="627">
        <v>27999900000</v>
      </c>
      <c r="M12" s="627">
        <v>28520043000</v>
      </c>
      <c r="N12" s="628">
        <v>11882663000</v>
      </c>
      <c r="O12" s="44"/>
      <c r="P12" s="44"/>
      <c r="Q12" s="1038"/>
    </row>
    <row r="13" spans="1:17" ht="18.399999999999999" customHeight="1">
      <c r="A13" s="16"/>
      <c r="B13" s="17"/>
      <c r="C13" s="45"/>
      <c r="D13" s="46" t="s">
        <v>42</v>
      </c>
      <c r="E13" s="629">
        <v>486784027999.99994</v>
      </c>
      <c r="F13" s="627">
        <v>270999553709.55002</v>
      </c>
      <c r="G13" s="627"/>
      <c r="H13" s="627">
        <v>29785104197.380001</v>
      </c>
      <c r="I13" s="627">
        <v>92382525626.339981</v>
      </c>
      <c r="J13" s="627"/>
      <c r="K13" s="627">
        <v>25256752200.290001</v>
      </c>
      <c r="L13" s="627">
        <v>27999900000</v>
      </c>
      <c r="M13" s="627">
        <v>28520043000</v>
      </c>
      <c r="N13" s="630">
        <v>11840149266.440001</v>
      </c>
      <c r="O13" s="44"/>
      <c r="P13" s="44"/>
    </row>
    <row r="14" spans="1:17" ht="18.399999999999999" customHeight="1">
      <c r="A14" s="16"/>
      <c r="B14" s="17"/>
      <c r="C14" s="47" t="s">
        <v>4</v>
      </c>
      <c r="D14" s="46" t="s">
        <v>43</v>
      </c>
      <c r="E14" s="629">
        <v>312491371066.19006</v>
      </c>
      <c r="F14" s="627">
        <v>177340514222.59009</v>
      </c>
      <c r="G14" s="627"/>
      <c r="H14" s="627">
        <v>21971470251.199993</v>
      </c>
      <c r="I14" s="627">
        <v>61097521111.129997</v>
      </c>
      <c r="J14" s="627"/>
      <c r="K14" s="627">
        <v>8257139703.9500017</v>
      </c>
      <c r="L14" s="627">
        <v>17162014383.639999</v>
      </c>
      <c r="M14" s="627">
        <v>21152910210.829998</v>
      </c>
      <c r="N14" s="630">
        <v>5509801182.8499994</v>
      </c>
      <c r="O14" s="44"/>
      <c r="P14" s="44"/>
    </row>
    <row r="15" spans="1:17" ht="18.399999999999999" customHeight="1">
      <c r="A15" s="16"/>
      <c r="B15" s="17"/>
      <c r="C15" s="45"/>
      <c r="D15" s="46" t="s">
        <v>44</v>
      </c>
      <c r="E15" s="267">
        <v>0.64195074836389265</v>
      </c>
      <c r="F15" s="267">
        <v>0.65147625959502131</v>
      </c>
      <c r="G15" s="267"/>
      <c r="H15" s="267">
        <v>0.76703209621464774</v>
      </c>
      <c r="I15" s="267">
        <v>0.65250930777818805</v>
      </c>
      <c r="J15" s="267"/>
      <c r="K15" s="267">
        <v>0.34565180169784715</v>
      </c>
      <c r="L15" s="267">
        <v>0.61293127417026483</v>
      </c>
      <c r="M15" s="267">
        <v>0.74168577553792603</v>
      </c>
      <c r="N15" s="268">
        <v>0.46368403975186367</v>
      </c>
      <c r="O15" s="44"/>
      <c r="P15" s="44"/>
    </row>
    <row r="16" spans="1:17" ht="18.399999999999999" customHeight="1">
      <c r="A16" s="48"/>
      <c r="B16" s="49"/>
      <c r="C16" s="50"/>
      <c r="D16" s="46" t="s">
        <v>45</v>
      </c>
      <c r="E16" s="269">
        <v>0.64195074836389265</v>
      </c>
      <c r="F16" s="269">
        <v>0.6543941190864796</v>
      </c>
      <c r="G16" s="269"/>
      <c r="H16" s="269">
        <v>0.73766638872905732</v>
      </c>
      <c r="I16" s="269">
        <v>0.66135365640739696</v>
      </c>
      <c r="J16" s="269"/>
      <c r="K16" s="269">
        <v>0.32692800873483613</v>
      </c>
      <c r="L16" s="269">
        <v>0.61293127417026483</v>
      </c>
      <c r="M16" s="269">
        <v>0.74168577553792603</v>
      </c>
      <c r="N16" s="270">
        <v>0.46534896299551815</v>
      </c>
      <c r="O16" s="44"/>
      <c r="P16" s="44"/>
    </row>
    <row r="17" spans="1:17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31">
        <v>200927000</v>
      </c>
      <c r="F17" s="971">
        <v>30000000</v>
      </c>
      <c r="G17" s="977"/>
      <c r="H17" s="971">
        <v>857000</v>
      </c>
      <c r="I17" s="971">
        <v>158530000</v>
      </c>
      <c r="J17" s="1046"/>
      <c r="K17" s="971">
        <v>11540000</v>
      </c>
      <c r="L17" s="971">
        <v>0</v>
      </c>
      <c r="M17" s="971">
        <v>0</v>
      </c>
      <c r="N17" s="979">
        <v>0</v>
      </c>
      <c r="O17" s="44"/>
      <c r="P17" s="44"/>
    </row>
    <row r="18" spans="1:17" ht="18.399999999999999" customHeight="1">
      <c r="A18" s="56"/>
      <c r="B18" s="52"/>
      <c r="C18" s="53" t="s">
        <v>4</v>
      </c>
      <c r="D18" s="57" t="s">
        <v>42</v>
      </c>
      <c r="E18" s="631">
        <v>200927000</v>
      </c>
      <c r="F18" s="971">
        <v>30000000</v>
      </c>
      <c r="G18" s="971"/>
      <c r="H18" s="971">
        <v>1034450</v>
      </c>
      <c r="I18" s="971">
        <v>158352550</v>
      </c>
      <c r="J18" s="1046"/>
      <c r="K18" s="971">
        <v>11540000</v>
      </c>
      <c r="L18" s="971">
        <v>0</v>
      </c>
      <c r="M18" s="971">
        <v>0</v>
      </c>
      <c r="N18" s="979">
        <v>0</v>
      </c>
      <c r="O18" s="44"/>
      <c r="P18" s="44"/>
    </row>
    <row r="19" spans="1:17" ht="18.399999999999999" customHeight="1">
      <c r="A19" s="56"/>
      <c r="B19" s="52"/>
      <c r="C19" s="53" t="s">
        <v>4</v>
      </c>
      <c r="D19" s="57" t="s">
        <v>43</v>
      </c>
      <c r="E19" s="631">
        <v>114396327.92000003</v>
      </c>
      <c r="F19" s="971">
        <v>7800000</v>
      </c>
      <c r="G19" s="971"/>
      <c r="H19" s="971">
        <v>781885</v>
      </c>
      <c r="I19" s="971">
        <v>105138854.12000003</v>
      </c>
      <c r="J19" s="1046"/>
      <c r="K19" s="971">
        <v>675588.79999999993</v>
      </c>
      <c r="L19" s="971">
        <v>0</v>
      </c>
      <c r="M19" s="971">
        <v>0</v>
      </c>
      <c r="N19" s="979">
        <v>0</v>
      </c>
      <c r="O19" s="44"/>
      <c r="P19" s="44"/>
    </row>
    <row r="20" spans="1:17" ht="18.399999999999999" customHeight="1">
      <c r="A20" s="56"/>
      <c r="B20" s="52"/>
      <c r="C20" s="53" t="s">
        <v>4</v>
      </c>
      <c r="D20" s="57" t="s">
        <v>44</v>
      </c>
      <c r="E20" s="171">
        <v>0.56934273601855412</v>
      </c>
      <c r="F20" s="171">
        <v>0.26</v>
      </c>
      <c r="G20" s="171"/>
      <c r="H20" s="171">
        <v>0.91235122520420076</v>
      </c>
      <c r="I20" s="171">
        <v>0.66321109014066759</v>
      </c>
      <c r="J20" s="171"/>
      <c r="K20" s="171">
        <v>5.8543223570190636E-2</v>
      </c>
      <c r="L20" s="171">
        <v>0</v>
      </c>
      <c r="M20" s="171">
        <v>0</v>
      </c>
      <c r="N20" s="271">
        <v>0</v>
      </c>
      <c r="O20" s="44"/>
      <c r="P20" s="44"/>
    </row>
    <row r="21" spans="1:17" s="17" customFormat="1" ht="18.399999999999999" customHeight="1">
      <c r="A21" s="58"/>
      <c r="B21" s="59"/>
      <c r="C21" s="60" t="s">
        <v>4</v>
      </c>
      <c r="D21" s="61" t="s">
        <v>45</v>
      </c>
      <c r="E21" s="172">
        <v>0.56934273601855412</v>
      </c>
      <c r="F21" s="172">
        <v>0.26</v>
      </c>
      <c r="G21" s="172"/>
      <c r="H21" s="172">
        <v>0.75584610179322342</v>
      </c>
      <c r="I21" s="172">
        <v>0.66395428504308918</v>
      </c>
      <c r="J21" s="172"/>
      <c r="K21" s="172">
        <v>5.8543223570190636E-2</v>
      </c>
      <c r="L21" s="172">
        <v>0</v>
      </c>
      <c r="M21" s="172">
        <v>0</v>
      </c>
      <c r="N21" s="272">
        <v>0</v>
      </c>
      <c r="O21" s="44"/>
      <c r="P21" s="44"/>
      <c r="Q21" s="2"/>
    </row>
    <row r="22" spans="1:17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31">
        <v>515546000</v>
      </c>
      <c r="F22" s="971">
        <v>0</v>
      </c>
      <c r="G22" s="977"/>
      <c r="H22" s="971">
        <v>105235000</v>
      </c>
      <c r="I22" s="971">
        <v>375087000</v>
      </c>
      <c r="J22" s="1046"/>
      <c r="K22" s="971">
        <v>35224000</v>
      </c>
      <c r="L22" s="971">
        <v>0</v>
      </c>
      <c r="M22" s="971">
        <v>0</v>
      </c>
      <c r="N22" s="979">
        <v>0</v>
      </c>
      <c r="O22" s="44"/>
      <c r="P22" s="44"/>
    </row>
    <row r="23" spans="1:17" ht="18.399999999999999" customHeight="1">
      <c r="A23" s="56"/>
      <c r="B23" s="52"/>
      <c r="C23" s="53" t="s">
        <v>4</v>
      </c>
      <c r="D23" s="62" t="s">
        <v>42</v>
      </c>
      <c r="E23" s="631">
        <v>515546000</v>
      </c>
      <c r="F23" s="971">
        <v>0</v>
      </c>
      <c r="G23" s="971"/>
      <c r="H23" s="971">
        <v>105235000</v>
      </c>
      <c r="I23" s="971">
        <v>375087000</v>
      </c>
      <c r="J23" s="1046"/>
      <c r="K23" s="971">
        <v>35224000</v>
      </c>
      <c r="L23" s="971">
        <v>0</v>
      </c>
      <c r="M23" s="971">
        <v>0</v>
      </c>
      <c r="N23" s="979">
        <v>0</v>
      </c>
      <c r="O23" s="44"/>
      <c r="P23" s="44"/>
    </row>
    <row r="24" spans="1:17" ht="18.399999999999999" customHeight="1">
      <c r="A24" s="56"/>
      <c r="B24" s="52"/>
      <c r="C24" s="53" t="s">
        <v>4</v>
      </c>
      <c r="D24" s="62" t="s">
        <v>43</v>
      </c>
      <c r="E24" s="631">
        <v>342448368.16999996</v>
      </c>
      <c r="F24" s="971">
        <v>0</v>
      </c>
      <c r="G24" s="971"/>
      <c r="H24" s="971">
        <v>90438599.340000004</v>
      </c>
      <c r="I24" s="971">
        <v>237507211.75999996</v>
      </c>
      <c r="J24" s="1046"/>
      <c r="K24" s="971">
        <v>14502557.07</v>
      </c>
      <c r="L24" s="971">
        <v>0</v>
      </c>
      <c r="M24" s="971">
        <v>0</v>
      </c>
      <c r="N24" s="979">
        <v>0</v>
      </c>
      <c r="O24" s="44"/>
      <c r="P24" s="44"/>
    </row>
    <row r="25" spans="1:17" ht="18.399999999999999" customHeight="1">
      <c r="A25" s="56"/>
      <c r="B25" s="52"/>
      <c r="C25" s="53" t="s">
        <v>4</v>
      </c>
      <c r="D25" s="62" t="s">
        <v>44</v>
      </c>
      <c r="E25" s="171">
        <v>0.66424406002568148</v>
      </c>
      <c r="F25" s="171">
        <v>0</v>
      </c>
      <c r="G25" s="171"/>
      <c r="H25" s="171">
        <v>0.85939658231576954</v>
      </c>
      <c r="I25" s="171">
        <v>0.63320566097998587</v>
      </c>
      <c r="J25" s="171"/>
      <c r="K25" s="171">
        <v>0.41172374148307972</v>
      </c>
      <c r="L25" s="171">
        <v>0</v>
      </c>
      <c r="M25" s="171">
        <v>0</v>
      </c>
      <c r="N25" s="271">
        <v>0</v>
      </c>
      <c r="O25" s="44"/>
      <c r="P25" s="44"/>
    </row>
    <row r="26" spans="1:17" ht="18.399999999999999" customHeight="1">
      <c r="A26" s="58"/>
      <c r="B26" s="59"/>
      <c r="C26" s="60" t="s">
        <v>4</v>
      </c>
      <c r="D26" s="62" t="s">
        <v>45</v>
      </c>
      <c r="E26" s="172">
        <v>0.66424406002568148</v>
      </c>
      <c r="F26" s="172">
        <v>0</v>
      </c>
      <c r="G26" s="172"/>
      <c r="H26" s="172">
        <v>0.85939658231576954</v>
      </c>
      <c r="I26" s="172">
        <v>0.63320566097998587</v>
      </c>
      <c r="J26" s="172"/>
      <c r="K26" s="172">
        <v>0.41172374148307972</v>
      </c>
      <c r="L26" s="172">
        <v>0</v>
      </c>
      <c r="M26" s="172">
        <v>0</v>
      </c>
      <c r="N26" s="272">
        <v>0</v>
      </c>
      <c r="O26" s="44"/>
      <c r="P26" s="44"/>
    </row>
    <row r="27" spans="1:17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31">
        <v>109074000</v>
      </c>
      <c r="F27" s="971">
        <v>0</v>
      </c>
      <c r="G27" s="977"/>
      <c r="H27" s="971">
        <v>23179000</v>
      </c>
      <c r="I27" s="971">
        <v>83327000</v>
      </c>
      <c r="J27" s="1046"/>
      <c r="K27" s="971">
        <v>2568000</v>
      </c>
      <c r="L27" s="971">
        <v>0</v>
      </c>
      <c r="M27" s="971">
        <v>0</v>
      </c>
      <c r="N27" s="979">
        <v>0</v>
      </c>
      <c r="O27" s="44"/>
      <c r="P27" s="44"/>
    </row>
    <row r="28" spans="1:17" ht="18.399999999999999" customHeight="1">
      <c r="A28" s="56"/>
      <c r="B28" s="52"/>
      <c r="C28" s="53" t="s">
        <v>4</v>
      </c>
      <c r="D28" s="62" t="s">
        <v>42</v>
      </c>
      <c r="E28" s="631">
        <v>109074000</v>
      </c>
      <c r="F28" s="971">
        <v>0</v>
      </c>
      <c r="G28" s="971"/>
      <c r="H28" s="971">
        <v>23809000</v>
      </c>
      <c r="I28" s="971">
        <v>82697000</v>
      </c>
      <c r="J28" s="1046"/>
      <c r="K28" s="971">
        <v>2568000</v>
      </c>
      <c r="L28" s="971">
        <v>0</v>
      </c>
      <c r="M28" s="971">
        <v>0</v>
      </c>
      <c r="N28" s="979">
        <v>0</v>
      </c>
      <c r="O28" s="44"/>
      <c r="P28" s="44"/>
    </row>
    <row r="29" spans="1:17" ht="18.399999999999999" customHeight="1">
      <c r="A29" s="56"/>
      <c r="B29" s="52"/>
      <c r="C29" s="53" t="s">
        <v>4</v>
      </c>
      <c r="D29" s="62" t="s">
        <v>43</v>
      </c>
      <c r="E29" s="631">
        <v>72062313.239999995</v>
      </c>
      <c r="F29" s="971">
        <v>0</v>
      </c>
      <c r="G29" s="971"/>
      <c r="H29" s="971">
        <v>17941255.050000001</v>
      </c>
      <c r="I29" s="971">
        <v>53217350.239999987</v>
      </c>
      <c r="J29" s="1046"/>
      <c r="K29" s="971">
        <v>903707.95</v>
      </c>
      <c r="L29" s="971">
        <v>0</v>
      </c>
      <c r="M29" s="971">
        <v>0</v>
      </c>
      <c r="N29" s="979">
        <v>0</v>
      </c>
      <c r="O29" s="44"/>
      <c r="P29" s="44"/>
    </row>
    <row r="30" spans="1:17" ht="18.399999999999999" customHeight="1">
      <c r="A30" s="56"/>
      <c r="B30" s="52"/>
      <c r="C30" s="53" t="s">
        <v>4</v>
      </c>
      <c r="D30" s="62" t="s">
        <v>44</v>
      </c>
      <c r="E30" s="171">
        <v>0.66067360910941186</v>
      </c>
      <c r="F30" s="171">
        <v>0</v>
      </c>
      <c r="G30" s="171"/>
      <c r="H30" s="171">
        <v>0.77403059018939557</v>
      </c>
      <c r="I30" s="171">
        <v>0.63865674079230006</v>
      </c>
      <c r="J30" s="171"/>
      <c r="K30" s="171">
        <v>0.35191119548286603</v>
      </c>
      <c r="L30" s="171">
        <v>0</v>
      </c>
      <c r="M30" s="171">
        <v>0</v>
      </c>
      <c r="N30" s="271">
        <v>0</v>
      </c>
      <c r="O30" s="44"/>
      <c r="P30" s="44"/>
    </row>
    <row r="31" spans="1:17" ht="18.399999999999999" customHeight="1">
      <c r="A31" s="58"/>
      <c r="B31" s="59"/>
      <c r="C31" s="60" t="s">
        <v>4</v>
      </c>
      <c r="D31" s="64" t="s">
        <v>45</v>
      </c>
      <c r="E31" s="172">
        <v>0.66067360910941186</v>
      </c>
      <c r="F31" s="172">
        <v>0</v>
      </c>
      <c r="G31" s="172"/>
      <c r="H31" s="172">
        <v>0.7535492901843841</v>
      </c>
      <c r="I31" s="172">
        <v>0.64352213792519664</v>
      </c>
      <c r="J31" s="172"/>
      <c r="K31" s="172">
        <v>0.35191119548286603</v>
      </c>
      <c r="L31" s="172">
        <v>0</v>
      </c>
      <c r="M31" s="172">
        <v>0</v>
      </c>
      <c r="N31" s="272">
        <v>0</v>
      </c>
      <c r="O31" s="44"/>
      <c r="P31" s="44"/>
    </row>
    <row r="32" spans="1:17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31">
        <v>163776000</v>
      </c>
      <c r="F32" s="971">
        <v>0</v>
      </c>
      <c r="G32" s="977"/>
      <c r="H32" s="971">
        <v>34920000</v>
      </c>
      <c r="I32" s="971">
        <v>126143000</v>
      </c>
      <c r="J32" s="1046"/>
      <c r="K32" s="971">
        <v>2713000</v>
      </c>
      <c r="L32" s="971">
        <v>0</v>
      </c>
      <c r="M32" s="971">
        <v>0</v>
      </c>
      <c r="N32" s="979">
        <v>0</v>
      </c>
      <c r="O32" s="44"/>
      <c r="P32" s="44"/>
    </row>
    <row r="33" spans="1:16" ht="18.399999999999999" customHeight="1">
      <c r="A33" s="56"/>
      <c r="B33" s="52"/>
      <c r="C33" s="53" t="s">
        <v>4</v>
      </c>
      <c r="D33" s="62" t="s">
        <v>42</v>
      </c>
      <c r="E33" s="631">
        <v>163776000</v>
      </c>
      <c r="F33" s="971">
        <v>0</v>
      </c>
      <c r="G33" s="971"/>
      <c r="H33" s="971">
        <v>34865000</v>
      </c>
      <c r="I33" s="971">
        <v>126299000</v>
      </c>
      <c r="J33" s="1046"/>
      <c r="K33" s="971">
        <v>2612000</v>
      </c>
      <c r="L33" s="971">
        <v>0</v>
      </c>
      <c r="M33" s="971">
        <v>0</v>
      </c>
      <c r="N33" s="979">
        <v>0</v>
      </c>
      <c r="O33" s="44"/>
      <c r="P33" s="44"/>
    </row>
    <row r="34" spans="1:16" ht="18.399999999999999" customHeight="1">
      <c r="A34" s="56"/>
      <c r="B34" s="52"/>
      <c r="C34" s="53" t="s">
        <v>4</v>
      </c>
      <c r="D34" s="62" t="s">
        <v>43</v>
      </c>
      <c r="E34" s="631">
        <v>105725357.92999996</v>
      </c>
      <c r="F34" s="971">
        <v>0</v>
      </c>
      <c r="G34" s="971"/>
      <c r="H34" s="971">
        <v>22250287.189999998</v>
      </c>
      <c r="I34" s="971">
        <v>82614250.009999961</v>
      </c>
      <c r="J34" s="1046"/>
      <c r="K34" s="971">
        <v>860820.73</v>
      </c>
      <c r="L34" s="971">
        <v>0</v>
      </c>
      <c r="M34" s="971">
        <v>0</v>
      </c>
      <c r="N34" s="979">
        <v>0</v>
      </c>
      <c r="O34" s="44"/>
      <c r="P34" s="44"/>
    </row>
    <row r="35" spans="1:16" ht="18.399999999999999" customHeight="1">
      <c r="A35" s="56"/>
      <c r="B35" s="52"/>
      <c r="C35" s="53" t="s">
        <v>4</v>
      </c>
      <c r="D35" s="62" t="s">
        <v>44</v>
      </c>
      <c r="E35" s="171">
        <v>0.64554854148348939</v>
      </c>
      <c r="F35" s="171">
        <v>0</v>
      </c>
      <c r="G35" s="171"/>
      <c r="H35" s="171">
        <v>0.63717890005727373</v>
      </c>
      <c r="I35" s="171">
        <v>0.65492536256470801</v>
      </c>
      <c r="J35" s="171"/>
      <c r="K35" s="171">
        <v>0.31729477699963138</v>
      </c>
      <c r="L35" s="171">
        <v>0</v>
      </c>
      <c r="M35" s="171">
        <v>0</v>
      </c>
      <c r="N35" s="271">
        <v>0</v>
      </c>
      <c r="O35" s="44"/>
      <c r="P35" s="44"/>
    </row>
    <row r="36" spans="1:16" ht="18.399999999999999" customHeight="1">
      <c r="A36" s="58"/>
      <c r="B36" s="59"/>
      <c r="C36" s="60" t="s">
        <v>4</v>
      </c>
      <c r="D36" s="62" t="s">
        <v>45</v>
      </c>
      <c r="E36" s="172">
        <v>0.64554854148348939</v>
      </c>
      <c r="F36" s="172">
        <v>0</v>
      </c>
      <c r="G36" s="172"/>
      <c r="H36" s="172">
        <v>0.63818405822458046</v>
      </c>
      <c r="I36" s="172">
        <v>0.65411642222028643</v>
      </c>
      <c r="J36" s="172"/>
      <c r="K36" s="172">
        <v>0.32956383231240427</v>
      </c>
      <c r="L36" s="172">
        <v>0</v>
      </c>
      <c r="M36" s="172">
        <v>0</v>
      </c>
      <c r="N36" s="272">
        <v>0</v>
      </c>
      <c r="O36" s="44"/>
      <c r="P36" s="44"/>
    </row>
    <row r="37" spans="1:16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31">
        <v>577806000</v>
      </c>
      <c r="F37" s="971">
        <v>0</v>
      </c>
      <c r="G37" s="977"/>
      <c r="H37" s="971">
        <v>78592000</v>
      </c>
      <c r="I37" s="971">
        <v>484670000</v>
      </c>
      <c r="J37" s="1046"/>
      <c r="K37" s="971">
        <v>14544000</v>
      </c>
      <c r="L37" s="971">
        <v>0</v>
      </c>
      <c r="M37" s="971">
        <v>0</v>
      </c>
      <c r="N37" s="979">
        <v>0</v>
      </c>
      <c r="O37" s="44"/>
      <c r="P37" s="44"/>
    </row>
    <row r="38" spans="1:16" ht="18.399999999999999" customHeight="1">
      <c r="A38" s="56"/>
      <c r="B38" s="52"/>
      <c r="C38" s="53" t="s">
        <v>4</v>
      </c>
      <c r="D38" s="62" t="s">
        <v>42</v>
      </c>
      <c r="E38" s="631">
        <v>577806000</v>
      </c>
      <c r="F38" s="971">
        <v>0</v>
      </c>
      <c r="G38" s="971"/>
      <c r="H38" s="971">
        <v>78807000</v>
      </c>
      <c r="I38" s="971">
        <v>484455000</v>
      </c>
      <c r="J38" s="1046"/>
      <c r="K38" s="971">
        <v>14544000</v>
      </c>
      <c r="L38" s="971">
        <v>0</v>
      </c>
      <c r="M38" s="971">
        <v>0</v>
      </c>
      <c r="N38" s="979">
        <v>0</v>
      </c>
      <c r="O38" s="44"/>
      <c r="P38" s="44"/>
    </row>
    <row r="39" spans="1:16" ht="18.399999999999999" customHeight="1">
      <c r="A39" s="56"/>
      <c r="B39" s="52"/>
      <c r="C39" s="53" t="s">
        <v>4</v>
      </c>
      <c r="D39" s="62" t="s">
        <v>43</v>
      </c>
      <c r="E39" s="631">
        <v>372113323.34000003</v>
      </c>
      <c r="F39" s="971">
        <v>0</v>
      </c>
      <c r="G39" s="971"/>
      <c r="H39" s="971">
        <v>53721026.509999998</v>
      </c>
      <c r="I39" s="971">
        <v>316466970.35000002</v>
      </c>
      <c r="J39" s="1046"/>
      <c r="K39" s="971">
        <v>1925326.48</v>
      </c>
      <c r="L39" s="971">
        <v>0</v>
      </c>
      <c r="M39" s="971">
        <v>0</v>
      </c>
      <c r="N39" s="979">
        <v>0</v>
      </c>
      <c r="O39" s="44"/>
      <c r="P39" s="44"/>
    </row>
    <row r="40" spans="1:16" ht="18.399999999999999" customHeight="1">
      <c r="A40" s="56"/>
      <c r="B40" s="52"/>
      <c r="C40" s="53" t="s">
        <v>4</v>
      </c>
      <c r="D40" s="62" t="s">
        <v>44</v>
      </c>
      <c r="E40" s="171">
        <v>0.64401083294392936</v>
      </c>
      <c r="F40" s="171">
        <v>0</v>
      </c>
      <c r="G40" s="171"/>
      <c r="H40" s="171">
        <v>0.68354319154621335</v>
      </c>
      <c r="I40" s="171">
        <v>0.65295349485216747</v>
      </c>
      <c r="J40" s="171"/>
      <c r="K40" s="171">
        <v>0.13237943344334432</v>
      </c>
      <c r="L40" s="171">
        <v>0</v>
      </c>
      <c r="M40" s="171">
        <v>0</v>
      </c>
      <c r="N40" s="271">
        <v>0</v>
      </c>
      <c r="O40" s="44"/>
      <c r="P40" s="44"/>
    </row>
    <row r="41" spans="1:16" ht="18.399999999999999" customHeight="1">
      <c r="A41" s="58"/>
      <c r="B41" s="59"/>
      <c r="C41" s="60" t="s">
        <v>4</v>
      </c>
      <c r="D41" s="61" t="s">
        <v>45</v>
      </c>
      <c r="E41" s="273">
        <v>0.64401083294392936</v>
      </c>
      <c r="F41" s="172">
        <v>0</v>
      </c>
      <c r="G41" s="172"/>
      <c r="H41" s="172">
        <v>0.68167835991726622</v>
      </c>
      <c r="I41" s="172">
        <v>0.65324327409150496</v>
      </c>
      <c r="J41" s="172"/>
      <c r="K41" s="172">
        <v>0.13237943344334432</v>
      </c>
      <c r="L41" s="172">
        <v>0</v>
      </c>
      <c r="M41" s="172">
        <v>0</v>
      </c>
      <c r="N41" s="272">
        <v>0</v>
      </c>
      <c r="O41" s="44"/>
      <c r="P41" s="44"/>
    </row>
    <row r="42" spans="1:16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31">
        <v>39509000</v>
      </c>
      <c r="F42" s="971">
        <v>0</v>
      </c>
      <c r="G42" s="977"/>
      <c r="H42" s="971">
        <v>10641000</v>
      </c>
      <c r="I42" s="971">
        <v>28568000</v>
      </c>
      <c r="J42" s="1046"/>
      <c r="K42" s="971">
        <v>300000</v>
      </c>
      <c r="L42" s="971">
        <v>0</v>
      </c>
      <c r="M42" s="971">
        <v>0</v>
      </c>
      <c r="N42" s="979">
        <v>0</v>
      </c>
      <c r="O42" s="44"/>
      <c r="P42" s="44"/>
    </row>
    <row r="43" spans="1:16" ht="18.399999999999999" customHeight="1">
      <c r="A43" s="56"/>
      <c r="B43" s="52"/>
      <c r="C43" s="53" t="s">
        <v>4</v>
      </c>
      <c r="D43" s="62" t="s">
        <v>42</v>
      </c>
      <c r="E43" s="631">
        <v>39509000</v>
      </c>
      <c r="F43" s="971">
        <v>0</v>
      </c>
      <c r="G43" s="971"/>
      <c r="H43" s="971">
        <v>10641000</v>
      </c>
      <c r="I43" s="971">
        <v>28386000</v>
      </c>
      <c r="J43" s="1046"/>
      <c r="K43" s="971">
        <v>482000</v>
      </c>
      <c r="L43" s="971">
        <v>0</v>
      </c>
      <c r="M43" s="971">
        <v>0</v>
      </c>
      <c r="N43" s="979">
        <v>0</v>
      </c>
      <c r="O43" s="44"/>
      <c r="P43" s="44"/>
    </row>
    <row r="44" spans="1:16" ht="18.399999999999999" customHeight="1">
      <c r="A44" s="56"/>
      <c r="B44" s="52"/>
      <c r="C44" s="53" t="s">
        <v>4</v>
      </c>
      <c r="D44" s="62" t="s">
        <v>43</v>
      </c>
      <c r="E44" s="631">
        <v>28196374.800000001</v>
      </c>
      <c r="F44" s="971">
        <v>0</v>
      </c>
      <c r="G44" s="971"/>
      <c r="H44" s="971">
        <v>7741650.0199999996</v>
      </c>
      <c r="I44" s="971">
        <v>20181295.780000001</v>
      </c>
      <c r="J44" s="1046"/>
      <c r="K44" s="971">
        <v>273429</v>
      </c>
      <c r="L44" s="971">
        <v>0</v>
      </c>
      <c r="M44" s="971">
        <v>0</v>
      </c>
      <c r="N44" s="979">
        <v>0</v>
      </c>
      <c r="O44" s="44"/>
      <c r="P44" s="44"/>
    </row>
    <row r="45" spans="1:16" ht="18.399999999999999" customHeight="1">
      <c r="A45" s="56"/>
      <c r="B45" s="52"/>
      <c r="C45" s="53" t="s">
        <v>4</v>
      </c>
      <c r="D45" s="62" t="s">
        <v>44</v>
      </c>
      <c r="E45" s="171">
        <v>0.71366966513958852</v>
      </c>
      <c r="F45" s="171">
        <v>0</v>
      </c>
      <c r="G45" s="171"/>
      <c r="H45" s="171">
        <v>0.72753030918146788</v>
      </c>
      <c r="I45" s="171">
        <v>0.70643012391486981</v>
      </c>
      <c r="J45" s="171"/>
      <c r="K45" s="171">
        <v>0.91142999999999996</v>
      </c>
      <c r="L45" s="171">
        <v>0</v>
      </c>
      <c r="M45" s="171">
        <v>0</v>
      </c>
      <c r="N45" s="271">
        <v>0</v>
      </c>
      <c r="O45" s="44"/>
      <c r="P45" s="44"/>
    </row>
    <row r="46" spans="1:16" ht="18.399999999999999" customHeight="1">
      <c r="A46" s="58"/>
      <c r="B46" s="59"/>
      <c r="C46" s="60" t="s">
        <v>4</v>
      </c>
      <c r="D46" s="64" t="s">
        <v>45</v>
      </c>
      <c r="E46" s="172">
        <v>0.71366966513958852</v>
      </c>
      <c r="F46" s="172">
        <v>0</v>
      </c>
      <c r="G46" s="172"/>
      <c r="H46" s="172">
        <v>0.72753030918146788</v>
      </c>
      <c r="I46" s="172">
        <v>0.71095947932079195</v>
      </c>
      <c r="J46" s="172"/>
      <c r="K46" s="172">
        <v>0.56728008298755184</v>
      </c>
      <c r="L46" s="172">
        <v>0</v>
      </c>
      <c r="M46" s="172">
        <v>0</v>
      </c>
      <c r="N46" s="272">
        <v>0</v>
      </c>
      <c r="O46" s="44"/>
      <c r="P46" s="44"/>
    </row>
    <row r="47" spans="1:16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31">
        <v>308072000</v>
      </c>
      <c r="F47" s="971">
        <v>0</v>
      </c>
      <c r="G47" s="977"/>
      <c r="H47" s="971">
        <v>357000</v>
      </c>
      <c r="I47" s="971">
        <v>283357000</v>
      </c>
      <c r="J47" s="1046"/>
      <c r="K47" s="971">
        <v>24358000</v>
      </c>
      <c r="L47" s="971">
        <v>0</v>
      </c>
      <c r="M47" s="971">
        <v>0</v>
      </c>
      <c r="N47" s="979">
        <v>0</v>
      </c>
      <c r="O47" s="44"/>
      <c r="P47" s="44"/>
    </row>
    <row r="48" spans="1:16" ht="18.399999999999999" customHeight="1">
      <c r="A48" s="56"/>
      <c r="B48" s="52"/>
      <c r="C48" s="53" t="s">
        <v>4</v>
      </c>
      <c r="D48" s="62" t="s">
        <v>42</v>
      </c>
      <c r="E48" s="631">
        <v>308072000</v>
      </c>
      <c r="F48" s="971">
        <v>0</v>
      </c>
      <c r="G48" s="971"/>
      <c r="H48" s="971">
        <v>333886</v>
      </c>
      <c r="I48" s="971">
        <v>287482082</v>
      </c>
      <c r="J48" s="1046"/>
      <c r="K48" s="971">
        <v>20256032</v>
      </c>
      <c r="L48" s="971">
        <v>0</v>
      </c>
      <c r="M48" s="971">
        <v>0</v>
      </c>
      <c r="N48" s="979">
        <v>0</v>
      </c>
      <c r="O48" s="44"/>
      <c r="P48" s="44"/>
    </row>
    <row r="49" spans="1:16" ht="18.399999999999999" customHeight="1">
      <c r="A49" s="56"/>
      <c r="B49" s="52"/>
      <c r="C49" s="53" t="s">
        <v>4</v>
      </c>
      <c r="D49" s="62" t="s">
        <v>43</v>
      </c>
      <c r="E49" s="631">
        <v>210669550.15000004</v>
      </c>
      <c r="F49" s="971">
        <v>0</v>
      </c>
      <c r="G49" s="971"/>
      <c r="H49" s="971">
        <v>202286.76</v>
      </c>
      <c r="I49" s="971">
        <v>209530778.52000004</v>
      </c>
      <c r="J49" s="1046"/>
      <c r="K49" s="971">
        <v>936484.87</v>
      </c>
      <c r="L49" s="971">
        <v>0</v>
      </c>
      <c r="M49" s="971">
        <v>0</v>
      </c>
      <c r="N49" s="979">
        <v>0</v>
      </c>
      <c r="O49" s="44"/>
      <c r="P49" s="44"/>
    </row>
    <row r="50" spans="1:16" ht="18.399999999999999" customHeight="1">
      <c r="A50" s="56"/>
      <c r="B50" s="52"/>
      <c r="C50" s="53" t="s">
        <v>4</v>
      </c>
      <c r="D50" s="62" t="s">
        <v>44</v>
      </c>
      <c r="E50" s="171">
        <v>0.68383218906619248</v>
      </c>
      <c r="F50" s="171">
        <v>0</v>
      </c>
      <c r="G50" s="171"/>
      <c r="H50" s="171">
        <v>0.56662957983193285</v>
      </c>
      <c r="I50" s="171">
        <v>0.73945862823223019</v>
      </c>
      <c r="J50" s="171"/>
      <c r="K50" s="171">
        <v>3.8446706215617042E-2</v>
      </c>
      <c r="L50" s="171">
        <v>0</v>
      </c>
      <c r="M50" s="171">
        <v>0</v>
      </c>
      <c r="N50" s="271">
        <v>0</v>
      </c>
      <c r="O50" s="44"/>
      <c r="P50" s="44"/>
    </row>
    <row r="51" spans="1:16" ht="18.399999999999999" customHeight="1">
      <c r="A51" s="58"/>
      <c r="B51" s="59"/>
      <c r="C51" s="60" t="s">
        <v>4</v>
      </c>
      <c r="D51" s="64" t="s">
        <v>45</v>
      </c>
      <c r="E51" s="172">
        <v>0.68383218906619248</v>
      </c>
      <c r="F51" s="172">
        <v>0</v>
      </c>
      <c r="G51" s="172"/>
      <c r="H51" s="172">
        <v>0.60585577113146405</v>
      </c>
      <c r="I51" s="172">
        <v>0.7288481322463779</v>
      </c>
      <c r="J51" s="172"/>
      <c r="K51" s="172">
        <v>4.6232394873783771E-2</v>
      </c>
      <c r="L51" s="172">
        <v>0</v>
      </c>
      <c r="M51" s="172">
        <v>0</v>
      </c>
      <c r="N51" s="272">
        <v>0</v>
      </c>
      <c r="O51" s="44"/>
      <c r="P51" s="44"/>
    </row>
    <row r="52" spans="1:16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31">
        <v>51187000</v>
      </c>
      <c r="F52" s="971">
        <v>0</v>
      </c>
      <c r="G52" s="977"/>
      <c r="H52" s="971">
        <v>113000</v>
      </c>
      <c r="I52" s="971">
        <v>36485000</v>
      </c>
      <c r="J52" s="1046"/>
      <c r="K52" s="971">
        <v>14589000</v>
      </c>
      <c r="L52" s="971">
        <v>0</v>
      </c>
      <c r="M52" s="971">
        <v>0</v>
      </c>
      <c r="N52" s="979">
        <v>0</v>
      </c>
      <c r="O52" s="44"/>
      <c r="P52" s="44"/>
    </row>
    <row r="53" spans="1:16" ht="18.399999999999999" customHeight="1">
      <c r="A53" s="56"/>
      <c r="B53" s="52"/>
      <c r="C53" s="53" t="s">
        <v>4</v>
      </c>
      <c r="D53" s="62" t="s">
        <v>42</v>
      </c>
      <c r="E53" s="631">
        <v>51187000</v>
      </c>
      <c r="F53" s="971">
        <v>0</v>
      </c>
      <c r="G53" s="971"/>
      <c r="H53" s="971">
        <v>123000</v>
      </c>
      <c r="I53" s="971">
        <v>38991000</v>
      </c>
      <c r="J53" s="1046"/>
      <c r="K53" s="971">
        <v>12073000</v>
      </c>
      <c r="L53" s="971">
        <v>0</v>
      </c>
      <c r="M53" s="971">
        <v>0</v>
      </c>
      <c r="N53" s="979">
        <v>0</v>
      </c>
      <c r="O53" s="44"/>
      <c r="P53" s="44"/>
    </row>
    <row r="54" spans="1:16" ht="18.399999999999999" customHeight="1">
      <c r="A54" s="56"/>
      <c r="B54" s="52"/>
      <c r="C54" s="53" t="s">
        <v>4</v>
      </c>
      <c r="D54" s="62" t="s">
        <v>43</v>
      </c>
      <c r="E54" s="631">
        <v>26597398.669999998</v>
      </c>
      <c r="F54" s="971">
        <v>0</v>
      </c>
      <c r="G54" s="971"/>
      <c r="H54" s="971">
        <v>73731.56</v>
      </c>
      <c r="I54" s="971">
        <v>26379266.609999999</v>
      </c>
      <c r="J54" s="1046"/>
      <c r="K54" s="971">
        <v>144400.5</v>
      </c>
      <c r="L54" s="971">
        <v>0</v>
      </c>
      <c r="M54" s="971">
        <v>0</v>
      </c>
      <c r="N54" s="979">
        <v>0</v>
      </c>
      <c r="O54" s="44"/>
      <c r="P54" s="44"/>
    </row>
    <row r="55" spans="1:16" ht="18.399999999999999" customHeight="1">
      <c r="A55" s="56"/>
      <c r="B55" s="52"/>
      <c r="C55" s="53" t="s">
        <v>4</v>
      </c>
      <c r="D55" s="62" t="s">
        <v>44</v>
      </c>
      <c r="E55" s="171">
        <v>0.51961237560318041</v>
      </c>
      <c r="F55" s="171">
        <v>0</v>
      </c>
      <c r="G55" s="171"/>
      <c r="H55" s="171">
        <v>0.65249168141592917</v>
      </c>
      <c r="I55" s="171">
        <v>0.72301676332739484</v>
      </c>
      <c r="J55" s="171"/>
      <c r="K55" s="171">
        <v>9.8979025293029002E-3</v>
      </c>
      <c r="L55" s="171">
        <v>0</v>
      </c>
      <c r="M55" s="171">
        <v>0</v>
      </c>
      <c r="N55" s="271">
        <v>0</v>
      </c>
      <c r="O55" s="44"/>
      <c r="P55" s="44"/>
    </row>
    <row r="56" spans="1:16" ht="18.399999999999999" customHeight="1">
      <c r="A56" s="58"/>
      <c r="B56" s="59"/>
      <c r="C56" s="60" t="s">
        <v>4</v>
      </c>
      <c r="D56" s="62" t="s">
        <v>45</v>
      </c>
      <c r="E56" s="172">
        <v>0.51961237560318041</v>
      </c>
      <c r="F56" s="172">
        <v>0</v>
      </c>
      <c r="G56" s="172"/>
      <c r="H56" s="172">
        <v>0.59944357723577235</v>
      </c>
      <c r="I56" s="172">
        <v>0.6765475779025929</v>
      </c>
      <c r="J56" s="172"/>
      <c r="K56" s="172">
        <v>1.1960614594549822E-2</v>
      </c>
      <c r="L56" s="172">
        <v>0</v>
      </c>
      <c r="M56" s="172">
        <v>0</v>
      </c>
      <c r="N56" s="272">
        <v>0</v>
      </c>
      <c r="O56" s="44"/>
      <c r="P56" s="44"/>
    </row>
    <row r="57" spans="1:16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31">
        <v>63171000</v>
      </c>
      <c r="F57" s="971">
        <v>0</v>
      </c>
      <c r="G57" s="977"/>
      <c r="H57" s="971">
        <v>75000</v>
      </c>
      <c r="I57" s="971">
        <v>62747000</v>
      </c>
      <c r="J57" s="1046"/>
      <c r="K57" s="971">
        <v>349000</v>
      </c>
      <c r="L57" s="971">
        <v>0</v>
      </c>
      <c r="M57" s="971">
        <v>0</v>
      </c>
      <c r="N57" s="979">
        <v>0</v>
      </c>
      <c r="O57" s="44"/>
      <c r="P57" s="44"/>
    </row>
    <row r="58" spans="1:16" ht="18.399999999999999" customHeight="1">
      <c r="A58" s="56"/>
      <c r="B58" s="52"/>
      <c r="C58" s="53" t="s">
        <v>65</v>
      </c>
      <c r="D58" s="62" t="s">
        <v>42</v>
      </c>
      <c r="E58" s="631">
        <v>63171000</v>
      </c>
      <c r="F58" s="971">
        <v>0</v>
      </c>
      <c r="G58" s="971"/>
      <c r="H58" s="971">
        <v>75000</v>
      </c>
      <c r="I58" s="971">
        <v>62747000</v>
      </c>
      <c r="J58" s="1046"/>
      <c r="K58" s="971">
        <v>349000</v>
      </c>
      <c r="L58" s="971">
        <v>0</v>
      </c>
      <c r="M58" s="971">
        <v>0</v>
      </c>
      <c r="N58" s="979">
        <v>0</v>
      </c>
      <c r="O58" s="44"/>
      <c r="P58" s="44"/>
    </row>
    <row r="59" spans="1:16" ht="18.399999999999999" customHeight="1">
      <c r="A59" s="56"/>
      <c r="B59" s="52"/>
      <c r="C59" s="53" t="s">
        <v>4</v>
      </c>
      <c r="D59" s="62" t="s">
        <v>43</v>
      </c>
      <c r="E59" s="631">
        <v>29152906.900000006</v>
      </c>
      <c r="F59" s="971">
        <v>0</v>
      </c>
      <c r="G59" s="971"/>
      <c r="H59" s="971">
        <v>9556.4</v>
      </c>
      <c r="I59" s="971">
        <v>28964204.240000006</v>
      </c>
      <c r="J59" s="1046"/>
      <c r="K59" s="971">
        <v>179146.26</v>
      </c>
      <c r="L59" s="971">
        <v>0</v>
      </c>
      <c r="M59" s="971">
        <v>0</v>
      </c>
      <c r="N59" s="979">
        <v>0</v>
      </c>
      <c r="O59" s="44"/>
      <c r="P59" s="44"/>
    </row>
    <row r="60" spans="1:16" ht="18.399999999999999" customHeight="1">
      <c r="A60" s="56"/>
      <c r="B60" s="52"/>
      <c r="C60" s="53" t="s">
        <v>4</v>
      </c>
      <c r="D60" s="62" t="s">
        <v>44</v>
      </c>
      <c r="E60" s="171">
        <v>0.4614919330072344</v>
      </c>
      <c r="F60" s="171">
        <v>0</v>
      </c>
      <c r="G60" s="171"/>
      <c r="H60" s="171">
        <v>0.12741866666666665</v>
      </c>
      <c r="I60" s="171">
        <v>0.4616030127336766</v>
      </c>
      <c r="J60" s="171"/>
      <c r="K60" s="171">
        <v>0.51331306590257886</v>
      </c>
      <c r="L60" s="171">
        <v>0</v>
      </c>
      <c r="M60" s="171">
        <v>0</v>
      </c>
      <c r="N60" s="271">
        <v>0</v>
      </c>
      <c r="O60" s="44"/>
      <c r="P60" s="44"/>
    </row>
    <row r="61" spans="1:16" ht="18.399999999999999" customHeight="1">
      <c r="A61" s="58"/>
      <c r="B61" s="59"/>
      <c r="C61" s="60" t="s">
        <v>4</v>
      </c>
      <c r="D61" s="64" t="s">
        <v>45</v>
      </c>
      <c r="E61" s="172">
        <v>0.4614919330072344</v>
      </c>
      <c r="F61" s="172">
        <v>0</v>
      </c>
      <c r="G61" s="172"/>
      <c r="H61" s="172">
        <v>0.12741866666666665</v>
      </c>
      <c r="I61" s="172">
        <v>0.4616030127336766</v>
      </c>
      <c r="J61" s="172"/>
      <c r="K61" s="172">
        <v>0.51331306590257886</v>
      </c>
      <c r="L61" s="172">
        <v>0</v>
      </c>
      <c r="M61" s="172">
        <v>0</v>
      </c>
      <c r="N61" s="272">
        <v>0</v>
      </c>
      <c r="O61" s="44"/>
      <c r="P61" s="44"/>
    </row>
    <row r="62" spans="1:16" ht="18.399999999999999" customHeight="1">
      <c r="A62" s="51" t="s">
        <v>66</v>
      </c>
      <c r="B62" s="52" t="s">
        <v>47</v>
      </c>
      <c r="C62" s="53" t="s">
        <v>712</v>
      </c>
      <c r="D62" s="62" t="s">
        <v>41</v>
      </c>
      <c r="E62" s="631">
        <v>37665000</v>
      </c>
      <c r="F62" s="971">
        <v>0</v>
      </c>
      <c r="G62" s="977"/>
      <c r="H62" s="971">
        <v>30000</v>
      </c>
      <c r="I62" s="971">
        <v>35628000</v>
      </c>
      <c r="J62" s="1046"/>
      <c r="K62" s="971">
        <v>2007000</v>
      </c>
      <c r="L62" s="971">
        <v>0</v>
      </c>
      <c r="M62" s="971">
        <v>0</v>
      </c>
      <c r="N62" s="979">
        <v>0</v>
      </c>
      <c r="O62" s="44"/>
      <c r="P62" s="44"/>
    </row>
    <row r="63" spans="1:16" ht="18.399999999999999" customHeight="1">
      <c r="A63" s="56"/>
      <c r="B63" s="52"/>
      <c r="C63" s="53" t="s">
        <v>713</v>
      </c>
      <c r="D63" s="62" t="s">
        <v>42</v>
      </c>
      <c r="E63" s="631">
        <v>37665000</v>
      </c>
      <c r="F63" s="971">
        <v>0</v>
      </c>
      <c r="G63" s="971"/>
      <c r="H63" s="971">
        <v>30000</v>
      </c>
      <c r="I63" s="971">
        <v>36028000</v>
      </c>
      <c r="J63" s="1046"/>
      <c r="K63" s="971">
        <v>1607000</v>
      </c>
      <c r="L63" s="971">
        <v>0</v>
      </c>
      <c r="M63" s="971">
        <v>0</v>
      </c>
      <c r="N63" s="979">
        <v>0</v>
      </c>
      <c r="O63" s="44"/>
      <c r="P63" s="44"/>
    </row>
    <row r="64" spans="1:16" ht="18.399999999999999" customHeight="1">
      <c r="A64" s="56"/>
      <c r="B64" s="52"/>
      <c r="C64" s="53" t="s">
        <v>4</v>
      </c>
      <c r="D64" s="62" t="s">
        <v>43</v>
      </c>
      <c r="E64" s="631">
        <v>25999571.459999993</v>
      </c>
      <c r="F64" s="971">
        <v>0</v>
      </c>
      <c r="G64" s="971"/>
      <c r="H64" s="971">
        <v>13968</v>
      </c>
      <c r="I64" s="971">
        <v>25974714.459999993</v>
      </c>
      <c r="J64" s="1046"/>
      <c r="K64" s="971">
        <v>10889</v>
      </c>
      <c r="L64" s="971">
        <v>0</v>
      </c>
      <c r="M64" s="971">
        <v>0</v>
      </c>
      <c r="N64" s="979">
        <v>0</v>
      </c>
      <c r="O64" s="44"/>
      <c r="P64" s="44"/>
    </row>
    <row r="65" spans="1:16" ht="18.399999999999999" customHeight="1">
      <c r="A65" s="56"/>
      <c r="B65" s="52"/>
      <c r="C65" s="53" t="s">
        <v>4</v>
      </c>
      <c r="D65" s="62" t="s">
        <v>44</v>
      </c>
      <c r="E65" s="171">
        <v>0.69028465312624432</v>
      </c>
      <c r="F65" s="171">
        <v>0</v>
      </c>
      <c r="G65" s="171"/>
      <c r="H65" s="171">
        <v>0.46560000000000001</v>
      </c>
      <c r="I65" s="171">
        <v>0.72905339788930035</v>
      </c>
      <c r="J65" s="171"/>
      <c r="K65" s="171">
        <v>5.4255107125062282E-3</v>
      </c>
      <c r="L65" s="171">
        <v>0</v>
      </c>
      <c r="M65" s="171">
        <v>0</v>
      </c>
      <c r="N65" s="271">
        <v>0</v>
      </c>
      <c r="O65" s="44"/>
      <c r="P65" s="44"/>
    </row>
    <row r="66" spans="1:16" ht="18.399999999999999" customHeight="1">
      <c r="A66" s="58"/>
      <c r="B66" s="59"/>
      <c r="C66" s="60" t="s">
        <v>4</v>
      </c>
      <c r="D66" s="64" t="s">
        <v>45</v>
      </c>
      <c r="E66" s="172">
        <v>0.69028465312624432</v>
      </c>
      <c r="F66" s="172">
        <v>0</v>
      </c>
      <c r="G66" s="172"/>
      <c r="H66" s="172">
        <v>0.46560000000000001</v>
      </c>
      <c r="I66" s="172">
        <v>0.72095910014433195</v>
      </c>
      <c r="J66" s="172"/>
      <c r="K66" s="172">
        <v>6.7759800871188547E-3</v>
      </c>
      <c r="L66" s="172">
        <v>0</v>
      </c>
      <c r="M66" s="172">
        <v>0</v>
      </c>
      <c r="N66" s="272">
        <v>0</v>
      </c>
      <c r="O66" s="44"/>
      <c r="P66" s="44"/>
    </row>
    <row r="67" spans="1:16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31">
        <v>79567000</v>
      </c>
      <c r="F67" s="971">
        <v>7650000</v>
      </c>
      <c r="G67" s="977"/>
      <c r="H67" s="971">
        <v>77000</v>
      </c>
      <c r="I67" s="971">
        <v>67952000</v>
      </c>
      <c r="J67" s="1046"/>
      <c r="K67" s="971">
        <v>3888000</v>
      </c>
      <c r="L67" s="971">
        <v>0</v>
      </c>
      <c r="M67" s="971">
        <v>0</v>
      </c>
      <c r="N67" s="979">
        <v>0</v>
      </c>
      <c r="O67" s="44"/>
      <c r="P67" s="44"/>
    </row>
    <row r="68" spans="1:16" ht="18.399999999999999" customHeight="1">
      <c r="A68" s="56"/>
      <c r="B68" s="52"/>
      <c r="C68" s="53" t="s">
        <v>4</v>
      </c>
      <c r="D68" s="62" t="s">
        <v>42</v>
      </c>
      <c r="E68" s="631">
        <v>86974609</v>
      </c>
      <c r="F68" s="971">
        <v>11806963</v>
      </c>
      <c r="G68" s="971"/>
      <c r="H68" s="971">
        <v>84600</v>
      </c>
      <c r="I68" s="971">
        <v>70745046</v>
      </c>
      <c r="J68" s="1046"/>
      <c r="K68" s="971">
        <v>4338000</v>
      </c>
      <c r="L68" s="971">
        <v>0</v>
      </c>
      <c r="M68" s="971">
        <v>0</v>
      </c>
      <c r="N68" s="979">
        <v>0</v>
      </c>
      <c r="O68" s="44"/>
      <c r="P68" s="44"/>
    </row>
    <row r="69" spans="1:16" ht="18.399999999999999" customHeight="1">
      <c r="A69" s="56"/>
      <c r="B69" s="52"/>
      <c r="C69" s="53" t="s">
        <v>4</v>
      </c>
      <c r="D69" s="62" t="s">
        <v>43</v>
      </c>
      <c r="E69" s="631">
        <v>56605793.279999994</v>
      </c>
      <c r="F69" s="971">
        <v>9052958.870000001</v>
      </c>
      <c r="G69" s="971"/>
      <c r="H69" s="971">
        <v>28231.07</v>
      </c>
      <c r="I69" s="971">
        <v>46567483.359999992</v>
      </c>
      <c r="J69" s="1046"/>
      <c r="K69" s="971">
        <v>957119.98</v>
      </c>
      <c r="L69" s="971">
        <v>0</v>
      </c>
      <c r="M69" s="971">
        <v>0</v>
      </c>
      <c r="N69" s="979">
        <v>0</v>
      </c>
      <c r="O69" s="44"/>
      <c r="P69" s="44"/>
    </row>
    <row r="70" spans="1:16" ht="18.399999999999999" customHeight="1">
      <c r="A70" s="56"/>
      <c r="B70" s="52"/>
      <c r="C70" s="53" t="s">
        <v>4</v>
      </c>
      <c r="D70" s="62" t="s">
        <v>44</v>
      </c>
      <c r="E70" s="171">
        <v>0.7114229929493382</v>
      </c>
      <c r="F70" s="171">
        <v>1.1833933163398693</v>
      </c>
      <c r="G70" s="171"/>
      <c r="H70" s="171">
        <v>0.3666372727272727</v>
      </c>
      <c r="I70" s="171">
        <v>0.68529967271014824</v>
      </c>
      <c r="J70" s="171"/>
      <c r="K70" s="171">
        <v>0.24617283436213991</v>
      </c>
      <c r="L70" s="171">
        <v>0</v>
      </c>
      <c r="M70" s="171">
        <v>0</v>
      </c>
      <c r="N70" s="271">
        <v>0</v>
      </c>
      <c r="O70" s="44"/>
      <c r="P70" s="44"/>
    </row>
    <row r="71" spans="1:16" ht="18" customHeight="1">
      <c r="A71" s="58"/>
      <c r="B71" s="59"/>
      <c r="C71" s="60" t="s">
        <v>4</v>
      </c>
      <c r="D71" s="61" t="s">
        <v>45</v>
      </c>
      <c r="E71" s="273">
        <v>0.65083124754260169</v>
      </c>
      <c r="F71" s="172">
        <v>0.76674745825831769</v>
      </c>
      <c r="G71" s="172"/>
      <c r="H71" s="172">
        <v>0.33370059101654848</v>
      </c>
      <c r="I71" s="172">
        <v>0.65824373568150607</v>
      </c>
      <c r="J71" s="172"/>
      <c r="K71" s="172">
        <v>0.22063623328722914</v>
      </c>
      <c r="L71" s="172">
        <v>0</v>
      </c>
      <c r="M71" s="172">
        <v>0</v>
      </c>
      <c r="N71" s="272">
        <v>0</v>
      </c>
      <c r="O71" s="44"/>
      <c r="P71" s="44"/>
    </row>
    <row r="72" spans="1:16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31">
        <v>362101000</v>
      </c>
      <c r="F72" s="971">
        <v>0</v>
      </c>
      <c r="G72" s="977"/>
      <c r="H72" s="971">
        <v>2677000</v>
      </c>
      <c r="I72" s="971">
        <v>348163000</v>
      </c>
      <c r="J72" s="1046"/>
      <c r="K72" s="971">
        <v>11250000</v>
      </c>
      <c r="L72" s="971">
        <v>0</v>
      </c>
      <c r="M72" s="971">
        <v>0</v>
      </c>
      <c r="N72" s="979">
        <v>11000</v>
      </c>
      <c r="O72" s="44"/>
      <c r="P72" s="44"/>
    </row>
    <row r="73" spans="1:16" ht="18.399999999999999" customHeight="1">
      <c r="A73" s="56"/>
      <c r="B73" s="52"/>
      <c r="C73" s="53" t="s">
        <v>4</v>
      </c>
      <c r="D73" s="62" t="s">
        <v>42</v>
      </c>
      <c r="E73" s="631">
        <v>362101000</v>
      </c>
      <c r="F73" s="971">
        <v>0</v>
      </c>
      <c r="G73" s="971"/>
      <c r="H73" s="971">
        <v>2623623</v>
      </c>
      <c r="I73" s="971">
        <v>348216377</v>
      </c>
      <c r="J73" s="1046"/>
      <c r="K73" s="971">
        <v>11250000</v>
      </c>
      <c r="L73" s="971">
        <v>0</v>
      </c>
      <c r="M73" s="971">
        <v>0</v>
      </c>
      <c r="N73" s="979">
        <v>11000</v>
      </c>
      <c r="O73" s="44"/>
      <c r="P73" s="44"/>
    </row>
    <row r="74" spans="1:16" ht="18.399999999999999" customHeight="1">
      <c r="A74" s="56"/>
      <c r="B74" s="52"/>
      <c r="C74" s="53" t="s">
        <v>4</v>
      </c>
      <c r="D74" s="62" t="s">
        <v>43</v>
      </c>
      <c r="E74" s="631">
        <v>261313834.16999999</v>
      </c>
      <c r="F74" s="971">
        <v>0</v>
      </c>
      <c r="G74" s="971"/>
      <c r="H74" s="971">
        <v>1478548.5</v>
      </c>
      <c r="I74" s="971">
        <v>255190683.00999999</v>
      </c>
      <c r="J74" s="1046"/>
      <c r="K74" s="971">
        <v>4644602.66</v>
      </c>
      <c r="L74" s="971">
        <v>0</v>
      </c>
      <c r="M74" s="971">
        <v>0</v>
      </c>
      <c r="N74" s="979">
        <v>0</v>
      </c>
      <c r="O74" s="44"/>
      <c r="P74" s="44"/>
    </row>
    <row r="75" spans="1:16" ht="18.399999999999999" customHeight="1">
      <c r="A75" s="56"/>
      <c r="B75" s="52"/>
      <c r="C75" s="53" t="s">
        <v>4</v>
      </c>
      <c r="D75" s="62" t="s">
        <v>44</v>
      </c>
      <c r="E75" s="171">
        <v>0.72166007321161774</v>
      </c>
      <c r="F75" s="171">
        <v>0</v>
      </c>
      <c r="G75" s="171"/>
      <c r="H75" s="171">
        <v>0.55231546507284268</v>
      </c>
      <c r="I75" s="171">
        <v>0.73296324712850014</v>
      </c>
      <c r="J75" s="171"/>
      <c r="K75" s="171">
        <v>0.41285356977777782</v>
      </c>
      <c r="L75" s="171">
        <v>0</v>
      </c>
      <c r="M75" s="171">
        <v>0</v>
      </c>
      <c r="N75" s="271">
        <v>0</v>
      </c>
      <c r="O75" s="44"/>
      <c r="P75" s="44"/>
    </row>
    <row r="76" spans="1:16" ht="18.399999999999999" customHeight="1">
      <c r="A76" s="58"/>
      <c r="B76" s="59"/>
      <c r="C76" s="60" t="s">
        <v>4</v>
      </c>
      <c r="D76" s="65" t="s">
        <v>45</v>
      </c>
      <c r="E76" s="172">
        <v>0.72166007321161774</v>
      </c>
      <c r="F76" s="172">
        <v>0</v>
      </c>
      <c r="G76" s="172"/>
      <c r="H76" s="172">
        <v>0.56355219480847663</v>
      </c>
      <c r="I76" s="172">
        <v>0.73285089348339294</v>
      </c>
      <c r="J76" s="172"/>
      <c r="K76" s="172">
        <v>0.41285356977777782</v>
      </c>
      <c r="L76" s="172">
        <v>0</v>
      </c>
      <c r="M76" s="172">
        <v>0</v>
      </c>
      <c r="N76" s="272">
        <v>0</v>
      </c>
      <c r="O76" s="44"/>
      <c r="P76" s="44"/>
    </row>
    <row r="77" spans="1:16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31">
        <v>397773000</v>
      </c>
      <c r="F77" s="971">
        <v>610000</v>
      </c>
      <c r="G77" s="977"/>
      <c r="H77" s="971">
        <v>12141000</v>
      </c>
      <c r="I77" s="971">
        <v>350569000</v>
      </c>
      <c r="J77" s="1046"/>
      <c r="K77" s="971">
        <v>34453000</v>
      </c>
      <c r="L77" s="971">
        <v>0</v>
      </c>
      <c r="M77" s="971">
        <v>0</v>
      </c>
      <c r="N77" s="979">
        <v>0</v>
      </c>
      <c r="O77" s="44"/>
      <c r="P77" s="44"/>
    </row>
    <row r="78" spans="1:16" ht="18.399999999999999" customHeight="1">
      <c r="A78" s="56"/>
      <c r="B78" s="52"/>
      <c r="C78" s="53" t="s">
        <v>73</v>
      </c>
      <c r="D78" s="62" t="s">
        <v>42</v>
      </c>
      <c r="E78" s="631">
        <v>397773000</v>
      </c>
      <c r="F78" s="971">
        <v>499700</v>
      </c>
      <c r="G78" s="971"/>
      <c r="H78" s="971">
        <v>11821344</v>
      </c>
      <c r="I78" s="971">
        <v>347618286</v>
      </c>
      <c r="J78" s="1046"/>
      <c r="K78" s="971">
        <v>37833670</v>
      </c>
      <c r="L78" s="971">
        <v>0</v>
      </c>
      <c r="M78" s="971">
        <v>0</v>
      </c>
      <c r="N78" s="979">
        <v>0</v>
      </c>
      <c r="O78" s="44"/>
      <c r="P78" s="44"/>
    </row>
    <row r="79" spans="1:16" ht="18.399999999999999" customHeight="1">
      <c r="A79" s="56"/>
      <c r="B79" s="52"/>
      <c r="C79" s="53" t="s">
        <v>74</v>
      </c>
      <c r="D79" s="62" t="s">
        <v>43</v>
      </c>
      <c r="E79" s="631">
        <v>254876958.7299999</v>
      </c>
      <c r="F79" s="971">
        <v>343332.68</v>
      </c>
      <c r="G79" s="971"/>
      <c r="H79" s="971">
        <v>7163760.2799999993</v>
      </c>
      <c r="I79" s="971">
        <v>236413126.0699999</v>
      </c>
      <c r="J79" s="1046"/>
      <c r="K79" s="971">
        <v>10956739.700000001</v>
      </c>
      <c r="L79" s="971">
        <v>0</v>
      </c>
      <c r="M79" s="971">
        <v>0</v>
      </c>
      <c r="N79" s="979">
        <v>0</v>
      </c>
      <c r="O79" s="44"/>
      <c r="P79" s="44"/>
    </row>
    <row r="80" spans="1:16" ht="18.399999999999999" customHeight="1">
      <c r="A80" s="56"/>
      <c r="B80" s="52"/>
      <c r="C80" s="53" t="s">
        <v>4</v>
      </c>
      <c r="D80" s="62" t="s">
        <v>44</v>
      </c>
      <c r="E80" s="171">
        <v>0.64075982716272828</v>
      </c>
      <c r="F80" s="171">
        <v>0.56284045901639346</v>
      </c>
      <c r="G80" s="171"/>
      <c r="H80" s="171">
        <v>0.59004697141915818</v>
      </c>
      <c r="I80" s="171">
        <v>0.67436974196235233</v>
      </c>
      <c r="J80" s="171"/>
      <c r="K80" s="171">
        <v>0.31801990247583667</v>
      </c>
      <c r="L80" s="171">
        <v>0</v>
      </c>
      <c r="M80" s="171">
        <v>0</v>
      </c>
      <c r="N80" s="271">
        <v>0</v>
      </c>
      <c r="O80" s="44"/>
      <c r="P80" s="44"/>
    </row>
    <row r="81" spans="1:16" ht="18.399999999999999" customHeight="1">
      <c r="A81" s="58"/>
      <c r="B81" s="59"/>
      <c r="C81" s="60" t="s">
        <v>4</v>
      </c>
      <c r="D81" s="64" t="s">
        <v>45</v>
      </c>
      <c r="E81" s="172">
        <v>0.64075982716272828</v>
      </c>
      <c r="F81" s="172">
        <v>0.68707760656393835</v>
      </c>
      <c r="G81" s="172"/>
      <c r="H81" s="172">
        <v>0.60600218384643911</v>
      </c>
      <c r="I81" s="172">
        <v>0.68009404450604738</v>
      </c>
      <c r="J81" s="172"/>
      <c r="K81" s="172">
        <v>0.28960287754267566</v>
      </c>
      <c r="L81" s="172">
        <v>0</v>
      </c>
      <c r="M81" s="172">
        <v>0</v>
      </c>
      <c r="N81" s="272">
        <v>0</v>
      </c>
      <c r="O81" s="44"/>
      <c r="P81" s="44"/>
    </row>
    <row r="82" spans="1:16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31">
        <v>11811000</v>
      </c>
      <c r="F82" s="971">
        <v>0</v>
      </c>
      <c r="G82" s="977"/>
      <c r="H82" s="971">
        <v>11000</v>
      </c>
      <c r="I82" s="971">
        <v>11300000</v>
      </c>
      <c r="J82" s="1046"/>
      <c r="K82" s="971">
        <v>500000</v>
      </c>
      <c r="L82" s="971">
        <v>0</v>
      </c>
      <c r="M82" s="971">
        <v>0</v>
      </c>
      <c r="N82" s="979">
        <v>0</v>
      </c>
      <c r="O82" s="44"/>
      <c r="P82" s="44"/>
    </row>
    <row r="83" spans="1:16" ht="18.399999999999999" customHeight="1">
      <c r="A83" s="56"/>
      <c r="B83" s="52"/>
      <c r="C83" s="53"/>
      <c r="D83" s="62" t="s">
        <v>42</v>
      </c>
      <c r="E83" s="631">
        <v>12311000</v>
      </c>
      <c r="F83" s="971">
        <v>0</v>
      </c>
      <c r="G83" s="971"/>
      <c r="H83" s="971">
        <v>6000</v>
      </c>
      <c r="I83" s="971">
        <v>12105000</v>
      </c>
      <c r="J83" s="1046"/>
      <c r="K83" s="971">
        <v>200000</v>
      </c>
      <c r="L83" s="971">
        <v>0</v>
      </c>
      <c r="M83" s="971">
        <v>0</v>
      </c>
      <c r="N83" s="979">
        <v>0</v>
      </c>
      <c r="O83" s="44"/>
      <c r="P83" s="44"/>
    </row>
    <row r="84" spans="1:16" ht="18.399999999999999" customHeight="1">
      <c r="A84" s="56"/>
      <c r="B84" s="52"/>
      <c r="C84" s="53"/>
      <c r="D84" s="62" t="s">
        <v>43</v>
      </c>
      <c r="E84" s="631">
        <v>8597391.4800000004</v>
      </c>
      <c r="F84" s="971">
        <v>0</v>
      </c>
      <c r="G84" s="971"/>
      <c r="H84" s="971">
        <v>1000</v>
      </c>
      <c r="I84" s="971">
        <v>8596391.4800000004</v>
      </c>
      <c r="J84" s="1046"/>
      <c r="K84" s="971">
        <v>0</v>
      </c>
      <c r="L84" s="971">
        <v>0</v>
      </c>
      <c r="M84" s="971">
        <v>0</v>
      </c>
      <c r="N84" s="979">
        <v>0</v>
      </c>
      <c r="O84" s="44"/>
      <c r="P84" s="44"/>
    </row>
    <row r="85" spans="1:16" ht="18.399999999999999" customHeight="1">
      <c r="A85" s="56"/>
      <c r="B85" s="52"/>
      <c r="C85" s="53"/>
      <c r="D85" s="62" t="s">
        <v>44</v>
      </c>
      <c r="E85" s="171">
        <v>0.72791393446786901</v>
      </c>
      <c r="F85" s="171">
        <v>0</v>
      </c>
      <c r="G85" s="171"/>
      <c r="H85" s="171">
        <v>9.0909090909090912E-2</v>
      </c>
      <c r="I85" s="171">
        <v>0.76074260884955758</v>
      </c>
      <c r="J85" s="171"/>
      <c r="K85" s="171">
        <v>0</v>
      </c>
      <c r="L85" s="171">
        <v>0</v>
      </c>
      <c r="M85" s="171">
        <v>0</v>
      </c>
      <c r="N85" s="271">
        <v>0</v>
      </c>
      <c r="O85" s="44"/>
      <c r="P85" s="44"/>
    </row>
    <row r="86" spans="1:16" ht="18.399999999999999" customHeight="1">
      <c r="A86" s="58"/>
      <c r="B86" s="59"/>
      <c r="C86" s="60"/>
      <c r="D86" s="64" t="s">
        <v>45</v>
      </c>
      <c r="E86" s="172">
        <v>0.69835037608642681</v>
      </c>
      <c r="F86" s="172">
        <v>0</v>
      </c>
      <c r="G86" s="172"/>
      <c r="H86" s="172">
        <v>0.16666666666666666</v>
      </c>
      <c r="I86" s="172">
        <v>0.71015212556794716</v>
      </c>
      <c r="J86" s="172"/>
      <c r="K86" s="172">
        <v>0</v>
      </c>
      <c r="L86" s="172">
        <v>0</v>
      </c>
      <c r="M86" s="172">
        <v>0</v>
      </c>
      <c r="N86" s="272">
        <v>0</v>
      </c>
      <c r="O86" s="44"/>
      <c r="P86" s="44"/>
    </row>
    <row r="87" spans="1:16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31">
        <v>9718009000</v>
      </c>
      <c r="F87" s="971">
        <v>0</v>
      </c>
      <c r="G87" s="977"/>
      <c r="H87" s="971">
        <v>723951000</v>
      </c>
      <c r="I87" s="971">
        <v>8434721000</v>
      </c>
      <c r="J87" s="1046"/>
      <c r="K87" s="971">
        <v>558800000</v>
      </c>
      <c r="L87" s="971">
        <v>0</v>
      </c>
      <c r="M87" s="971">
        <v>0</v>
      </c>
      <c r="N87" s="979">
        <v>537000</v>
      </c>
      <c r="O87" s="44"/>
      <c r="P87" s="44"/>
    </row>
    <row r="88" spans="1:16" ht="18.399999999999999" customHeight="1">
      <c r="A88" s="56"/>
      <c r="B88" s="52"/>
      <c r="C88" s="53" t="s">
        <v>4</v>
      </c>
      <c r="D88" s="62" t="s">
        <v>42</v>
      </c>
      <c r="E88" s="631">
        <v>9719965460</v>
      </c>
      <c r="F88" s="971">
        <v>0</v>
      </c>
      <c r="G88" s="971"/>
      <c r="H88" s="971">
        <v>694125844</v>
      </c>
      <c r="I88" s="971">
        <v>8461180156</v>
      </c>
      <c r="J88" s="1046"/>
      <c r="K88" s="971">
        <v>562688000</v>
      </c>
      <c r="L88" s="971">
        <v>0</v>
      </c>
      <c r="M88" s="971">
        <v>0</v>
      </c>
      <c r="N88" s="979">
        <v>1971460</v>
      </c>
      <c r="O88" s="44"/>
      <c r="P88" s="44"/>
    </row>
    <row r="89" spans="1:16" ht="18.399999999999999" customHeight="1">
      <c r="A89" s="56"/>
      <c r="B89" s="52"/>
      <c r="C89" s="53" t="s">
        <v>4</v>
      </c>
      <c r="D89" s="62" t="s">
        <v>43</v>
      </c>
      <c r="E89" s="631">
        <v>6558140212.21</v>
      </c>
      <c r="F89" s="971">
        <v>0</v>
      </c>
      <c r="G89" s="971"/>
      <c r="H89" s="971">
        <v>467022998.68000007</v>
      </c>
      <c r="I89" s="971">
        <v>5948288972.8199997</v>
      </c>
      <c r="J89" s="1046"/>
      <c r="K89" s="971">
        <v>142105507.34999996</v>
      </c>
      <c r="L89" s="971">
        <v>0</v>
      </c>
      <c r="M89" s="971">
        <v>0</v>
      </c>
      <c r="N89" s="979">
        <v>722733.3600000001</v>
      </c>
      <c r="O89" s="44"/>
      <c r="P89" s="44"/>
    </row>
    <row r="90" spans="1:16" ht="18.399999999999999" customHeight="1">
      <c r="A90" s="56"/>
      <c r="B90" s="52"/>
      <c r="C90" s="53" t="s">
        <v>4</v>
      </c>
      <c r="D90" s="62" t="s">
        <v>44</v>
      </c>
      <c r="E90" s="171">
        <v>0.67484401508683522</v>
      </c>
      <c r="F90" s="171">
        <v>0</v>
      </c>
      <c r="G90" s="171"/>
      <c r="H90" s="171">
        <v>0.64510305073133412</v>
      </c>
      <c r="I90" s="171">
        <v>0.70521466837136637</v>
      </c>
      <c r="J90" s="171"/>
      <c r="K90" s="171">
        <v>0.25430477335361484</v>
      </c>
      <c r="L90" s="171">
        <v>0</v>
      </c>
      <c r="M90" s="171">
        <v>0</v>
      </c>
      <c r="N90" s="271">
        <v>1.34587217877095</v>
      </c>
      <c r="O90" s="44"/>
      <c r="P90" s="44"/>
    </row>
    <row r="91" spans="1:16" ht="18.399999999999999" customHeight="1">
      <c r="A91" s="58"/>
      <c r="B91" s="59"/>
      <c r="C91" s="60" t="s">
        <v>4</v>
      </c>
      <c r="D91" s="62" t="s">
        <v>45</v>
      </c>
      <c r="E91" s="172">
        <v>0.67470818072330885</v>
      </c>
      <c r="F91" s="172">
        <v>0</v>
      </c>
      <c r="G91" s="172"/>
      <c r="H91" s="172">
        <v>0.67282179840576584</v>
      </c>
      <c r="I91" s="172">
        <v>0.70300937495131144</v>
      </c>
      <c r="J91" s="172"/>
      <c r="K91" s="172">
        <v>0.2525476060445575</v>
      </c>
      <c r="L91" s="172">
        <v>0</v>
      </c>
      <c r="M91" s="172">
        <v>0</v>
      </c>
      <c r="N91" s="272">
        <v>0.36659803394438645</v>
      </c>
      <c r="O91" s="44"/>
      <c r="P91" s="44"/>
    </row>
    <row r="92" spans="1:16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31">
        <v>379757000</v>
      </c>
      <c r="F92" s="971">
        <v>160966000</v>
      </c>
      <c r="G92" s="977"/>
      <c r="H92" s="971">
        <v>2634000</v>
      </c>
      <c r="I92" s="971">
        <v>202093000</v>
      </c>
      <c r="J92" s="1046"/>
      <c r="K92" s="971">
        <v>11670000</v>
      </c>
      <c r="L92" s="971">
        <v>0</v>
      </c>
      <c r="M92" s="971">
        <v>0</v>
      </c>
      <c r="N92" s="979">
        <v>2394000</v>
      </c>
      <c r="O92" s="44"/>
      <c r="P92" s="44"/>
    </row>
    <row r="93" spans="1:16" ht="18.399999999999999" customHeight="1">
      <c r="A93" s="56"/>
      <c r="B93" s="52"/>
      <c r="C93" s="53" t="s">
        <v>81</v>
      </c>
      <c r="D93" s="62" t="s">
        <v>42</v>
      </c>
      <c r="E93" s="631">
        <v>698574885.46000004</v>
      </c>
      <c r="F93" s="971">
        <v>413149211</v>
      </c>
      <c r="G93" s="971"/>
      <c r="H93" s="971">
        <v>4431500</v>
      </c>
      <c r="I93" s="971">
        <v>225744326</v>
      </c>
      <c r="J93" s="1046"/>
      <c r="K93" s="971">
        <v>51933772.460000001</v>
      </c>
      <c r="L93" s="971">
        <v>0</v>
      </c>
      <c r="M93" s="971">
        <v>0</v>
      </c>
      <c r="N93" s="979">
        <v>3316076</v>
      </c>
      <c r="O93" s="44"/>
      <c r="P93" s="44"/>
    </row>
    <row r="94" spans="1:16" ht="18.399999999999999" customHeight="1">
      <c r="A94" s="56"/>
      <c r="B94" s="52"/>
      <c r="C94" s="53" t="s">
        <v>4</v>
      </c>
      <c r="D94" s="62" t="s">
        <v>43</v>
      </c>
      <c r="E94" s="631">
        <v>542051570.45000005</v>
      </c>
      <c r="F94" s="971">
        <v>366071064.94</v>
      </c>
      <c r="G94" s="971"/>
      <c r="H94" s="971">
        <v>1433397.42</v>
      </c>
      <c r="I94" s="971">
        <v>134660507.63000003</v>
      </c>
      <c r="J94" s="1046"/>
      <c r="K94" s="971">
        <v>37954748.989999995</v>
      </c>
      <c r="L94" s="971">
        <v>0</v>
      </c>
      <c r="M94" s="971">
        <v>0</v>
      </c>
      <c r="N94" s="979">
        <v>1931851.47</v>
      </c>
      <c r="O94" s="44"/>
      <c r="P94" s="44"/>
    </row>
    <row r="95" spans="1:16" ht="18.399999999999999" customHeight="1">
      <c r="A95" s="56"/>
      <c r="B95" s="52"/>
      <c r="C95" s="53" t="s">
        <v>4</v>
      </c>
      <c r="D95" s="62" t="s">
        <v>44</v>
      </c>
      <c r="E95" s="171">
        <v>1.4273642630682253</v>
      </c>
      <c r="F95" s="171">
        <v>2.2742135913174208</v>
      </c>
      <c r="G95" s="171"/>
      <c r="H95" s="171">
        <v>0.54419036446469249</v>
      </c>
      <c r="I95" s="171">
        <v>0.66632940096886095</v>
      </c>
      <c r="J95" s="171"/>
      <c r="K95" s="171">
        <v>3.2523349605826901</v>
      </c>
      <c r="L95" s="171">
        <v>0</v>
      </c>
      <c r="M95" s="171">
        <v>0</v>
      </c>
      <c r="N95" s="271">
        <v>0.80695550125313287</v>
      </c>
      <c r="O95" s="44"/>
      <c r="P95" s="44"/>
    </row>
    <row r="96" spans="1:16" ht="18.399999999999999" customHeight="1">
      <c r="A96" s="58"/>
      <c r="B96" s="59"/>
      <c r="C96" s="60" t="s">
        <v>4</v>
      </c>
      <c r="D96" s="64" t="s">
        <v>45</v>
      </c>
      <c r="E96" s="172">
        <v>0.77593910364107643</v>
      </c>
      <c r="F96" s="172">
        <v>0.88605049990038587</v>
      </c>
      <c r="G96" s="172"/>
      <c r="H96" s="172">
        <v>0.32345648651698067</v>
      </c>
      <c r="I96" s="172">
        <v>0.59651779522467385</v>
      </c>
      <c r="J96" s="172"/>
      <c r="K96" s="172">
        <v>0.730829808661275</v>
      </c>
      <c r="L96" s="172">
        <v>0</v>
      </c>
      <c r="M96" s="172">
        <v>0</v>
      </c>
      <c r="N96" s="272">
        <v>0.58257153032680797</v>
      </c>
      <c r="O96" s="44"/>
      <c r="P96" s="44"/>
    </row>
    <row r="97" spans="1:16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31">
        <v>45765000</v>
      </c>
      <c r="F97" s="971">
        <v>2385000</v>
      </c>
      <c r="G97" s="977"/>
      <c r="H97" s="971">
        <v>58000</v>
      </c>
      <c r="I97" s="971">
        <v>32463000</v>
      </c>
      <c r="J97" s="1046"/>
      <c r="K97" s="971">
        <v>140000</v>
      </c>
      <c r="L97" s="971">
        <v>0</v>
      </c>
      <c r="M97" s="971">
        <v>0</v>
      </c>
      <c r="N97" s="979">
        <v>10719000</v>
      </c>
      <c r="O97" s="44"/>
      <c r="P97" s="44"/>
    </row>
    <row r="98" spans="1:16" ht="18.399999999999999" customHeight="1">
      <c r="A98" s="56"/>
      <c r="B98" s="52"/>
      <c r="C98" s="53" t="s">
        <v>4</v>
      </c>
      <c r="D98" s="62" t="s">
        <v>42</v>
      </c>
      <c r="E98" s="631">
        <v>51451965</v>
      </c>
      <c r="F98" s="971">
        <v>2770200</v>
      </c>
      <c r="G98" s="971"/>
      <c r="H98" s="971">
        <v>65000</v>
      </c>
      <c r="I98" s="971">
        <v>34676755</v>
      </c>
      <c r="J98" s="1046"/>
      <c r="K98" s="971">
        <v>3221010</v>
      </c>
      <c r="L98" s="971">
        <v>0</v>
      </c>
      <c r="M98" s="971">
        <v>0</v>
      </c>
      <c r="N98" s="979">
        <v>10719000</v>
      </c>
      <c r="O98" s="44"/>
      <c r="P98" s="44"/>
    </row>
    <row r="99" spans="1:16" ht="18.399999999999999" customHeight="1">
      <c r="A99" s="56"/>
      <c r="B99" s="52"/>
      <c r="C99" s="53" t="s">
        <v>4</v>
      </c>
      <c r="D99" s="62" t="s">
        <v>43</v>
      </c>
      <c r="E99" s="631">
        <v>25514291.63000001</v>
      </c>
      <c r="F99" s="971">
        <v>2525000</v>
      </c>
      <c r="G99" s="971"/>
      <c r="H99" s="971">
        <v>13753.98</v>
      </c>
      <c r="I99" s="971">
        <v>20198873.070000008</v>
      </c>
      <c r="J99" s="1046"/>
      <c r="K99" s="971">
        <v>0</v>
      </c>
      <c r="L99" s="971">
        <v>0</v>
      </c>
      <c r="M99" s="971">
        <v>0</v>
      </c>
      <c r="N99" s="979">
        <v>2776664.58</v>
      </c>
      <c r="O99" s="44"/>
      <c r="P99" s="44"/>
    </row>
    <row r="100" spans="1:16" ht="18.399999999999999" customHeight="1">
      <c r="A100" s="56"/>
      <c r="B100" s="52"/>
      <c r="C100" s="53" t="s">
        <v>4</v>
      </c>
      <c r="D100" s="62" t="s">
        <v>44</v>
      </c>
      <c r="E100" s="171">
        <v>0.55750664547143036</v>
      </c>
      <c r="F100" s="171">
        <v>1.0587002096436058</v>
      </c>
      <c r="G100" s="171"/>
      <c r="H100" s="171">
        <v>0.23713758620689654</v>
      </c>
      <c r="I100" s="171">
        <v>0.62221215137233177</v>
      </c>
      <c r="J100" s="171"/>
      <c r="K100" s="171">
        <v>0</v>
      </c>
      <c r="L100" s="171">
        <v>0</v>
      </c>
      <c r="M100" s="171">
        <v>0</v>
      </c>
      <c r="N100" s="271">
        <v>0.25904138259165965</v>
      </c>
      <c r="O100" s="44"/>
      <c r="P100" s="44"/>
    </row>
    <row r="101" spans="1:16" ht="18.399999999999999" customHeight="1">
      <c r="A101" s="58"/>
      <c r="B101" s="59"/>
      <c r="C101" s="60" t="s">
        <v>4</v>
      </c>
      <c r="D101" s="61" t="s">
        <v>45</v>
      </c>
      <c r="E101" s="273">
        <v>0.49588566014922869</v>
      </c>
      <c r="F101" s="172">
        <v>0.91148653526821166</v>
      </c>
      <c r="G101" s="172"/>
      <c r="H101" s="172">
        <v>0.21159969230769229</v>
      </c>
      <c r="I101" s="172">
        <v>0.58249028982094797</v>
      </c>
      <c r="J101" s="172"/>
      <c r="K101" s="172">
        <v>0</v>
      </c>
      <c r="L101" s="172">
        <v>0</v>
      </c>
      <c r="M101" s="172">
        <v>0</v>
      </c>
      <c r="N101" s="272">
        <v>0.25904138259165965</v>
      </c>
      <c r="O101" s="44"/>
      <c r="P101" s="44"/>
    </row>
    <row r="102" spans="1:16" ht="18.399999999999999" customHeight="1">
      <c r="A102" s="170" t="s">
        <v>84</v>
      </c>
      <c r="B102" s="52" t="s">
        <v>47</v>
      </c>
      <c r="C102" s="53" t="s">
        <v>85</v>
      </c>
      <c r="D102" s="54" t="s">
        <v>41</v>
      </c>
      <c r="E102" s="631">
        <v>423790000</v>
      </c>
      <c r="F102" s="971">
        <v>294175000</v>
      </c>
      <c r="G102" s="977"/>
      <c r="H102" s="971">
        <v>419000</v>
      </c>
      <c r="I102" s="971">
        <v>119719000</v>
      </c>
      <c r="J102" s="1046"/>
      <c r="K102" s="971">
        <v>7318000</v>
      </c>
      <c r="L102" s="971">
        <v>0</v>
      </c>
      <c r="M102" s="971">
        <v>0</v>
      </c>
      <c r="N102" s="979">
        <v>2159000</v>
      </c>
      <c r="O102" s="44"/>
      <c r="P102" s="44"/>
    </row>
    <row r="103" spans="1:16" ht="18.399999999999999" customHeight="1">
      <c r="A103" s="68"/>
      <c r="B103" s="67"/>
      <c r="C103" s="53" t="s">
        <v>86</v>
      </c>
      <c r="D103" s="62" t="s">
        <v>42</v>
      </c>
      <c r="E103" s="631">
        <v>640759842</v>
      </c>
      <c r="F103" s="971">
        <v>500064530</v>
      </c>
      <c r="G103" s="971"/>
      <c r="H103" s="971">
        <v>419000</v>
      </c>
      <c r="I103" s="971">
        <v>128063312</v>
      </c>
      <c r="J103" s="1046"/>
      <c r="K103" s="971">
        <v>10054000</v>
      </c>
      <c r="L103" s="971">
        <v>0</v>
      </c>
      <c r="M103" s="971">
        <v>0</v>
      </c>
      <c r="N103" s="979">
        <v>2159000</v>
      </c>
      <c r="O103" s="44"/>
      <c r="P103" s="44"/>
    </row>
    <row r="104" spans="1:16" ht="18.399999999999999" customHeight="1">
      <c r="A104" s="68"/>
      <c r="B104" s="67"/>
      <c r="C104" s="53" t="s">
        <v>87</v>
      </c>
      <c r="D104" s="62" t="s">
        <v>43</v>
      </c>
      <c r="E104" s="631">
        <v>455278691.07999998</v>
      </c>
      <c r="F104" s="971">
        <v>380913837.40999997</v>
      </c>
      <c r="G104" s="971"/>
      <c r="H104" s="971">
        <v>115986.72</v>
      </c>
      <c r="I104" s="971">
        <v>71420264.109999999</v>
      </c>
      <c r="J104" s="1046"/>
      <c r="K104" s="971">
        <v>2054660.75</v>
      </c>
      <c r="L104" s="971">
        <v>0</v>
      </c>
      <c r="M104" s="971">
        <v>0</v>
      </c>
      <c r="N104" s="979">
        <v>773942.08999999985</v>
      </c>
      <c r="O104" s="44"/>
      <c r="P104" s="44"/>
    </row>
    <row r="105" spans="1:16" ht="18.399999999999999" customHeight="1">
      <c r="A105" s="56"/>
      <c r="B105" s="52"/>
      <c r="C105" s="53" t="s">
        <v>4</v>
      </c>
      <c r="D105" s="62" t="s">
        <v>44</v>
      </c>
      <c r="E105" s="171">
        <v>1.0743025816560088</v>
      </c>
      <c r="F105" s="171">
        <v>1.2948545505566413</v>
      </c>
      <c r="G105" s="171"/>
      <c r="H105" s="171">
        <v>0.27681794749403343</v>
      </c>
      <c r="I105" s="171">
        <v>0.59656582589229779</v>
      </c>
      <c r="J105" s="171"/>
      <c r="K105" s="171">
        <v>0.2807680718775622</v>
      </c>
      <c r="L105" s="171">
        <v>0</v>
      </c>
      <c r="M105" s="171">
        <v>0</v>
      </c>
      <c r="N105" s="271">
        <v>0.35847248263084752</v>
      </c>
      <c r="O105" s="44"/>
      <c r="P105" s="44"/>
    </row>
    <row r="106" spans="1:16" ht="18.399999999999999" customHeight="1">
      <c r="A106" s="58"/>
      <c r="B106" s="59"/>
      <c r="C106" s="60" t="s">
        <v>4</v>
      </c>
      <c r="D106" s="64" t="s">
        <v>45</v>
      </c>
      <c r="E106" s="172">
        <v>0.71052937658973947</v>
      </c>
      <c r="F106" s="172">
        <v>0.76172936602802033</v>
      </c>
      <c r="G106" s="172"/>
      <c r="H106" s="172">
        <v>0.27681794749403343</v>
      </c>
      <c r="I106" s="172">
        <v>0.55769496348805969</v>
      </c>
      <c r="J106" s="172"/>
      <c r="K106" s="172">
        <v>0.20436251740600755</v>
      </c>
      <c r="L106" s="172">
        <v>0</v>
      </c>
      <c r="M106" s="172">
        <v>0</v>
      </c>
      <c r="N106" s="272">
        <v>0.35847248263084752</v>
      </c>
      <c r="O106" s="44"/>
      <c r="P106" s="44"/>
    </row>
    <row r="107" spans="1:16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31">
        <v>8147103000</v>
      </c>
      <c r="F107" s="971">
        <v>141968000</v>
      </c>
      <c r="G107" s="977"/>
      <c r="H107" s="971">
        <v>64989000</v>
      </c>
      <c r="I107" s="971">
        <v>7733408000</v>
      </c>
      <c r="J107" s="1046"/>
      <c r="K107" s="971">
        <v>140765000</v>
      </c>
      <c r="L107" s="971">
        <v>0</v>
      </c>
      <c r="M107" s="971">
        <v>0</v>
      </c>
      <c r="N107" s="979">
        <v>65973000</v>
      </c>
      <c r="O107" s="44"/>
      <c r="P107" s="44"/>
    </row>
    <row r="108" spans="1:16" ht="18.399999999999999" customHeight="1">
      <c r="A108" s="56"/>
      <c r="B108" s="52"/>
      <c r="C108" s="53" t="s">
        <v>90</v>
      </c>
      <c r="D108" s="62" t="s">
        <v>42</v>
      </c>
      <c r="E108" s="631">
        <v>8589252822</v>
      </c>
      <c r="F108" s="971">
        <v>142378952</v>
      </c>
      <c r="G108" s="971"/>
      <c r="H108" s="971">
        <v>58903988</v>
      </c>
      <c r="I108" s="971">
        <v>7965708380</v>
      </c>
      <c r="J108" s="1046"/>
      <c r="K108" s="971">
        <v>342337999</v>
      </c>
      <c r="L108" s="971">
        <v>0</v>
      </c>
      <c r="M108" s="971">
        <v>0</v>
      </c>
      <c r="N108" s="979">
        <v>79923503</v>
      </c>
      <c r="O108" s="44"/>
      <c r="P108" s="44"/>
    </row>
    <row r="109" spans="1:16" ht="18.399999999999999" customHeight="1">
      <c r="A109" s="56"/>
      <c r="B109" s="52"/>
      <c r="C109" s="53" t="s">
        <v>4</v>
      </c>
      <c r="D109" s="62" t="s">
        <v>43</v>
      </c>
      <c r="E109" s="631">
        <v>5582481607.4900007</v>
      </c>
      <c r="F109" s="971">
        <v>99058619.960000008</v>
      </c>
      <c r="G109" s="971"/>
      <c r="H109" s="971">
        <v>44740618.990000002</v>
      </c>
      <c r="I109" s="971">
        <v>5324899138.8900013</v>
      </c>
      <c r="J109" s="1046"/>
      <c r="K109" s="971">
        <v>61520079.24000001</v>
      </c>
      <c r="L109" s="971">
        <v>0</v>
      </c>
      <c r="M109" s="971">
        <v>0</v>
      </c>
      <c r="N109" s="979">
        <v>52263150.409999982</v>
      </c>
      <c r="O109" s="44"/>
      <c r="P109" s="44"/>
    </row>
    <row r="110" spans="1:16" ht="18.399999999999999" customHeight="1">
      <c r="A110" s="56"/>
      <c r="B110" s="52"/>
      <c r="C110" s="53" t="s">
        <v>4</v>
      </c>
      <c r="D110" s="62" t="s">
        <v>44</v>
      </c>
      <c r="E110" s="171">
        <v>0.68521063345952549</v>
      </c>
      <c r="F110" s="656">
        <v>0.69775315535895421</v>
      </c>
      <c r="G110" s="656"/>
      <c r="H110" s="171">
        <v>0.68843371939866749</v>
      </c>
      <c r="I110" s="171">
        <v>0.68855789567678327</v>
      </c>
      <c r="J110" s="171"/>
      <c r="K110" s="171">
        <v>0.43704102042411119</v>
      </c>
      <c r="L110" s="171">
        <v>0</v>
      </c>
      <c r="M110" s="171">
        <v>0</v>
      </c>
      <c r="N110" s="271">
        <v>0.7921899930274503</v>
      </c>
      <c r="O110" s="44"/>
      <c r="P110" s="44"/>
    </row>
    <row r="111" spans="1:16" ht="18.399999999999999" customHeight="1">
      <c r="A111" s="58"/>
      <c r="B111" s="59"/>
      <c r="C111" s="60" t="s">
        <v>4</v>
      </c>
      <c r="D111" s="62" t="s">
        <v>45</v>
      </c>
      <c r="E111" s="172">
        <v>0.64993797751433802</v>
      </c>
      <c r="F111" s="172">
        <v>0.69573921263305838</v>
      </c>
      <c r="G111" s="172"/>
      <c r="H111" s="172">
        <v>0.75955161117444203</v>
      </c>
      <c r="I111" s="172">
        <v>0.66847779065821156</v>
      </c>
      <c r="J111" s="172"/>
      <c r="K111" s="172">
        <v>0.17970566930841939</v>
      </c>
      <c r="L111" s="172">
        <v>0</v>
      </c>
      <c r="M111" s="172">
        <v>0</v>
      </c>
      <c r="N111" s="272">
        <v>0.65391466149825772</v>
      </c>
      <c r="O111" s="44"/>
      <c r="P111" s="44"/>
    </row>
    <row r="112" spans="1:16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31">
        <v>743883000</v>
      </c>
      <c r="F112" s="971">
        <v>298901000</v>
      </c>
      <c r="G112" s="977"/>
      <c r="H112" s="971">
        <v>5764000</v>
      </c>
      <c r="I112" s="971">
        <v>236672000</v>
      </c>
      <c r="J112" s="1046"/>
      <c r="K112" s="971">
        <v>194592000</v>
      </c>
      <c r="L112" s="971">
        <v>0</v>
      </c>
      <c r="M112" s="971">
        <v>0</v>
      </c>
      <c r="N112" s="979">
        <v>7954000</v>
      </c>
      <c r="O112" s="44"/>
      <c r="P112" s="44"/>
    </row>
    <row r="113" spans="1:16" ht="18.399999999999999" customHeight="1">
      <c r="A113" s="56"/>
      <c r="B113" s="52"/>
      <c r="C113" s="53" t="s">
        <v>4</v>
      </c>
      <c r="D113" s="62" t="s">
        <v>42</v>
      </c>
      <c r="E113" s="631">
        <v>773377673</v>
      </c>
      <c r="F113" s="971">
        <v>315768511</v>
      </c>
      <c r="G113" s="971"/>
      <c r="H113" s="971">
        <v>5619000</v>
      </c>
      <c r="I113" s="971">
        <v>244765250</v>
      </c>
      <c r="J113" s="1046"/>
      <c r="K113" s="971">
        <v>196841912</v>
      </c>
      <c r="L113" s="971">
        <v>0</v>
      </c>
      <c r="M113" s="971">
        <v>0</v>
      </c>
      <c r="N113" s="979">
        <v>10383000</v>
      </c>
      <c r="O113" s="44"/>
      <c r="P113" s="44"/>
    </row>
    <row r="114" spans="1:16" ht="18.399999999999999" customHeight="1">
      <c r="A114" s="56"/>
      <c r="B114" s="52"/>
      <c r="C114" s="53" t="s">
        <v>4</v>
      </c>
      <c r="D114" s="62" t="s">
        <v>43</v>
      </c>
      <c r="E114" s="631">
        <v>385421141.78999996</v>
      </c>
      <c r="F114" s="971">
        <v>124946071.14</v>
      </c>
      <c r="G114" s="971"/>
      <c r="H114" s="971">
        <v>3492960.73</v>
      </c>
      <c r="I114" s="971">
        <v>153442597.26999992</v>
      </c>
      <c r="J114" s="1046"/>
      <c r="K114" s="971">
        <v>97895918.900000006</v>
      </c>
      <c r="L114" s="971">
        <v>0</v>
      </c>
      <c r="M114" s="971">
        <v>0</v>
      </c>
      <c r="N114" s="979">
        <v>5643593.7499999991</v>
      </c>
      <c r="O114" s="44"/>
      <c r="P114" s="44"/>
    </row>
    <row r="115" spans="1:16" ht="18.399999999999999" customHeight="1">
      <c r="A115" s="56"/>
      <c r="B115" s="52"/>
      <c r="C115" s="53" t="s">
        <v>4</v>
      </c>
      <c r="D115" s="62" t="s">
        <v>44</v>
      </c>
      <c r="E115" s="171">
        <v>0.51812064772282729</v>
      </c>
      <c r="F115" s="171">
        <v>0.41801824396706599</v>
      </c>
      <c r="G115" s="171"/>
      <c r="H115" s="171">
        <v>0.60599596287300483</v>
      </c>
      <c r="I115" s="171">
        <v>0.64833439219679523</v>
      </c>
      <c r="J115" s="171"/>
      <c r="K115" s="171">
        <v>0.50308295767554678</v>
      </c>
      <c r="L115" s="171">
        <v>0</v>
      </c>
      <c r="M115" s="171">
        <v>0</v>
      </c>
      <c r="N115" s="271">
        <v>0.70952901056072404</v>
      </c>
      <c r="O115" s="44"/>
      <c r="P115" s="44"/>
    </row>
    <row r="116" spans="1:16" ht="18.399999999999999" customHeight="1">
      <c r="A116" s="58"/>
      <c r="B116" s="59"/>
      <c r="C116" s="60" t="s">
        <v>4</v>
      </c>
      <c r="D116" s="64" t="s">
        <v>45</v>
      </c>
      <c r="E116" s="172">
        <v>0.49836083358201622</v>
      </c>
      <c r="F116" s="172">
        <v>0.3956888251596436</v>
      </c>
      <c r="G116" s="172"/>
      <c r="H116" s="172">
        <v>0.62163387257519132</v>
      </c>
      <c r="I116" s="172">
        <v>0.62689698504996083</v>
      </c>
      <c r="J116" s="172"/>
      <c r="K116" s="172">
        <v>0.49733269660579199</v>
      </c>
      <c r="L116" s="172">
        <v>0</v>
      </c>
      <c r="M116" s="172">
        <v>0</v>
      </c>
      <c r="N116" s="272">
        <v>0.54354172686121538</v>
      </c>
      <c r="O116" s="44"/>
      <c r="P116" s="44"/>
    </row>
    <row r="117" spans="1:16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31">
        <v>817335000</v>
      </c>
      <c r="F117" s="971">
        <v>164878000</v>
      </c>
      <c r="G117" s="977"/>
      <c r="H117" s="971">
        <v>5586000</v>
      </c>
      <c r="I117" s="971">
        <v>310005000</v>
      </c>
      <c r="J117" s="1046"/>
      <c r="K117" s="971">
        <v>278148000</v>
      </c>
      <c r="L117" s="971">
        <v>0</v>
      </c>
      <c r="M117" s="971">
        <v>0</v>
      </c>
      <c r="N117" s="979">
        <v>58718000</v>
      </c>
      <c r="O117" s="44"/>
      <c r="P117" s="44"/>
    </row>
    <row r="118" spans="1:16" ht="18.399999999999999" customHeight="1">
      <c r="A118" s="56"/>
      <c r="B118" s="52"/>
      <c r="C118" s="53" t="s">
        <v>4</v>
      </c>
      <c r="D118" s="62" t="s">
        <v>42</v>
      </c>
      <c r="E118" s="631">
        <v>1535844751</v>
      </c>
      <c r="F118" s="971">
        <v>171815300</v>
      </c>
      <c r="G118" s="971"/>
      <c r="H118" s="971">
        <v>6075565</v>
      </c>
      <c r="I118" s="971">
        <v>323008369</v>
      </c>
      <c r="J118" s="1046"/>
      <c r="K118" s="971">
        <v>714772758</v>
      </c>
      <c r="L118" s="971">
        <v>0</v>
      </c>
      <c r="M118" s="971">
        <v>0</v>
      </c>
      <c r="N118" s="979">
        <v>320172759</v>
      </c>
      <c r="O118" s="44"/>
      <c r="P118" s="44"/>
    </row>
    <row r="119" spans="1:16" ht="18.399999999999999" customHeight="1">
      <c r="A119" s="56"/>
      <c r="B119" s="52"/>
      <c r="C119" s="53" t="s">
        <v>4</v>
      </c>
      <c r="D119" s="62" t="s">
        <v>43</v>
      </c>
      <c r="E119" s="631">
        <v>1127847664.5900002</v>
      </c>
      <c r="F119" s="971">
        <v>132544928</v>
      </c>
      <c r="G119" s="971"/>
      <c r="H119" s="971">
        <v>4158905.580000001</v>
      </c>
      <c r="I119" s="971">
        <v>195849357.38000014</v>
      </c>
      <c r="J119" s="1046"/>
      <c r="K119" s="971">
        <v>514809109.33999997</v>
      </c>
      <c r="L119" s="971">
        <v>0</v>
      </c>
      <c r="M119" s="971">
        <v>0</v>
      </c>
      <c r="N119" s="979">
        <v>280485364.28999996</v>
      </c>
      <c r="O119" s="44"/>
      <c r="P119" s="44"/>
    </row>
    <row r="120" spans="1:16" ht="18.399999999999999" customHeight="1">
      <c r="A120" s="56"/>
      <c r="B120" s="52"/>
      <c r="C120" s="53" t="s">
        <v>4</v>
      </c>
      <c r="D120" s="62" t="s">
        <v>44</v>
      </c>
      <c r="E120" s="171">
        <v>1.3799086844317203</v>
      </c>
      <c r="F120" s="171">
        <v>0.8038969905020682</v>
      </c>
      <c r="G120" s="171"/>
      <c r="H120" s="171">
        <v>0.74452301825993572</v>
      </c>
      <c r="I120" s="171">
        <v>0.63176193087208321</v>
      </c>
      <c r="J120" s="171"/>
      <c r="K120" s="171">
        <v>1.8508459860937341</v>
      </c>
      <c r="L120" s="171">
        <v>0</v>
      </c>
      <c r="M120" s="171">
        <v>0</v>
      </c>
      <c r="N120" s="271">
        <v>4.7768208094621745</v>
      </c>
      <c r="O120" s="44"/>
      <c r="P120" s="44"/>
    </row>
    <row r="121" spans="1:16" ht="18.399999999999999" customHeight="1">
      <c r="A121" s="58"/>
      <c r="B121" s="59"/>
      <c r="C121" s="60" t="s">
        <v>4</v>
      </c>
      <c r="D121" s="64" t="s">
        <v>45</v>
      </c>
      <c r="E121" s="172">
        <v>0.73435004667994608</v>
      </c>
      <c r="F121" s="172">
        <v>0.77143844581943521</v>
      </c>
      <c r="G121" s="172"/>
      <c r="H121" s="172">
        <v>0.6845298470183433</v>
      </c>
      <c r="I121" s="172">
        <v>0.6063290495733259</v>
      </c>
      <c r="J121" s="172"/>
      <c r="K121" s="172">
        <v>0.7202416482414401</v>
      </c>
      <c r="L121" s="172">
        <v>0</v>
      </c>
      <c r="M121" s="172">
        <v>0</v>
      </c>
      <c r="N121" s="272">
        <v>0.87604381199088821</v>
      </c>
      <c r="O121" s="44"/>
      <c r="P121" s="44"/>
    </row>
    <row r="122" spans="1:16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31">
        <v>1069645000</v>
      </c>
      <c r="F122" s="971">
        <v>916200000</v>
      </c>
      <c r="G122" s="977"/>
      <c r="H122" s="971">
        <v>34000</v>
      </c>
      <c r="I122" s="971">
        <v>65482000</v>
      </c>
      <c r="J122" s="1046"/>
      <c r="K122" s="971">
        <v>1100000</v>
      </c>
      <c r="L122" s="971">
        <v>0</v>
      </c>
      <c r="M122" s="971">
        <v>0</v>
      </c>
      <c r="N122" s="979">
        <v>86829000</v>
      </c>
      <c r="O122" s="44"/>
      <c r="P122" s="44"/>
    </row>
    <row r="123" spans="1:16" ht="18.399999999999999" customHeight="1">
      <c r="A123" s="56"/>
      <c r="B123" s="52"/>
      <c r="C123" s="53" t="s">
        <v>4</v>
      </c>
      <c r="D123" s="62" t="s">
        <v>42</v>
      </c>
      <c r="E123" s="631">
        <v>1507617051</v>
      </c>
      <c r="F123" s="971">
        <v>947813000</v>
      </c>
      <c r="G123" s="971"/>
      <c r="H123" s="971">
        <v>34000</v>
      </c>
      <c r="I123" s="971">
        <v>74942130</v>
      </c>
      <c r="J123" s="1046"/>
      <c r="K123" s="971">
        <v>417510691</v>
      </c>
      <c r="L123" s="971">
        <v>0</v>
      </c>
      <c r="M123" s="971">
        <v>0</v>
      </c>
      <c r="N123" s="979">
        <v>67317230</v>
      </c>
      <c r="O123" s="44"/>
      <c r="P123" s="44"/>
    </row>
    <row r="124" spans="1:16" ht="18.399999999999999" customHeight="1">
      <c r="A124" s="56"/>
      <c r="B124" s="52"/>
      <c r="C124" s="53" t="s">
        <v>4</v>
      </c>
      <c r="D124" s="62" t="s">
        <v>43</v>
      </c>
      <c r="E124" s="631">
        <v>777249003.26999998</v>
      </c>
      <c r="F124" s="971">
        <v>530229943.25</v>
      </c>
      <c r="G124" s="971"/>
      <c r="H124" s="971">
        <v>8986.17</v>
      </c>
      <c r="I124" s="971">
        <v>66222182.930000007</v>
      </c>
      <c r="J124" s="1046"/>
      <c r="K124" s="971">
        <v>127971999.79000001</v>
      </c>
      <c r="L124" s="971">
        <v>0</v>
      </c>
      <c r="M124" s="971">
        <v>0</v>
      </c>
      <c r="N124" s="979">
        <v>52815891.130000003</v>
      </c>
      <c r="O124" s="44"/>
      <c r="P124" s="44"/>
    </row>
    <row r="125" spans="1:16" ht="18.399999999999999" customHeight="1">
      <c r="A125" s="56"/>
      <c r="B125" s="52"/>
      <c r="C125" s="53" t="s">
        <v>4</v>
      </c>
      <c r="D125" s="62" t="s">
        <v>44</v>
      </c>
      <c r="E125" s="171">
        <v>0.72664201980096199</v>
      </c>
      <c r="F125" s="171">
        <v>0.57872729016590263</v>
      </c>
      <c r="G125" s="171"/>
      <c r="H125" s="171">
        <v>0.26429911764705882</v>
      </c>
      <c r="I125" s="171">
        <v>1.0113036090834124</v>
      </c>
      <c r="J125" s="171"/>
      <c r="K125" s="171" t="s">
        <v>767</v>
      </c>
      <c r="L125" s="171">
        <v>0</v>
      </c>
      <c r="M125" s="171">
        <v>0</v>
      </c>
      <c r="N125" s="271">
        <v>0.60827478296421711</v>
      </c>
      <c r="O125" s="44"/>
      <c r="P125" s="44"/>
    </row>
    <row r="126" spans="1:16" ht="18.399999999999999" customHeight="1">
      <c r="A126" s="58"/>
      <c r="B126" s="59"/>
      <c r="C126" s="60" t="s">
        <v>4</v>
      </c>
      <c r="D126" s="64" t="s">
        <v>45</v>
      </c>
      <c r="E126" s="172">
        <v>0.51554803174615993</v>
      </c>
      <c r="F126" s="172">
        <v>0.55942463676906728</v>
      </c>
      <c r="G126" s="172"/>
      <c r="H126" s="172">
        <v>0.26429911764705882</v>
      </c>
      <c r="I126" s="172">
        <v>0.88364425897689336</v>
      </c>
      <c r="J126" s="172"/>
      <c r="K126" s="172">
        <v>0.30651191106864378</v>
      </c>
      <c r="L126" s="172">
        <v>0</v>
      </c>
      <c r="M126" s="172">
        <v>0</v>
      </c>
      <c r="N126" s="272">
        <v>0.78458206212584802</v>
      </c>
      <c r="O126" s="44"/>
      <c r="P126" s="44"/>
    </row>
    <row r="127" spans="1:16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31">
        <v>23502000</v>
      </c>
      <c r="F127" s="971">
        <v>0</v>
      </c>
      <c r="G127" s="977"/>
      <c r="H127" s="971">
        <v>22000</v>
      </c>
      <c r="I127" s="971">
        <v>22980000</v>
      </c>
      <c r="J127" s="1046"/>
      <c r="K127" s="971">
        <v>500000</v>
      </c>
      <c r="L127" s="971">
        <v>0</v>
      </c>
      <c r="M127" s="971">
        <v>0</v>
      </c>
      <c r="N127" s="979">
        <v>0</v>
      </c>
      <c r="O127" s="44"/>
      <c r="P127" s="44"/>
    </row>
    <row r="128" spans="1:16" ht="18.399999999999999" customHeight="1">
      <c r="A128" s="51"/>
      <c r="B128" s="52"/>
      <c r="C128" s="53" t="s">
        <v>100</v>
      </c>
      <c r="D128" s="62" t="s">
        <v>42</v>
      </c>
      <c r="E128" s="631">
        <v>23880568.970000003</v>
      </c>
      <c r="F128" s="971">
        <v>0</v>
      </c>
      <c r="G128" s="971"/>
      <c r="H128" s="971">
        <v>78200</v>
      </c>
      <c r="I128" s="971">
        <v>23302368.970000003</v>
      </c>
      <c r="J128" s="1046"/>
      <c r="K128" s="971">
        <v>500000</v>
      </c>
      <c r="L128" s="971">
        <v>0</v>
      </c>
      <c r="M128" s="971">
        <v>0</v>
      </c>
      <c r="N128" s="979">
        <v>0</v>
      </c>
      <c r="O128" s="44"/>
      <c r="P128" s="44"/>
    </row>
    <row r="129" spans="1:16" ht="18.399999999999999" customHeight="1">
      <c r="A129" s="56"/>
      <c r="B129" s="52"/>
      <c r="C129" s="53" t="s">
        <v>4</v>
      </c>
      <c r="D129" s="62" t="s">
        <v>43</v>
      </c>
      <c r="E129" s="631">
        <v>14552681.470000003</v>
      </c>
      <c r="F129" s="971">
        <v>0</v>
      </c>
      <c r="G129" s="971"/>
      <c r="H129" s="971">
        <v>13284</v>
      </c>
      <c r="I129" s="971">
        <v>14272492.640000002</v>
      </c>
      <c r="J129" s="1046"/>
      <c r="K129" s="971">
        <v>266904.83</v>
      </c>
      <c r="L129" s="971">
        <v>0</v>
      </c>
      <c r="M129" s="971">
        <v>0</v>
      </c>
      <c r="N129" s="979">
        <v>0</v>
      </c>
      <c r="O129" s="44"/>
      <c r="P129" s="44"/>
    </row>
    <row r="130" spans="1:16" ht="18.399999999999999" customHeight="1">
      <c r="A130" s="56"/>
      <c r="B130" s="52"/>
      <c r="C130" s="53" t="s">
        <v>4</v>
      </c>
      <c r="D130" s="62" t="s">
        <v>44</v>
      </c>
      <c r="E130" s="171">
        <v>0.61921034252404061</v>
      </c>
      <c r="F130" s="171">
        <v>0</v>
      </c>
      <c r="G130" s="171"/>
      <c r="H130" s="171">
        <v>0.60381818181818181</v>
      </c>
      <c r="I130" s="171">
        <v>0.62108323063533522</v>
      </c>
      <c r="J130" s="171"/>
      <c r="K130" s="171">
        <v>0.53380966000000007</v>
      </c>
      <c r="L130" s="171">
        <v>0</v>
      </c>
      <c r="M130" s="171">
        <v>0</v>
      </c>
      <c r="N130" s="271">
        <v>0</v>
      </c>
      <c r="O130" s="44"/>
      <c r="P130" s="44"/>
    </row>
    <row r="131" spans="1:16" ht="18.399999999999999" customHeight="1">
      <c r="A131" s="58"/>
      <c r="B131" s="59"/>
      <c r="C131" s="60" t="s">
        <v>4</v>
      </c>
      <c r="D131" s="64" t="s">
        <v>45</v>
      </c>
      <c r="E131" s="172">
        <v>0.60939425221743371</v>
      </c>
      <c r="F131" s="172">
        <v>0</v>
      </c>
      <c r="G131" s="172"/>
      <c r="H131" s="172">
        <v>0.16987212276214833</v>
      </c>
      <c r="I131" s="172">
        <v>0.61249105867196307</v>
      </c>
      <c r="J131" s="172"/>
      <c r="K131" s="172">
        <v>0.53380966000000007</v>
      </c>
      <c r="L131" s="172">
        <v>0</v>
      </c>
      <c r="M131" s="172">
        <v>0</v>
      </c>
      <c r="N131" s="272">
        <v>0</v>
      </c>
      <c r="O131" s="44"/>
      <c r="P131" s="44"/>
    </row>
    <row r="132" spans="1:16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31">
        <v>4689812000</v>
      </c>
      <c r="F132" s="971">
        <v>2686267000</v>
      </c>
      <c r="G132" s="977"/>
      <c r="H132" s="971">
        <v>18109000</v>
      </c>
      <c r="I132" s="971">
        <v>1379072000</v>
      </c>
      <c r="J132" s="1046"/>
      <c r="K132" s="971">
        <v>525000000</v>
      </c>
      <c r="L132" s="971">
        <v>0</v>
      </c>
      <c r="M132" s="971">
        <v>0</v>
      </c>
      <c r="N132" s="979">
        <v>81364000</v>
      </c>
      <c r="O132" s="44"/>
      <c r="P132" s="44"/>
    </row>
    <row r="133" spans="1:16" ht="18.399999999999999" customHeight="1">
      <c r="A133" s="56"/>
      <c r="B133" s="52"/>
      <c r="C133" s="53" t="s">
        <v>103</v>
      </c>
      <c r="D133" s="62" t="s">
        <v>42</v>
      </c>
      <c r="E133" s="631">
        <v>4876380169</v>
      </c>
      <c r="F133" s="971">
        <v>2822202820</v>
      </c>
      <c r="G133" s="971"/>
      <c r="H133" s="971">
        <v>24875097</v>
      </c>
      <c r="I133" s="971">
        <v>1417946013</v>
      </c>
      <c r="J133" s="1046"/>
      <c r="K133" s="971">
        <v>498619041</v>
      </c>
      <c r="L133" s="971">
        <v>0</v>
      </c>
      <c r="M133" s="971">
        <v>0</v>
      </c>
      <c r="N133" s="979">
        <v>112737198</v>
      </c>
      <c r="O133" s="44"/>
      <c r="P133" s="44"/>
    </row>
    <row r="134" spans="1:16" ht="18.399999999999999" customHeight="1">
      <c r="A134" s="56"/>
      <c r="B134" s="52"/>
      <c r="C134" s="53" t="s">
        <v>4</v>
      </c>
      <c r="D134" s="62" t="s">
        <v>43</v>
      </c>
      <c r="E134" s="631">
        <v>3063519533.71</v>
      </c>
      <c r="F134" s="971">
        <v>1923361125.2100003</v>
      </c>
      <c r="G134" s="971"/>
      <c r="H134" s="971">
        <v>13019762.4</v>
      </c>
      <c r="I134" s="971">
        <v>972149737.86000013</v>
      </c>
      <c r="J134" s="1046"/>
      <c r="K134" s="971">
        <v>102168077.81</v>
      </c>
      <c r="L134" s="971">
        <v>0</v>
      </c>
      <c r="M134" s="971">
        <v>0</v>
      </c>
      <c r="N134" s="979">
        <v>52820830.43</v>
      </c>
      <c r="O134" s="44"/>
      <c r="P134" s="44"/>
    </row>
    <row r="135" spans="1:16" ht="18.399999999999999" customHeight="1">
      <c r="A135" s="56"/>
      <c r="B135" s="52"/>
      <c r="C135" s="53" t="s">
        <v>4</v>
      </c>
      <c r="D135" s="62" t="s">
        <v>44</v>
      </c>
      <c r="E135" s="171">
        <v>0.65322864407144676</v>
      </c>
      <c r="F135" s="171">
        <v>0.71599774899888968</v>
      </c>
      <c r="G135" s="171"/>
      <c r="H135" s="171">
        <v>0.71896639240156834</v>
      </c>
      <c r="I135" s="171">
        <v>0.70493037191676733</v>
      </c>
      <c r="J135" s="171"/>
      <c r="K135" s="171">
        <v>0.19460586249523809</v>
      </c>
      <c r="L135" s="171">
        <v>0</v>
      </c>
      <c r="M135" s="171">
        <v>0</v>
      </c>
      <c r="N135" s="271">
        <v>0.6491916625288825</v>
      </c>
      <c r="O135" s="44"/>
      <c r="P135" s="44"/>
    </row>
    <row r="136" spans="1:16" ht="18.399999999999999" customHeight="1">
      <c r="A136" s="58"/>
      <c r="B136" s="59"/>
      <c r="C136" s="60" t="s">
        <v>4</v>
      </c>
      <c r="D136" s="61" t="s">
        <v>45</v>
      </c>
      <c r="E136" s="273">
        <v>0.62823640231853306</v>
      </c>
      <c r="F136" s="172">
        <v>0.68151059575867068</v>
      </c>
      <c r="G136" s="172"/>
      <c r="H136" s="172">
        <v>0.52340549264993819</v>
      </c>
      <c r="I136" s="172">
        <v>0.68560419716064336</v>
      </c>
      <c r="J136" s="172"/>
      <c r="K136" s="172">
        <v>0.20490207835845564</v>
      </c>
      <c r="L136" s="172">
        <v>0</v>
      </c>
      <c r="M136" s="172">
        <v>0</v>
      </c>
      <c r="N136" s="272">
        <v>0.46853063023617103</v>
      </c>
      <c r="O136" s="44"/>
      <c r="P136" s="44"/>
    </row>
    <row r="137" spans="1:16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31">
        <v>319396000</v>
      </c>
      <c r="F137" s="971">
        <v>243718000</v>
      </c>
      <c r="G137" s="977"/>
      <c r="H137" s="971">
        <v>27090000</v>
      </c>
      <c r="I137" s="971">
        <v>48006000</v>
      </c>
      <c r="J137" s="1046"/>
      <c r="K137" s="971">
        <v>381000</v>
      </c>
      <c r="L137" s="971">
        <v>0</v>
      </c>
      <c r="M137" s="971">
        <v>0</v>
      </c>
      <c r="N137" s="979">
        <v>201000</v>
      </c>
      <c r="O137" s="44"/>
      <c r="P137" s="44"/>
    </row>
    <row r="138" spans="1:16" ht="18.399999999999999" customHeight="1">
      <c r="A138" s="56"/>
      <c r="B138" s="52"/>
      <c r="C138" s="53" t="s">
        <v>4</v>
      </c>
      <c r="D138" s="62" t="s">
        <v>42</v>
      </c>
      <c r="E138" s="631">
        <v>362973972</v>
      </c>
      <c r="F138" s="971">
        <v>290220320</v>
      </c>
      <c r="G138" s="971"/>
      <c r="H138" s="971">
        <v>27112000</v>
      </c>
      <c r="I138" s="971">
        <v>44934000</v>
      </c>
      <c r="J138" s="1046"/>
      <c r="K138" s="971">
        <v>381000</v>
      </c>
      <c r="L138" s="971">
        <v>0</v>
      </c>
      <c r="M138" s="971">
        <v>0</v>
      </c>
      <c r="N138" s="979">
        <v>326652</v>
      </c>
      <c r="O138" s="44"/>
      <c r="P138" s="44"/>
    </row>
    <row r="139" spans="1:16" ht="18.399999999999999" customHeight="1">
      <c r="A139" s="56"/>
      <c r="B139" s="52"/>
      <c r="C139" s="53" t="s">
        <v>4</v>
      </c>
      <c r="D139" s="62" t="s">
        <v>43</v>
      </c>
      <c r="E139" s="631">
        <v>278537191</v>
      </c>
      <c r="F139" s="971">
        <v>235658319.47999999</v>
      </c>
      <c r="G139" s="971"/>
      <c r="H139" s="971">
        <v>15403903.439999999</v>
      </c>
      <c r="I139" s="971">
        <v>27349316.079999994</v>
      </c>
      <c r="J139" s="1046"/>
      <c r="K139" s="971">
        <v>0</v>
      </c>
      <c r="L139" s="971">
        <v>0</v>
      </c>
      <c r="M139" s="971">
        <v>0</v>
      </c>
      <c r="N139" s="979">
        <v>125652</v>
      </c>
      <c r="O139" s="44"/>
      <c r="P139" s="44"/>
    </row>
    <row r="140" spans="1:16" ht="18.399999999999999" customHeight="1">
      <c r="A140" s="56"/>
      <c r="B140" s="52"/>
      <c r="C140" s="53" t="s">
        <v>4</v>
      </c>
      <c r="D140" s="62" t="s">
        <v>44</v>
      </c>
      <c r="E140" s="171">
        <v>0.87207476299014386</v>
      </c>
      <c r="F140" s="171">
        <v>0.96693030256279799</v>
      </c>
      <c r="G140" s="171"/>
      <c r="H140" s="171">
        <v>0.56861954374307866</v>
      </c>
      <c r="I140" s="171">
        <v>0.56970620505770098</v>
      </c>
      <c r="J140" s="171"/>
      <c r="K140" s="171">
        <v>0</v>
      </c>
      <c r="L140" s="171">
        <v>0</v>
      </c>
      <c r="M140" s="171">
        <v>0</v>
      </c>
      <c r="N140" s="271">
        <v>0.62513432835820892</v>
      </c>
      <c r="O140" s="44"/>
      <c r="P140" s="44"/>
    </row>
    <row r="141" spans="1:16" ht="18.399999999999999" customHeight="1">
      <c r="A141" s="58"/>
      <c r="B141" s="59"/>
      <c r="C141" s="60" t="s">
        <v>4</v>
      </c>
      <c r="D141" s="64" t="s">
        <v>45</v>
      </c>
      <c r="E141" s="172">
        <v>0.76737510809728249</v>
      </c>
      <c r="F141" s="172">
        <v>0.81199800027785785</v>
      </c>
      <c r="G141" s="172"/>
      <c r="H141" s="172">
        <v>0.56815813809383298</v>
      </c>
      <c r="I141" s="172">
        <v>0.60865527395735952</v>
      </c>
      <c r="J141" s="172"/>
      <c r="K141" s="172">
        <v>0</v>
      </c>
      <c r="L141" s="172">
        <v>0</v>
      </c>
      <c r="M141" s="172">
        <v>0</v>
      </c>
      <c r="N141" s="272">
        <v>0.38466625032144303</v>
      </c>
      <c r="O141" s="44"/>
      <c r="P141" s="44"/>
    </row>
    <row r="142" spans="1:16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31">
        <v>6918000</v>
      </c>
      <c r="F142" s="971">
        <v>3303000</v>
      </c>
      <c r="G142" s="977"/>
      <c r="H142" s="971">
        <v>5000</v>
      </c>
      <c r="I142" s="971">
        <v>3610000</v>
      </c>
      <c r="J142" s="1046"/>
      <c r="K142" s="971">
        <v>0</v>
      </c>
      <c r="L142" s="971">
        <v>0</v>
      </c>
      <c r="M142" s="971">
        <v>0</v>
      </c>
      <c r="N142" s="979">
        <v>0</v>
      </c>
      <c r="O142" s="44"/>
      <c r="P142" s="44"/>
    </row>
    <row r="143" spans="1:16" ht="18.399999999999999" customHeight="1">
      <c r="A143" s="56"/>
      <c r="B143" s="52"/>
      <c r="C143" s="53" t="s">
        <v>4</v>
      </c>
      <c r="D143" s="62" t="s">
        <v>42</v>
      </c>
      <c r="E143" s="631">
        <v>6848000</v>
      </c>
      <c r="F143" s="971">
        <v>3303000</v>
      </c>
      <c r="G143" s="971"/>
      <c r="H143" s="971">
        <v>5000</v>
      </c>
      <c r="I143" s="971">
        <v>3540000</v>
      </c>
      <c r="J143" s="1046"/>
      <c r="K143" s="971">
        <v>0</v>
      </c>
      <c r="L143" s="971">
        <v>0</v>
      </c>
      <c r="M143" s="971">
        <v>0</v>
      </c>
      <c r="N143" s="979">
        <v>0</v>
      </c>
      <c r="O143" s="44"/>
      <c r="P143" s="44"/>
    </row>
    <row r="144" spans="1:16" ht="18.399999999999999" customHeight="1">
      <c r="A144" s="56"/>
      <c r="B144" s="52"/>
      <c r="C144" s="53" t="s">
        <v>4</v>
      </c>
      <c r="D144" s="62" t="s">
        <v>43</v>
      </c>
      <c r="E144" s="631">
        <v>2774662.34</v>
      </c>
      <c r="F144" s="971">
        <v>1684456</v>
      </c>
      <c r="G144" s="971"/>
      <c r="H144" s="971">
        <v>2535</v>
      </c>
      <c r="I144" s="971">
        <v>1087671.3399999999</v>
      </c>
      <c r="J144" s="1046"/>
      <c r="K144" s="971">
        <v>0</v>
      </c>
      <c r="L144" s="971">
        <v>0</v>
      </c>
      <c r="M144" s="971">
        <v>0</v>
      </c>
      <c r="N144" s="979">
        <v>0</v>
      </c>
      <c r="O144" s="44"/>
      <c r="P144" s="44"/>
    </row>
    <row r="145" spans="1:16" ht="18.399999999999999" customHeight="1">
      <c r="A145" s="56"/>
      <c r="B145" s="52"/>
      <c r="C145" s="53" t="s">
        <v>4</v>
      </c>
      <c r="D145" s="62" t="s">
        <v>44</v>
      </c>
      <c r="E145" s="171">
        <v>0.40107868459092222</v>
      </c>
      <c r="F145" s="171">
        <v>0.50997759612473514</v>
      </c>
      <c r="G145" s="171"/>
      <c r="H145" s="171">
        <v>0.50700000000000001</v>
      </c>
      <c r="I145" s="171">
        <v>0.30129399999999995</v>
      </c>
      <c r="J145" s="171"/>
      <c r="K145" s="171">
        <v>0</v>
      </c>
      <c r="L145" s="171">
        <v>0</v>
      </c>
      <c r="M145" s="171">
        <v>0</v>
      </c>
      <c r="N145" s="271">
        <v>0</v>
      </c>
      <c r="O145" s="44"/>
      <c r="P145" s="44"/>
    </row>
    <row r="146" spans="1:16" ht="18.399999999999999" customHeight="1">
      <c r="A146" s="58"/>
      <c r="B146" s="59"/>
      <c r="C146" s="60" t="s">
        <v>4</v>
      </c>
      <c r="D146" s="64" t="s">
        <v>45</v>
      </c>
      <c r="E146" s="172">
        <v>0.40517849591121491</v>
      </c>
      <c r="F146" s="172">
        <v>0.50997759612473514</v>
      </c>
      <c r="G146" s="172"/>
      <c r="H146" s="172">
        <v>0.50700000000000001</v>
      </c>
      <c r="I146" s="172">
        <v>0.30725179096045191</v>
      </c>
      <c r="J146" s="172"/>
      <c r="K146" s="172">
        <v>0</v>
      </c>
      <c r="L146" s="172">
        <v>0</v>
      </c>
      <c r="M146" s="172">
        <v>0</v>
      </c>
      <c r="N146" s="272">
        <v>0</v>
      </c>
      <c r="O146" s="44"/>
      <c r="P146" s="44"/>
    </row>
    <row r="147" spans="1:16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31">
        <v>378034000</v>
      </c>
      <c r="F147" s="971">
        <v>145830000</v>
      </c>
      <c r="G147" s="977"/>
      <c r="H147" s="971">
        <v>211000</v>
      </c>
      <c r="I147" s="971">
        <v>109836000</v>
      </c>
      <c r="J147" s="1046"/>
      <c r="K147" s="971">
        <v>13942000</v>
      </c>
      <c r="L147" s="971">
        <v>0</v>
      </c>
      <c r="M147" s="971">
        <v>0</v>
      </c>
      <c r="N147" s="979">
        <v>108215000</v>
      </c>
      <c r="O147" s="44"/>
      <c r="P147" s="44"/>
    </row>
    <row r="148" spans="1:16" ht="18.399999999999999" customHeight="1">
      <c r="A148" s="56"/>
      <c r="B148" s="52"/>
      <c r="C148" s="53"/>
      <c r="D148" s="62" t="s">
        <v>42</v>
      </c>
      <c r="E148" s="631">
        <v>470389038.67000002</v>
      </c>
      <c r="F148" s="971">
        <v>151159112.5</v>
      </c>
      <c r="G148" s="971"/>
      <c r="H148" s="971">
        <v>161000</v>
      </c>
      <c r="I148" s="971">
        <v>109986583.67</v>
      </c>
      <c r="J148" s="1046"/>
      <c r="K148" s="971">
        <v>11231012.5</v>
      </c>
      <c r="L148" s="971">
        <v>0</v>
      </c>
      <c r="M148" s="971">
        <v>0</v>
      </c>
      <c r="N148" s="979">
        <v>197851330</v>
      </c>
      <c r="O148" s="44"/>
      <c r="P148" s="44"/>
    </row>
    <row r="149" spans="1:16" ht="18.399999999999999" customHeight="1">
      <c r="A149" s="56"/>
      <c r="B149" s="52"/>
      <c r="C149" s="53"/>
      <c r="D149" s="62" t="s">
        <v>43</v>
      </c>
      <c r="E149" s="631">
        <v>273027326.43000001</v>
      </c>
      <c r="F149" s="971">
        <v>94840228.900000006</v>
      </c>
      <c r="G149" s="971"/>
      <c r="H149" s="971">
        <v>82508.44</v>
      </c>
      <c r="I149" s="971">
        <v>57954755.769999996</v>
      </c>
      <c r="J149" s="1046"/>
      <c r="K149" s="971">
        <v>4776816.3600000003</v>
      </c>
      <c r="L149" s="971">
        <v>0</v>
      </c>
      <c r="M149" s="971">
        <v>0</v>
      </c>
      <c r="N149" s="979">
        <v>115373016.95999998</v>
      </c>
      <c r="O149" s="44"/>
      <c r="P149" s="44"/>
    </row>
    <row r="150" spans="1:16" ht="18.399999999999999" customHeight="1">
      <c r="A150" s="56"/>
      <c r="B150" s="52"/>
      <c r="C150" s="53"/>
      <c r="D150" s="62" t="s">
        <v>44</v>
      </c>
      <c r="E150" s="171">
        <v>0.72222955191861049</v>
      </c>
      <c r="F150" s="171">
        <v>0.65034786326544614</v>
      </c>
      <c r="G150" s="171"/>
      <c r="H150" s="171">
        <v>0.39103526066350713</v>
      </c>
      <c r="I150" s="171">
        <v>0.52764809142721869</v>
      </c>
      <c r="J150" s="171"/>
      <c r="K150" s="171">
        <v>0.34262059675799744</v>
      </c>
      <c r="L150" s="171">
        <v>0</v>
      </c>
      <c r="M150" s="171">
        <v>0</v>
      </c>
      <c r="N150" s="271">
        <v>1.0661462547705953</v>
      </c>
      <c r="O150" s="44"/>
      <c r="P150" s="44"/>
    </row>
    <row r="151" spans="1:16" ht="18.399999999999999" customHeight="1">
      <c r="A151" s="58"/>
      <c r="B151" s="59"/>
      <c r="C151" s="60"/>
      <c r="D151" s="64" t="s">
        <v>45</v>
      </c>
      <c r="E151" s="172">
        <v>0.58042875999400467</v>
      </c>
      <c r="F151" s="172">
        <v>0.62741985799896782</v>
      </c>
      <c r="G151" s="172"/>
      <c r="H151" s="172">
        <v>0.51247478260869561</v>
      </c>
      <c r="I151" s="172">
        <v>0.52692568344413238</v>
      </c>
      <c r="J151" s="172"/>
      <c r="K151" s="172">
        <v>0.4253237506413603</v>
      </c>
      <c r="L151" s="172">
        <v>0</v>
      </c>
      <c r="M151" s="172">
        <v>0</v>
      </c>
      <c r="N151" s="272">
        <v>0.58312985290520902</v>
      </c>
      <c r="O151" s="44"/>
      <c r="P151" s="44"/>
    </row>
    <row r="152" spans="1:16" ht="18.399999999999999" customHeight="1">
      <c r="A152" s="51" t="s">
        <v>110</v>
      </c>
      <c r="B152" s="52" t="s">
        <v>47</v>
      </c>
      <c r="C152" s="53" t="s">
        <v>711</v>
      </c>
      <c r="D152" s="62" t="s">
        <v>41</v>
      </c>
      <c r="E152" s="631">
        <v>21738172000</v>
      </c>
      <c r="F152" s="971">
        <v>19917068000</v>
      </c>
      <c r="G152" s="977"/>
      <c r="H152" s="971">
        <v>62127000</v>
      </c>
      <c r="I152" s="971">
        <v>958523000</v>
      </c>
      <c r="J152" s="1046"/>
      <c r="K152" s="971">
        <v>492797000</v>
      </c>
      <c r="L152" s="971">
        <v>0</v>
      </c>
      <c r="M152" s="971">
        <v>0</v>
      </c>
      <c r="N152" s="979">
        <v>307657000</v>
      </c>
      <c r="O152" s="44"/>
      <c r="P152" s="44"/>
    </row>
    <row r="153" spans="1:16" ht="18.399999999999999" customHeight="1">
      <c r="A153" s="56"/>
      <c r="B153" s="52"/>
      <c r="C153" s="53" t="s">
        <v>4</v>
      </c>
      <c r="D153" s="62" t="s">
        <v>42</v>
      </c>
      <c r="E153" s="631">
        <v>22409126780.150002</v>
      </c>
      <c r="F153" s="971">
        <v>20320442046</v>
      </c>
      <c r="G153" s="971"/>
      <c r="H153" s="971">
        <v>61856000</v>
      </c>
      <c r="I153" s="971">
        <v>1080799465.1500001</v>
      </c>
      <c r="J153" s="1046"/>
      <c r="K153" s="971">
        <v>632022349</v>
      </c>
      <c r="L153" s="971">
        <v>0</v>
      </c>
      <c r="M153" s="971">
        <v>0</v>
      </c>
      <c r="N153" s="979">
        <v>314006920</v>
      </c>
      <c r="O153" s="44"/>
      <c r="P153" s="44"/>
    </row>
    <row r="154" spans="1:16" ht="18.399999999999999" customHeight="1">
      <c r="A154" s="56"/>
      <c r="B154" s="52"/>
      <c r="C154" s="53" t="s">
        <v>4</v>
      </c>
      <c r="D154" s="62" t="s">
        <v>43</v>
      </c>
      <c r="E154" s="631">
        <v>16550611751.070004</v>
      </c>
      <c r="F154" s="971">
        <v>15284224020.680002</v>
      </c>
      <c r="G154" s="971"/>
      <c r="H154" s="971">
        <v>44016684.199999996</v>
      </c>
      <c r="I154" s="971">
        <v>691033769.58999991</v>
      </c>
      <c r="J154" s="1046"/>
      <c r="K154" s="971">
        <v>256616594.17999998</v>
      </c>
      <c r="L154" s="971">
        <v>0</v>
      </c>
      <c r="M154" s="971">
        <v>0</v>
      </c>
      <c r="N154" s="979">
        <v>274720682.42000008</v>
      </c>
      <c r="O154" s="44"/>
      <c r="P154" s="44"/>
    </row>
    <row r="155" spans="1:16" ht="18.399999999999999" customHeight="1">
      <c r="A155" s="56"/>
      <c r="B155" s="52"/>
      <c r="C155" s="53" t="s">
        <v>4</v>
      </c>
      <c r="D155" s="62" t="s">
        <v>44</v>
      </c>
      <c r="E155" s="171">
        <v>0.76136170746417886</v>
      </c>
      <c r="F155" s="171">
        <v>0.76739327398390178</v>
      </c>
      <c r="G155" s="171"/>
      <c r="H155" s="171">
        <v>0.70849524683309983</v>
      </c>
      <c r="I155" s="171">
        <v>0.72093603344937984</v>
      </c>
      <c r="J155" s="171"/>
      <c r="K155" s="171">
        <v>0.52073489526113181</v>
      </c>
      <c r="L155" s="171">
        <v>0</v>
      </c>
      <c r="M155" s="171">
        <v>0</v>
      </c>
      <c r="N155" s="271">
        <v>0.89294468326740517</v>
      </c>
      <c r="O155" s="44"/>
      <c r="P155" s="44"/>
    </row>
    <row r="156" spans="1:16" ht="18.399999999999999" customHeight="1">
      <c r="A156" s="58"/>
      <c r="B156" s="59"/>
      <c r="C156" s="60" t="s">
        <v>4</v>
      </c>
      <c r="D156" s="64" t="s">
        <v>45</v>
      </c>
      <c r="E156" s="172">
        <v>0.73856567073959034</v>
      </c>
      <c r="F156" s="172">
        <v>0.75216001630676343</v>
      </c>
      <c r="G156" s="172"/>
      <c r="H156" s="172">
        <v>0.71159926603724777</v>
      </c>
      <c r="I156" s="172">
        <v>0.63937279011707682</v>
      </c>
      <c r="J156" s="172"/>
      <c r="K156" s="172">
        <v>0.40602455686262445</v>
      </c>
      <c r="L156" s="172">
        <v>0</v>
      </c>
      <c r="M156" s="172">
        <v>0</v>
      </c>
      <c r="N156" s="272">
        <v>0.87488735095392189</v>
      </c>
      <c r="O156" s="44"/>
      <c r="P156" s="44"/>
    </row>
    <row r="157" spans="1:16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31">
        <v>51182265000</v>
      </c>
      <c r="F157" s="971">
        <v>2135289000</v>
      </c>
      <c r="G157" s="977"/>
      <c r="H157" s="971">
        <v>9603073000</v>
      </c>
      <c r="I157" s="971">
        <v>23804663000</v>
      </c>
      <c r="J157" s="1046"/>
      <c r="K157" s="971">
        <v>15635787000</v>
      </c>
      <c r="L157" s="971">
        <v>0</v>
      </c>
      <c r="M157" s="971">
        <v>0</v>
      </c>
      <c r="N157" s="979">
        <v>3453000</v>
      </c>
      <c r="O157" s="44"/>
      <c r="P157" s="44"/>
    </row>
    <row r="158" spans="1:16" ht="18.399999999999999" customHeight="1">
      <c r="A158" s="56"/>
      <c r="B158" s="52"/>
      <c r="C158" s="53" t="s">
        <v>4</v>
      </c>
      <c r="D158" s="62" t="s">
        <v>42</v>
      </c>
      <c r="E158" s="631">
        <v>51186620176</v>
      </c>
      <c r="F158" s="971">
        <v>2423100116</v>
      </c>
      <c r="G158" s="971"/>
      <c r="H158" s="971">
        <v>9465794870.5900002</v>
      </c>
      <c r="I158" s="971">
        <v>23426009539.41</v>
      </c>
      <c r="J158" s="1046"/>
      <c r="K158" s="971">
        <v>15868262650</v>
      </c>
      <c r="L158" s="971">
        <v>0</v>
      </c>
      <c r="M158" s="971">
        <v>0</v>
      </c>
      <c r="N158" s="979">
        <v>3453000</v>
      </c>
      <c r="O158" s="44"/>
      <c r="P158" s="44"/>
    </row>
    <row r="159" spans="1:16" ht="18.399999999999999" customHeight="1">
      <c r="A159" s="56"/>
      <c r="B159" s="52"/>
      <c r="C159" s="53" t="s">
        <v>4</v>
      </c>
      <c r="D159" s="62" t="s">
        <v>43</v>
      </c>
      <c r="E159" s="631">
        <v>28866257607.429993</v>
      </c>
      <c r="F159" s="971">
        <v>1640501612.9399998</v>
      </c>
      <c r="G159" s="971"/>
      <c r="H159" s="971">
        <v>7086592303.2299995</v>
      </c>
      <c r="I159" s="971">
        <v>15179612016.809996</v>
      </c>
      <c r="J159" s="1046"/>
      <c r="K159" s="971">
        <v>4959457817.4499989</v>
      </c>
      <c r="L159" s="971">
        <v>0</v>
      </c>
      <c r="M159" s="971">
        <v>0</v>
      </c>
      <c r="N159" s="979">
        <v>93857</v>
      </c>
      <c r="O159" s="44"/>
      <c r="P159" s="44"/>
    </row>
    <row r="160" spans="1:16" ht="18.399999999999999" customHeight="1">
      <c r="A160" s="56"/>
      <c r="B160" s="52"/>
      <c r="C160" s="53" t="s">
        <v>4</v>
      </c>
      <c r="D160" s="62" t="s">
        <v>44</v>
      </c>
      <c r="E160" s="171">
        <v>0.56398945235092646</v>
      </c>
      <c r="F160" s="171">
        <v>0.76828083362017963</v>
      </c>
      <c r="G160" s="171"/>
      <c r="H160" s="171">
        <v>0.73795047723056983</v>
      </c>
      <c r="I160" s="171">
        <v>0.63767388838102834</v>
      </c>
      <c r="J160" s="171"/>
      <c r="K160" s="171">
        <v>0.31718632502796301</v>
      </c>
      <c r="L160" s="171">
        <v>0</v>
      </c>
      <c r="M160" s="171">
        <v>0</v>
      </c>
      <c r="N160" s="616">
        <v>2.7181291630466262E-2</v>
      </c>
      <c r="O160" s="44"/>
      <c r="P160" s="44"/>
    </row>
    <row r="161" spans="1:16" ht="18.399999999999999" customHeight="1">
      <c r="A161" s="58"/>
      <c r="B161" s="59"/>
      <c r="C161" s="60" t="s">
        <v>4</v>
      </c>
      <c r="D161" s="64" t="s">
        <v>45</v>
      </c>
      <c r="E161" s="172">
        <v>0.56394146572241521</v>
      </c>
      <c r="F161" s="172">
        <v>0.6770259314122371</v>
      </c>
      <c r="G161" s="172"/>
      <c r="H161" s="172">
        <v>0.74865263827424289</v>
      </c>
      <c r="I161" s="172">
        <v>0.64798112505132632</v>
      </c>
      <c r="J161" s="172"/>
      <c r="K161" s="172">
        <v>0.3125394333859226</v>
      </c>
      <c r="L161" s="172">
        <v>0</v>
      </c>
      <c r="M161" s="172">
        <v>0</v>
      </c>
      <c r="N161" s="617">
        <v>2.7181291630466262E-2</v>
      </c>
      <c r="O161" s="44"/>
      <c r="P161" s="44"/>
    </row>
    <row r="162" spans="1:16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31">
        <v>469871000</v>
      </c>
      <c r="F162" s="971">
        <v>39520000</v>
      </c>
      <c r="G162" s="977"/>
      <c r="H162" s="971">
        <v>15726000</v>
      </c>
      <c r="I162" s="971">
        <v>361365000</v>
      </c>
      <c r="J162" s="1046"/>
      <c r="K162" s="971">
        <v>1456000</v>
      </c>
      <c r="L162" s="971">
        <v>0</v>
      </c>
      <c r="M162" s="971">
        <v>0</v>
      </c>
      <c r="N162" s="979">
        <v>51804000</v>
      </c>
      <c r="O162" s="44"/>
      <c r="P162" s="44"/>
    </row>
    <row r="163" spans="1:16" ht="18.399999999999999" customHeight="1">
      <c r="A163" s="56"/>
      <c r="B163" s="52"/>
      <c r="C163" s="53" t="s">
        <v>4</v>
      </c>
      <c r="D163" s="62" t="s">
        <v>42</v>
      </c>
      <c r="E163" s="631">
        <v>585540416</v>
      </c>
      <c r="F163" s="971">
        <v>146546623</v>
      </c>
      <c r="G163" s="971"/>
      <c r="H163" s="971">
        <v>15051651</v>
      </c>
      <c r="I163" s="971">
        <v>369884501</v>
      </c>
      <c r="J163" s="1046"/>
      <c r="K163" s="971">
        <v>1361000</v>
      </c>
      <c r="L163" s="971">
        <v>0</v>
      </c>
      <c r="M163" s="971">
        <v>0</v>
      </c>
      <c r="N163" s="979">
        <v>52696641</v>
      </c>
      <c r="O163" s="44"/>
      <c r="P163" s="44"/>
    </row>
    <row r="164" spans="1:16" ht="18.399999999999999" customHeight="1">
      <c r="A164" s="56"/>
      <c r="B164" s="52"/>
      <c r="C164" s="53" t="s">
        <v>4</v>
      </c>
      <c r="D164" s="62" t="s">
        <v>43</v>
      </c>
      <c r="E164" s="631">
        <v>416852567.75</v>
      </c>
      <c r="F164" s="971">
        <v>110670680.20999999</v>
      </c>
      <c r="G164" s="971"/>
      <c r="H164" s="971">
        <v>6278776.79</v>
      </c>
      <c r="I164" s="971">
        <v>271857072.02999997</v>
      </c>
      <c r="J164" s="1046"/>
      <c r="K164" s="971">
        <v>180781.16999999998</v>
      </c>
      <c r="L164" s="971">
        <v>0</v>
      </c>
      <c r="M164" s="971">
        <v>0</v>
      </c>
      <c r="N164" s="979">
        <v>27865257.550000001</v>
      </c>
      <c r="O164" s="44"/>
      <c r="P164" s="44"/>
    </row>
    <row r="165" spans="1:16" ht="18.399999999999999" customHeight="1">
      <c r="A165" s="56"/>
      <c r="B165" s="52"/>
      <c r="C165" s="53" t="s">
        <v>4</v>
      </c>
      <c r="D165" s="62" t="s">
        <v>44</v>
      </c>
      <c r="E165" s="171">
        <v>0.8871638550793729</v>
      </c>
      <c r="F165" s="171">
        <v>2.8003714628036436</v>
      </c>
      <c r="G165" s="171"/>
      <c r="H165" s="171">
        <v>0.39926089215312222</v>
      </c>
      <c r="I165" s="171">
        <v>0.75230603968286902</v>
      </c>
      <c r="J165" s="171"/>
      <c r="K165" s="656">
        <v>0.12416289148351647</v>
      </c>
      <c r="L165" s="171">
        <v>0</v>
      </c>
      <c r="M165" s="171">
        <v>0</v>
      </c>
      <c r="N165" s="271">
        <v>0.53789779843255348</v>
      </c>
      <c r="O165" s="44"/>
      <c r="P165" s="44"/>
    </row>
    <row r="166" spans="1:16" ht="18.399999999999999" customHeight="1">
      <c r="A166" s="58"/>
      <c r="B166" s="59"/>
      <c r="C166" s="60" t="s">
        <v>4</v>
      </c>
      <c r="D166" s="61" t="s">
        <v>45</v>
      </c>
      <c r="E166" s="273">
        <v>0.71191083716755765</v>
      </c>
      <c r="F166" s="172">
        <v>0.7551909279410689</v>
      </c>
      <c r="G166" s="172"/>
      <c r="H166" s="172">
        <v>0.41714870946715416</v>
      </c>
      <c r="I166" s="172">
        <v>0.73497827374497093</v>
      </c>
      <c r="J166" s="172"/>
      <c r="K166" s="172">
        <v>0.13282966201322555</v>
      </c>
      <c r="L166" s="172">
        <v>0</v>
      </c>
      <c r="M166" s="172">
        <v>0</v>
      </c>
      <c r="N166" s="272">
        <v>0.52878621903054501</v>
      </c>
      <c r="O166" s="44"/>
      <c r="P166" s="44"/>
    </row>
    <row r="167" spans="1:16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31">
        <v>408311000</v>
      </c>
      <c r="F167" s="971">
        <v>1720000</v>
      </c>
      <c r="G167" s="977"/>
      <c r="H167" s="971">
        <v>2664000</v>
      </c>
      <c r="I167" s="971">
        <v>358975000</v>
      </c>
      <c r="J167" s="1046"/>
      <c r="K167" s="971">
        <v>4717000</v>
      </c>
      <c r="L167" s="971">
        <v>0</v>
      </c>
      <c r="M167" s="971">
        <v>0</v>
      </c>
      <c r="N167" s="979">
        <v>40235000</v>
      </c>
      <c r="O167" s="44"/>
      <c r="P167" s="44"/>
    </row>
    <row r="168" spans="1:16" ht="18.399999999999999" customHeight="1">
      <c r="A168" s="56"/>
      <c r="B168" s="52"/>
      <c r="C168" s="53" t="s">
        <v>4</v>
      </c>
      <c r="D168" s="62" t="s">
        <v>42</v>
      </c>
      <c r="E168" s="631">
        <v>408424845.81999999</v>
      </c>
      <c r="F168" s="971">
        <v>1657000</v>
      </c>
      <c r="G168" s="971"/>
      <c r="H168" s="971">
        <v>4098764</v>
      </c>
      <c r="I168" s="971">
        <v>357511236</v>
      </c>
      <c r="J168" s="1046"/>
      <c r="K168" s="971">
        <v>5002045.82</v>
      </c>
      <c r="L168" s="971">
        <v>0</v>
      </c>
      <c r="M168" s="971">
        <v>0</v>
      </c>
      <c r="N168" s="979">
        <v>40155800</v>
      </c>
      <c r="O168" s="44"/>
      <c r="P168" s="44"/>
    </row>
    <row r="169" spans="1:16" ht="18.399999999999999" customHeight="1">
      <c r="A169" s="56"/>
      <c r="B169" s="52"/>
      <c r="C169" s="53" t="s">
        <v>4</v>
      </c>
      <c r="D169" s="62" t="s">
        <v>43</v>
      </c>
      <c r="E169" s="631">
        <v>262347806.88999996</v>
      </c>
      <c r="F169" s="971">
        <v>1654867.35</v>
      </c>
      <c r="G169" s="971"/>
      <c r="H169" s="971">
        <v>2269656.37</v>
      </c>
      <c r="I169" s="971">
        <v>232921737.90999997</v>
      </c>
      <c r="J169" s="1046"/>
      <c r="K169" s="971">
        <v>670740.62</v>
      </c>
      <c r="L169" s="971">
        <v>0</v>
      </c>
      <c r="M169" s="971">
        <v>0</v>
      </c>
      <c r="N169" s="979">
        <v>24830804.639999997</v>
      </c>
      <c r="O169" s="44"/>
      <c r="P169" s="44"/>
    </row>
    <row r="170" spans="1:16" ht="18.399999999999999" customHeight="1">
      <c r="A170" s="56"/>
      <c r="B170" s="52"/>
      <c r="C170" s="53" t="s">
        <v>4</v>
      </c>
      <c r="D170" s="62" t="s">
        <v>44</v>
      </c>
      <c r="E170" s="171">
        <v>0.64251956692325207</v>
      </c>
      <c r="F170" s="171">
        <v>0.9621321802325582</v>
      </c>
      <c r="G170" s="171"/>
      <c r="H170" s="171">
        <v>0.85197311186186186</v>
      </c>
      <c r="I170" s="171">
        <v>0.64885225408454617</v>
      </c>
      <c r="J170" s="171"/>
      <c r="K170" s="171">
        <v>0.14219644265422937</v>
      </c>
      <c r="L170" s="171">
        <v>0</v>
      </c>
      <c r="M170" s="171">
        <v>0</v>
      </c>
      <c r="N170" s="271">
        <v>0.61714439269292898</v>
      </c>
      <c r="O170" s="44"/>
      <c r="P170" s="44"/>
    </row>
    <row r="171" spans="1:16" ht="18.399999999999999" customHeight="1">
      <c r="A171" s="58"/>
      <c r="B171" s="59"/>
      <c r="C171" s="60" t="s">
        <v>4</v>
      </c>
      <c r="D171" s="64" t="s">
        <v>45</v>
      </c>
      <c r="E171" s="172">
        <v>0.64234046869328132</v>
      </c>
      <c r="F171" s="172">
        <v>0.99871294508147257</v>
      </c>
      <c r="G171" s="172"/>
      <c r="H171" s="172">
        <v>0.55374165724106095</v>
      </c>
      <c r="I171" s="172">
        <v>0.65150886029775013</v>
      </c>
      <c r="J171" s="172"/>
      <c r="K171" s="172">
        <v>0.13409325786623841</v>
      </c>
      <c r="L171" s="172">
        <v>0</v>
      </c>
      <c r="M171" s="172">
        <v>0</v>
      </c>
      <c r="N171" s="272">
        <v>0.61836159757743581</v>
      </c>
      <c r="O171" s="44"/>
      <c r="P171" s="44"/>
    </row>
    <row r="172" spans="1:16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31">
        <v>1352185000</v>
      </c>
      <c r="F172" s="971">
        <v>683374000</v>
      </c>
      <c r="G172" s="977"/>
      <c r="H172" s="971">
        <v>9247000</v>
      </c>
      <c r="I172" s="971">
        <v>559290000</v>
      </c>
      <c r="J172" s="1046"/>
      <c r="K172" s="971">
        <v>46693000</v>
      </c>
      <c r="L172" s="971">
        <v>0</v>
      </c>
      <c r="M172" s="971">
        <v>0</v>
      </c>
      <c r="N172" s="979">
        <v>53581000</v>
      </c>
      <c r="O172" s="44"/>
      <c r="P172" s="44"/>
    </row>
    <row r="173" spans="1:16" ht="18.399999999999999" customHeight="1">
      <c r="A173" s="56"/>
      <c r="B173" s="52"/>
      <c r="C173" s="53" t="s">
        <v>4</v>
      </c>
      <c r="D173" s="62" t="s">
        <v>42</v>
      </c>
      <c r="E173" s="631">
        <v>1882400224.74</v>
      </c>
      <c r="F173" s="971">
        <v>1181658038</v>
      </c>
      <c r="G173" s="971"/>
      <c r="H173" s="971">
        <v>9572367</v>
      </c>
      <c r="I173" s="971">
        <v>573068735.98000002</v>
      </c>
      <c r="J173" s="1046"/>
      <c r="K173" s="971">
        <v>52393649.760000005</v>
      </c>
      <c r="L173" s="971">
        <v>0</v>
      </c>
      <c r="M173" s="971">
        <v>0</v>
      </c>
      <c r="N173" s="979">
        <v>65707434</v>
      </c>
      <c r="O173" s="44"/>
      <c r="P173" s="44"/>
    </row>
    <row r="174" spans="1:16" ht="18.399999999999999" customHeight="1">
      <c r="A174" s="56"/>
      <c r="B174" s="52"/>
      <c r="C174" s="53" t="s">
        <v>4</v>
      </c>
      <c r="D174" s="62" t="s">
        <v>43</v>
      </c>
      <c r="E174" s="631">
        <v>850110660.30000031</v>
      </c>
      <c r="F174" s="971">
        <v>415932572.77999997</v>
      </c>
      <c r="G174" s="971"/>
      <c r="H174" s="971">
        <v>6267473.8099999996</v>
      </c>
      <c r="I174" s="971">
        <v>374795811.5800004</v>
      </c>
      <c r="J174" s="1046"/>
      <c r="K174" s="971">
        <v>16083254</v>
      </c>
      <c r="L174" s="971">
        <v>0</v>
      </c>
      <c r="M174" s="971">
        <v>0</v>
      </c>
      <c r="N174" s="979">
        <v>37031548.130000018</v>
      </c>
      <c r="O174" s="44"/>
      <c r="P174" s="44"/>
    </row>
    <row r="175" spans="1:16" ht="18.399999999999999" customHeight="1">
      <c r="A175" s="56"/>
      <c r="B175" s="52"/>
      <c r="C175" s="53" t="s">
        <v>4</v>
      </c>
      <c r="D175" s="62" t="s">
        <v>44</v>
      </c>
      <c r="E175" s="171">
        <v>0.62869404726424294</v>
      </c>
      <c r="F175" s="171">
        <v>0.60864559198915957</v>
      </c>
      <c r="G175" s="171"/>
      <c r="H175" s="171">
        <v>0.6777845582351032</v>
      </c>
      <c r="I175" s="171">
        <v>0.67012786135993918</v>
      </c>
      <c r="J175" s="171"/>
      <c r="K175" s="171">
        <v>0.34444679073951129</v>
      </c>
      <c r="L175" s="171">
        <v>0</v>
      </c>
      <c r="M175" s="171">
        <v>0</v>
      </c>
      <c r="N175" s="271">
        <v>0.69113208282786842</v>
      </c>
      <c r="O175" s="44"/>
      <c r="P175" s="44"/>
    </row>
    <row r="176" spans="1:16" ht="18.399999999999999" customHeight="1">
      <c r="A176" s="58"/>
      <c r="B176" s="59"/>
      <c r="C176" s="60" t="s">
        <v>4</v>
      </c>
      <c r="D176" s="64" t="s">
        <v>45</v>
      </c>
      <c r="E176" s="172">
        <v>0.45160994411664973</v>
      </c>
      <c r="F176" s="172">
        <v>0.35199064315085715</v>
      </c>
      <c r="G176" s="172"/>
      <c r="H176" s="172">
        <v>0.65474650209295149</v>
      </c>
      <c r="I176" s="172">
        <v>0.65401545756821866</v>
      </c>
      <c r="J176" s="172"/>
      <c r="K176" s="172">
        <v>0.30696952920196791</v>
      </c>
      <c r="L176" s="172">
        <v>0</v>
      </c>
      <c r="M176" s="172">
        <v>0</v>
      </c>
      <c r="N176" s="272">
        <v>0.56358232053316859</v>
      </c>
      <c r="O176" s="44"/>
      <c r="P176" s="44"/>
    </row>
    <row r="177" spans="1:16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31">
        <v>3764132000</v>
      </c>
      <c r="F177" s="971">
        <v>1940167000</v>
      </c>
      <c r="G177" s="977"/>
      <c r="H177" s="971">
        <v>33000</v>
      </c>
      <c r="I177" s="971">
        <v>15994000</v>
      </c>
      <c r="J177" s="1046"/>
      <c r="K177" s="971">
        <v>126553000</v>
      </c>
      <c r="L177" s="971">
        <v>0</v>
      </c>
      <c r="M177" s="971">
        <v>0</v>
      </c>
      <c r="N177" s="979">
        <v>1681385000</v>
      </c>
      <c r="O177" s="44"/>
      <c r="P177" s="44"/>
    </row>
    <row r="178" spans="1:16" ht="18.399999999999999" customHeight="1">
      <c r="A178" s="56"/>
      <c r="B178" s="52"/>
      <c r="C178" s="53" t="s">
        <v>4</v>
      </c>
      <c r="D178" s="62" t="s">
        <v>42</v>
      </c>
      <c r="E178" s="631">
        <v>4704828000</v>
      </c>
      <c r="F178" s="971">
        <v>2140224200</v>
      </c>
      <c r="G178" s="971"/>
      <c r="H178" s="971">
        <v>24000</v>
      </c>
      <c r="I178" s="971">
        <v>16455794</v>
      </c>
      <c r="J178" s="1046"/>
      <c r="K178" s="971">
        <v>127722800</v>
      </c>
      <c r="L178" s="971">
        <v>0</v>
      </c>
      <c r="M178" s="971">
        <v>0</v>
      </c>
      <c r="N178" s="979">
        <v>2420401206</v>
      </c>
      <c r="O178" s="44"/>
      <c r="P178" s="44"/>
    </row>
    <row r="179" spans="1:16" ht="18.399999999999999" customHeight="1">
      <c r="A179" s="56"/>
      <c r="B179" s="52"/>
      <c r="C179" s="53" t="s">
        <v>4</v>
      </c>
      <c r="D179" s="62" t="s">
        <v>43</v>
      </c>
      <c r="E179" s="631">
        <v>3216416297.6799998</v>
      </c>
      <c r="F179" s="971">
        <v>1469035099.8399999</v>
      </c>
      <c r="G179" s="971"/>
      <c r="H179" s="971">
        <v>4495</v>
      </c>
      <c r="I179" s="971">
        <v>10218382.02</v>
      </c>
      <c r="J179" s="1046"/>
      <c r="K179" s="971">
        <v>58272128.520000003</v>
      </c>
      <c r="L179" s="971">
        <v>0</v>
      </c>
      <c r="M179" s="971">
        <v>0</v>
      </c>
      <c r="N179" s="979">
        <v>1678886192.3</v>
      </c>
      <c r="O179" s="44"/>
      <c r="P179" s="44"/>
    </row>
    <row r="180" spans="1:16" ht="18.399999999999999" customHeight="1">
      <c r="A180" s="56"/>
      <c r="B180" s="52"/>
      <c r="C180" s="53" t="s">
        <v>4</v>
      </c>
      <c r="D180" s="62" t="s">
        <v>44</v>
      </c>
      <c r="E180" s="171">
        <v>0.85449083551798921</v>
      </c>
      <c r="F180" s="171">
        <v>0.75716940853029657</v>
      </c>
      <c r="G180" s="171"/>
      <c r="H180" s="171">
        <v>0.1362121212121212</v>
      </c>
      <c r="I180" s="171">
        <v>0.63888845942228334</v>
      </c>
      <c r="J180" s="171"/>
      <c r="K180" s="171">
        <v>0.46045631885455107</v>
      </c>
      <c r="L180" s="171">
        <v>0</v>
      </c>
      <c r="M180" s="171">
        <v>0</v>
      </c>
      <c r="N180" s="271">
        <v>0.99851383966194529</v>
      </c>
      <c r="O180" s="44"/>
      <c r="P180" s="44"/>
    </row>
    <row r="181" spans="1:16" ht="18.399999999999999" customHeight="1">
      <c r="A181" s="58"/>
      <c r="B181" s="59"/>
      <c r="C181" s="60" t="s">
        <v>4</v>
      </c>
      <c r="D181" s="64" t="s">
        <v>45</v>
      </c>
      <c r="E181" s="172">
        <v>0.68364163316491056</v>
      </c>
      <c r="F181" s="172">
        <v>0.68639308902310325</v>
      </c>
      <c r="G181" s="172"/>
      <c r="H181" s="172">
        <v>0.18729166666666666</v>
      </c>
      <c r="I181" s="172">
        <v>0.62095952465131732</v>
      </c>
      <c r="J181" s="172"/>
      <c r="K181" s="172">
        <v>0.45623904674811389</v>
      </c>
      <c r="L181" s="172">
        <v>0</v>
      </c>
      <c r="M181" s="172">
        <v>0</v>
      </c>
      <c r="N181" s="272">
        <v>0.69363962806586044</v>
      </c>
      <c r="O181" s="44"/>
      <c r="P181" s="44"/>
    </row>
    <row r="182" spans="1:16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31">
        <v>2043958000</v>
      </c>
      <c r="F182" s="971">
        <v>0</v>
      </c>
      <c r="G182" s="977"/>
      <c r="H182" s="971">
        <v>636000</v>
      </c>
      <c r="I182" s="971">
        <v>53167000</v>
      </c>
      <c r="J182" s="1046"/>
      <c r="K182" s="971">
        <v>1735000</v>
      </c>
      <c r="L182" s="971">
        <v>0</v>
      </c>
      <c r="M182" s="971">
        <v>0</v>
      </c>
      <c r="N182" s="979">
        <v>1988420000</v>
      </c>
      <c r="O182" s="44"/>
      <c r="P182" s="44"/>
    </row>
    <row r="183" spans="1:16" ht="18.399999999999999" customHeight="1">
      <c r="A183" s="56"/>
      <c r="B183" s="52"/>
      <c r="C183" s="53" t="s">
        <v>4</v>
      </c>
      <c r="D183" s="62" t="s">
        <v>42</v>
      </c>
      <c r="E183" s="631">
        <v>2185404052</v>
      </c>
      <c r="F183" s="971">
        <v>4098796</v>
      </c>
      <c r="G183" s="971"/>
      <c r="H183" s="971">
        <v>643648</v>
      </c>
      <c r="I183" s="971">
        <v>60669622</v>
      </c>
      <c r="J183" s="1046"/>
      <c r="K183" s="971">
        <v>1884500</v>
      </c>
      <c r="L183" s="971">
        <v>0</v>
      </c>
      <c r="M183" s="971">
        <v>0</v>
      </c>
      <c r="N183" s="979">
        <v>2118107486</v>
      </c>
      <c r="O183" s="44"/>
      <c r="P183" s="44"/>
    </row>
    <row r="184" spans="1:16" ht="18.399999999999999" customHeight="1">
      <c r="A184" s="56"/>
      <c r="B184" s="52"/>
      <c r="C184" s="53" t="s">
        <v>4</v>
      </c>
      <c r="D184" s="62" t="s">
        <v>43</v>
      </c>
      <c r="E184" s="631">
        <v>1618924532.52</v>
      </c>
      <c r="F184" s="971">
        <v>2098616</v>
      </c>
      <c r="G184" s="971"/>
      <c r="H184" s="971">
        <v>356192.54</v>
      </c>
      <c r="I184" s="971">
        <v>34452088.270000003</v>
      </c>
      <c r="J184" s="1024"/>
      <c r="K184" s="971">
        <v>224441.09</v>
      </c>
      <c r="L184" s="971">
        <v>0</v>
      </c>
      <c r="M184" s="971">
        <v>0</v>
      </c>
      <c r="N184" s="979">
        <v>1581793194.6199999</v>
      </c>
      <c r="O184" s="44"/>
      <c r="P184" s="44"/>
    </row>
    <row r="185" spans="1:16" ht="18.399999999999999" customHeight="1">
      <c r="A185" s="56"/>
      <c r="B185" s="52"/>
      <c r="C185" s="53" t="s">
        <v>4</v>
      </c>
      <c r="D185" s="62" t="s">
        <v>44</v>
      </c>
      <c r="E185" s="171">
        <v>0.79205371760085086</v>
      </c>
      <c r="F185" s="656">
        <v>0</v>
      </c>
      <c r="G185" s="656"/>
      <c r="H185" s="171">
        <v>0.56005116352201256</v>
      </c>
      <c r="I185" s="171">
        <v>0.64799759756992126</v>
      </c>
      <c r="J185" s="171"/>
      <c r="K185" s="171">
        <v>0.12936085878962536</v>
      </c>
      <c r="L185" s="171">
        <v>0</v>
      </c>
      <c r="M185" s="171">
        <v>0</v>
      </c>
      <c r="N185" s="271">
        <v>0.79550255711569984</v>
      </c>
      <c r="O185" s="44"/>
      <c r="P185" s="44"/>
    </row>
    <row r="186" spans="1:16" ht="18.399999999999999" customHeight="1">
      <c r="A186" s="58"/>
      <c r="B186" s="59"/>
      <c r="C186" s="60" t="s">
        <v>4</v>
      </c>
      <c r="D186" s="64" t="s">
        <v>45</v>
      </c>
      <c r="E186" s="172">
        <v>0.74078957208778895</v>
      </c>
      <c r="F186" s="172">
        <v>0.51200791647108079</v>
      </c>
      <c r="G186" s="172"/>
      <c r="H186" s="172">
        <v>0.55339648379238338</v>
      </c>
      <c r="I186" s="172">
        <v>0.56786390180575053</v>
      </c>
      <c r="J186" s="172"/>
      <c r="K186" s="172">
        <v>0.11909848235606262</v>
      </c>
      <c r="L186" s="172">
        <v>0</v>
      </c>
      <c r="M186" s="172">
        <v>0</v>
      </c>
      <c r="N186" s="272">
        <v>0.74679552623043788</v>
      </c>
      <c r="O186" s="44"/>
      <c r="P186" s="44"/>
    </row>
    <row r="187" spans="1:16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31">
        <v>43019000</v>
      </c>
      <c r="F187" s="971">
        <v>0</v>
      </c>
      <c r="G187" s="977"/>
      <c r="H187" s="971">
        <v>123000</v>
      </c>
      <c r="I187" s="971">
        <v>41887000</v>
      </c>
      <c r="J187" s="1046"/>
      <c r="K187" s="971">
        <v>1000000</v>
      </c>
      <c r="L187" s="971">
        <v>0</v>
      </c>
      <c r="M187" s="971">
        <v>0</v>
      </c>
      <c r="N187" s="979">
        <v>9000</v>
      </c>
      <c r="O187" s="44"/>
      <c r="P187" s="44"/>
    </row>
    <row r="188" spans="1:16" ht="18.399999999999999" customHeight="1">
      <c r="A188" s="56"/>
      <c r="B188" s="52"/>
      <c r="C188" s="53" t="s">
        <v>4</v>
      </c>
      <c r="D188" s="62" t="s">
        <v>42</v>
      </c>
      <c r="E188" s="631">
        <v>43019000</v>
      </c>
      <c r="F188" s="971">
        <v>0</v>
      </c>
      <c r="G188" s="971"/>
      <c r="H188" s="971">
        <v>172000</v>
      </c>
      <c r="I188" s="971">
        <v>41838000</v>
      </c>
      <c r="J188" s="1046"/>
      <c r="K188" s="971">
        <v>1000000</v>
      </c>
      <c r="L188" s="971">
        <v>0</v>
      </c>
      <c r="M188" s="971">
        <v>0</v>
      </c>
      <c r="N188" s="979">
        <v>9000</v>
      </c>
      <c r="O188" s="44"/>
      <c r="P188" s="44"/>
    </row>
    <row r="189" spans="1:16" ht="18.399999999999999" customHeight="1">
      <c r="A189" s="56"/>
      <c r="B189" s="52"/>
      <c r="C189" s="53" t="s">
        <v>4</v>
      </c>
      <c r="D189" s="62" t="s">
        <v>43</v>
      </c>
      <c r="E189" s="631">
        <v>26177651.350000009</v>
      </c>
      <c r="F189" s="971">
        <v>0</v>
      </c>
      <c r="G189" s="971"/>
      <c r="H189" s="971">
        <v>92146.03</v>
      </c>
      <c r="I189" s="971">
        <v>25944717.900000006</v>
      </c>
      <c r="J189" s="1046"/>
      <c r="K189" s="971">
        <v>140787.41999999998</v>
      </c>
      <c r="L189" s="971">
        <v>0</v>
      </c>
      <c r="M189" s="971">
        <v>0</v>
      </c>
      <c r="N189" s="979">
        <v>0</v>
      </c>
      <c r="O189" s="44"/>
      <c r="P189" s="44"/>
    </row>
    <row r="190" spans="1:16" ht="18.399999999999999" customHeight="1">
      <c r="A190" s="56"/>
      <c r="B190" s="52"/>
      <c r="C190" s="53" t="s">
        <v>4</v>
      </c>
      <c r="D190" s="62" t="s">
        <v>44</v>
      </c>
      <c r="E190" s="171">
        <v>0.60851371138334243</v>
      </c>
      <c r="F190" s="171">
        <v>0</v>
      </c>
      <c r="G190" s="171"/>
      <c r="H190" s="171">
        <v>0.74915471544715451</v>
      </c>
      <c r="I190" s="171">
        <v>0.61939785374937351</v>
      </c>
      <c r="J190" s="171"/>
      <c r="K190" s="171">
        <v>0.14078742</v>
      </c>
      <c r="L190" s="171">
        <v>0</v>
      </c>
      <c r="M190" s="171">
        <v>0</v>
      </c>
      <c r="N190" s="271">
        <v>0</v>
      </c>
      <c r="O190" s="44"/>
      <c r="P190" s="44"/>
    </row>
    <row r="191" spans="1:16" ht="18.399999999999999" customHeight="1">
      <c r="A191" s="58"/>
      <c r="B191" s="59"/>
      <c r="C191" s="60" t="s">
        <v>4</v>
      </c>
      <c r="D191" s="64" t="s">
        <v>45</v>
      </c>
      <c r="E191" s="172">
        <v>0.60851371138334243</v>
      </c>
      <c r="F191" s="172">
        <v>0</v>
      </c>
      <c r="G191" s="172"/>
      <c r="H191" s="172">
        <v>0.53573273255813958</v>
      </c>
      <c r="I191" s="172">
        <v>0.62012328266169525</v>
      </c>
      <c r="J191" s="172"/>
      <c r="K191" s="172">
        <v>0.14078742</v>
      </c>
      <c r="L191" s="172">
        <v>0</v>
      </c>
      <c r="M191" s="172">
        <v>0</v>
      </c>
      <c r="N191" s="272">
        <v>0</v>
      </c>
      <c r="O191" s="44"/>
      <c r="P191" s="44"/>
    </row>
    <row r="192" spans="1:16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31">
        <v>6035801000</v>
      </c>
      <c r="F192" s="971">
        <v>140499000</v>
      </c>
      <c r="G192" s="977"/>
      <c r="H192" s="971">
        <v>1994491000</v>
      </c>
      <c r="I192" s="971">
        <v>3700862000</v>
      </c>
      <c r="J192" s="1046"/>
      <c r="K192" s="971">
        <v>183195000</v>
      </c>
      <c r="L192" s="971">
        <v>0</v>
      </c>
      <c r="M192" s="971">
        <v>0</v>
      </c>
      <c r="N192" s="979">
        <v>16754000</v>
      </c>
      <c r="O192" s="44"/>
      <c r="P192" s="44"/>
    </row>
    <row r="193" spans="1:16" ht="18.399999999999999" customHeight="1">
      <c r="A193" s="56"/>
      <c r="B193" s="52"/>
      <c r="C193" s="53" t="s">
        <v>4</v>
      </c>
      <c r="D193" s="62" t="s">
        <v>42</v>
      </c>
      <c r="E193" s="631">
        <v>6046262847</v>
      </c>
      <c r="F193" s="971">
        <v>140474000</v>
      </c>
      <c r="G193" s="971"/>
      <c r="H193" s="971">
        <v>2007040717</v>
      </c>
      <c r="I193" s="971">
        <v>3697166027</v>
      </c>
      <c r="J193" s="1046"/>
      <c r="K193" s="971">
        <v>183319500</v>
      </c>
      <c r="L193" s="971">
        <v>0</v>
      </c>
      <c r="M193" s="971">
        <v>0</v>
      </c>
      <c r="N193" s="979">
        <v>18262603</v>
      </c>
      <c r="O193" s="44"/>
      <c r="P193" s="44"/>
    </row>
    <row r="194" spans="1:16" ht="18.399999999999999" customHeight="1">
      <c r="A194" s="56"/>
      <c r="B194" s="52"/>
      <c r="C194" s="53" t="s">
        <v>4</v>
      </c>
      <c r="D194" s="62" t="s">
        <v>43</v>
      </c>
      <c r="E194" s="631">
        <v>4329703255.6300001</v>
      </c>
      <c r="F194" s="971">
        <v>90100000</v>
      </c>
      <c r="G194" s="971"/>
      <c r="H194" s="971">
        <v>1519316120.7400005</v>
      </c>
      <c r="I194" s="971">
        <v>2638211056.9299994</v>
      </c>
      <c r="J194" s="1046"/>
      <c r="K194" s="971">
        <v>77296533.109999999</v>
      </c>
      <c r="L194" s="971">
        <v>0</v>
      </c>
      <c r="M194" s="971">
        <v>0</v>
      </c>
      <c r="N194" s="979">
        <v>4779544.8500000006</v>
      </c>
      <c r="O194" s="44"/>
      <c r="P194" s="44"/>
    </row>
    <row r="195" spans="1:16" ht="18.399999999999999" customHeight="1">
      <c r="A195" s="56"/>
      <c r="B195" s="52"/>
      <c r="C195" s="53" t="s">
        <v>4</v>
      </c>
      <c r="D195" s="62" t="s">
        <v>44</v>
      </c>
      <c r="E195" s="171">
        <v>0.71733697907369709</v>
      </c>
      <c r="F195" s="171">
        <v>0.64128570310108968</v>
      </c>
      <c r="G195" s="171"/>
      <c r="H195" s="171">
        <v>0.76175631814833988</v>
      </c>
      <c r="I195" s="171">
        <v>0.71286393735567533</v>
      </c>
      <c r="J195" s="171"/>
      <c r="K195" s="171">
        <v>0.42193582308469119</v>
      </c>
      <c r="L195" s="171">
        <v>0</v>
      </c>
      <c r="M195" s="171">
        <v>0</v>
      </c>
      <c r="N195" s="271">
        <v>0.2852778351438463</v>
      </c>
      <c r="O195" s="44"/>
      <c r="P195" s="44"/>
    </row>
    <row r="196" spans="1:16" ht="18.399999999999999" customHeight="1">
      <c r="A196" s="58"/>
      <c r="B196" s="59"/>
      <c r="C196" s="60" t="s">
        <v>4</v>
      </c>
      <c r="D196" s="64" t="s">
        <v>45</v>
      </c>
      <c r="E196" s="172">
        <v>0.71609577108912614</v>
      </c>
      <c r="F196" s="172">
        <v>0.64139983199738027</v>
      </c>
      <c r="G196" s="172"/>
      <c r="H196" s="172">
        <v>0.75699317301892111</v>
      </c>
      <c r="I196" s="172">
        <v>0.71357657126118545</v>
      </c>
      <c r="J196" s="172"/>
      <c r="K196" s="172">
        <v>0.4216492686811823</v>
      </c>
      <c r="L196" s="172">
        <v>0</v>
      </c>
      <c r="M196" s="172">
        <v>0</v>
      </c>
      <c r="N196" s="272">
        <v>0.26171213654482883</v>
      </c>
      <c r="O196" s="44"/>
      <c r="P196" s="44"/>
    </row>
    <row r="197" spans="1:16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31">
        <v>7595143000</v>
      </c>
      <c r="F197" s="971">
        <v>1314383000</v>
      </c>
      <c r="G197" s="977"/>
      <c r="H197" s="971">
        <v>6173000</v>
      </c>
      <c r="I197" s="971">
        <v>3589406000</v>
      </c>
      <c r="J197" s="1046"/>
      <c r="K197" s="971">
        <v>1640284000</v>
      </c>
      <c r="L197" s="971">
        <v>0</v>
      </c>
      <c r="M197" s="971">
        <v>0</v>
      </c>
      <c r="N197" s="979">
        <v>1044897000</v>
      </c>
      <c r="O197" s="44"/>
      <c r="P197" s="44"/>
    </row>
    <row r="198" spans="1:16" ht="18.399999999999999" customHeight="1">
      <c r="A198" s="56"/>
      <c r="B198" s="52"/>
      <c r="C198" s="53" t="s">
        <v>4</v>
      </c>
      <c r="D198" s="62" t="s">
        <v>42</v>
      </c>
      <c r="E198" s="631">
        <v>7632711023</v>
      </c>
      <c r="F198" s="971">
        <v>1314383000</v>
      </c>
      <c r="G198" s="971"/>
      <c r="H198" s="971">
        <v>6814000</v>
      </c>
      <c r="I198" s="971">
        <v>3635817553</v>
      </c>
      <c r="J198" s="1046"/>
      <c r="K198" s="971">
        <v>1640520822</v>
      </c>
      <c r="L198" s="971">
        <v>0</v>
      </c>
      <c r="M198" s="971">
        <v>0</v>
      </c>
      <c r="N198" s="979">
        <v>1035175648</v>
      </c>
      <c r="O198" s="44"/>
      <c r="P198" s="44"/>
    </row>
    <row r="199" spans="1:16" ht="18.399999999999999" customHeight="1">
      <c r="A199" s="56"/>
      <c r="B199" s="52"/>
      <c r="C199" s="53" t="s">
        <v>4</v>
      </c>
      <c r="D199" s="62" t="s">
        <v>43</v>
      </c>
      <c r="E199" s="631">
        <v>4457311463.29</v>
      </c>
      <c r="F199" s="971">
        <v>832003304.96000004</v>
      </c>
      <c r="G199" s="971"/>
      <c r="H199" s="971">
        <v>3357769.51</v>
      </c>
      <c r="I199" s="971">
        <v>2143872963.0499995</v>
      </c>
      <c r="J199" s="1046"/>
      <c r="K199" s="971">
        <v>804573573.38000011</v>
      </c>
      <c r="L199" s="971">
        <v>0</v>
      </c>
      <c r="M199" s="971">
        <v>0</v>
      </c>
      <c r="N199" s="979">
        <v>673503852.39000058</v>
      </c>
      <c r="O199" s="44"/>
      <c r="P199" s="44"/>
    </row>
    <row r="200" spans="1:16" ht="18.399999999999999" customHeight="1">
      <c r="A200" s="56"/>
      <c r="B200" s="52"/>
      <c r="C200" s="53" t="s">
        <v>4</v>
      </c>
      <c r="D200" s="62" t="s">
        <v>44</v>
      </c>
      <c r="E200" s="171">
        <v>0.58686340247839963</v>
      </c>
      <c r="F200" s="171">
        <v>0.63299913720734369</v>
      </c>
      <c r="G200" s="171"/>
      <c r="H200" s="171">
        <v>0.5439445180625303</v>
      </c>
      <c r="I200" s="171">
        <v>0.59727792371495436</v>
      </c>
      <c r="J200" s="171"/>
      <c r="K200" s="171">
        <v>0.49050870055429435</v>
      </c>
      <c r="L200" s="171">
        <v>0</v>
      </c>
      <c r="M200" s="171">
        <v>0</v>
      </c>
      <c r="N200" s="271">
        <v>0.64456482542298488</v>
      </c>
      <c r="O200" s="44"/>
      <c r="P200" s="44"/>
    </row>
    <row r="201" spans="1:16" ht="18.399999999999999" customHeight="1">
      <c r="A201" s="58"/>
      <c r="B201" s="59"/>
      <c r="C201" s="60" t="s">
        <v>4</v>
      </c>
      <c r="D201" s="64" t="s">
        <v>45</v>
      </c>
      <c r="E201" s="172">
        <v>0.58397487470160703</v>
      </c>
      <c r="F201" s="172">
        <v>0.63299913720734369</v>
      </c>
      <c r="G201" s="172"/>
      <c r="H201" s="172">
        <v>0.49277509685940707</v>
      </c>
      <c r="I201" s="172">
        <v>0.58965361484682821</v>
      </c>
      <c r="J201" s="172"/>
      <c r="K201" s="172">
        <v>0.49043789179044028</v>
      </c>
      <c r="L201" s="172">
        <v>0</v>
      </c>
      <c r="M201" s="172">
        <v>0</v>
      </c>
      <c r="N201" s="272">
        <v>0.65061794458866617</v>
      </c>
      <c r="O201" s="44"/>
      <c r="P201" s="44"/>
    </row>
    <row r="202" spans="1:16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31">
        <v>64212000</v>
      </c>
      <c r="F202" s="971">
        <v>55223000</v>
      </c>
      <c r="G202" s="977"/>
      <c r="H202" s="971">
        <v>13000</v>
      </c>
      <c r="I202" s="971">
        <v>8599000</v>
      </c>
      <c r="J202" s="1046"/>
      <c r="K202" s="971">
        <v>375000</v>
      </c>
      <c r="L202" s="971">
        <v>0</v>
      </c>
      <c r="M202" s="971">
        <v>0</v>
      </c>
      <c r="N202" s="979">
        <v>2000</v>
      </c>
      <c r="O202" s="44"/>
      <c r="P202" s="44"/>
    </row>
    <row r="203" spans="1:16" ht="18.399999999999999" customHeight="1">
      <c r="A203" s="56"/>
      <c r="B203" s="52"/>
      <c r="C203" s="53" t="s">
        <v>4</v>
      </c>
      <c r="D203" s="62" t="s">
        <v>42</v>
      </c>
      <c r="E203" s="631">
        <v>64340147</v>
      </c>
      <c r="F203" s="971">
        <v>55423053</v>
      </c>
      <c r="G203" s="971"/>
      <c r="H203" s="971">
        <v>13000</v>
      </c>
      <c r="I203" s="971">
        <v>8398947</v>
      </c>
      <c r="J203" s="1046"/>
      <c r="K203" s="971">
        <v>375000</v>
      </c>
      <c r="L203" s="971">
        <v>0</v>
      </c>
      <c r="M203" s="971">
        <v>0</v>
      </c>
      <c r="N203" s="979">
        <v>130147</v>
      </c>
      <c r="O203" s="44"/>
      <c r="P203" s="44"/>
    </row>
    <row r="204" spans="1:16" ht="18.399999999999999" customHeight="1">
      <c r="A204" s="56"/>
      <c r="B204" s="52"/>
      <c r="C204" s="53" t="s">
        <v>4</v>
      </c>
      <c r="D204" s="62" t="s">
        <v>43</v>
      </c>
      <c r="E204" s="631">
        <v>53760404.940000005</v>
      </c>
      <c r="F204" s="971">
        <v>49299728.890000001</v>
      </c>
      <c r="G204" s="971"/>
      <c r="H204" s="971">
        <v>3820.84</v>
      </c>
      <c r="I204" s="971">
        <v>4376550.5200000014</v>
      </c>
      <c r="J204" s="1046"/>
      <c r="K204" s="971">
        <v>46553</v>
      </c>
      <c r="L204" s="971">
        <v>0</v>
      </c>
      <c r="M204" s="971">
        <v>0</v>
      </c>
      <c r="N204" s="979">
        <v>33751.69</v>
      </c>
      <c r="O204" s="44"/>
      <c r="P204" s="44"/>
    </row>
    <row r="205" spans="1:16" ht="18.399999999999999" customHeight="1">
      <c r="A205" s="56"/>
      <c r="B205" s="52"/>
      <c r="C205" s="53" t="s">
        <v>4</v>
      </c>
      <c r="D205" s="62" t="s">
        <v>44</v>
      </c>
      <c r="E205" s="171">
        <v>0.83723299289852371</v>
      </c>
      <c r="F205" s="171">
        <v>0.8927390560092715</v>
      </c>
      <c r="G205" s="171"/>
      <c r="H205" s="171">
        <v>0.29391076923076925</v>
      </c>
      <c r="I205" s="171">
        <v>0.5089604046982209</v>
      </c>
      <c r="J205" s="171"/>
      <c r="K205" s="171">
        <v>0.12414133333333334</v>
      </c>
      <c r="L205" s="171">
        <v>0</v>
      </c>
      <c r="M205" s="171">
        <v>0</v>
      </c>
      <c r="N205" s="271" t="s">
        <v>767</v>
      </c>
      <c r="O205" s="44"/>
      <c r="P205" s="44"/>
    </row>
    <row r="206" spans="1:16" ht="18.399999999999999" customHeight="1">
      <c r="A206" s="58"/>
      <c r="B206" s="59"/>
      <c r="C206" s="60" t="s">
        <v>4</v>
      </c>
      <c r="D206" s="64" t="s">
        <v>45</v>
      </c>
      <c r="E206" s="172">
        <v>0.83556546645751373</v>
      </c>
      <c r="F206" s="172">
        <v>0.88951665816749581</v>
      </c>
      <c r="G206" s="172"/>
      <c r="H206" s="172">
        <v>0.29391076923076925</v>
      </c>
      <c r="I206" s="172">
        <v>0.52108324055384581</v>
      </c>
      <c r="J206" s="172"/>
      <c r="K206" s="172">
        <v>0.12414133333333334</v>
      </c>
      <c r="L206" s="172">
        <v>0</v>
      </c>
      <c r="M206" s="172">
        <v>0</v>
      </c>
      <c r="N206" s="272">
        <v>0.25933513642266054</v>
      </c>
      <c r="O206" s="44"/>
      <c r="P206" s="44"/>
    </row>
    <row r="207" spans="1:16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31">
        <v>387498000</v>
      </c>
      <c r="F207" s="971">
        <v>88774000</v>
      </c>
      <c r="G207" s="977"/>
      <c r="H207" s="971">
        <v>1653000</v>
      </c>
      <c r="I207" s="971">
        <v>264497000</v>
      </c>
      <c r="J207" s="1046"/>
      <c r="K207" s="971">
        <v>7237000</v>
      </c>
      <c r="L207" s="971">
        <v>0</v>
      </c>
      <c r="M207" s="971">
        <v>0</v>
      </c>
      <c r="N207" s="979">
        <v>25337000</v>
      </c>
      <c r="O207" s="44"/>
      <c r="P207" s="44"/>
    </row>
    <row r="208" spans="1:16" ht="18.399999999999999" customHeight="1">
      <c r="A208" s="56"/>
      <c r="B208" s="52"/>
      <c r="C208" s="53" t="s">
        <v>4</v>
      </c>
      <c r="D208" s="62" t="s">
        <v>42</v>
      </c>
      <c r="E208" s="631">
        <v>415205993.98000002</v>
      </c>
      <c r="F208" s="971">
        <v>89357050.470000014</v>
      </c>
      <c r="G208" s="971"/>
      <c r="H208" s="971">
        <v>1736152.1</v>
      </c>
      <c r="I208" s="971">
        <v>275426390.52000004</v>
      </c>
      <c r="J208" s="1046"/>
      <c r="K208" s="971">
        <v>14083716.449999999</v>
      </c>
      <c r="L208" s="971">
        <v>0</v>
      </c>
      <c r="M208" s="971">
        <v>0</v>
      </c>
      <c r="N208" s="979">
        <v>34602684.439999998</v>
      </c>
      <c r="O208" s="44"/>
      <c r="P208" s="44"/>
    </row>
    <row r="209" spans="1:16" ht="18.399999999999999" customHeight="1">
      <c r="A209" s="56"/>
      <c r="B209" s="52"/>
      <c r="C209" s="53" t="s">
        <v>4</v>
      </c>
      <c r="D209" s="62" t="s">
        <v>43</v>
      </c>
      <c r="E209" s="631">
        <v>285346291.07000005</v>
      </c>
      <c r="F209" s="971">
        <v>74433976.570000008</v>
      </c>
      <c r="G209" s="971"/>
      <c r="H209" s="971">
        <v>936264.76</v>
      </c>
      <c r="I209" s="971">
        <v>189757641.17000005</v>
      </c>
      <c r="J209" s="1046"/>
      <c r="K209" s="971">
        <v>3072634.67</v>
      </c>
      <c r="L209" s="971">
        <v>0</v>
      </c>
      <c r="M209" s="971">
        <v>0</v>
      </c>
      <c r="N209" s="979">
        <v>17145773.899999999</v>
      </c>
      <c r="O209" s="44"/>
      <c r="P209" s="44"/>
    </row>
    <row r="210" spans="1:16" ht="18.399999999999999" customHeight="1">
      <c r="A210" s="56"/>
      <c r="B210" s="52"/>
      <c r="C210" s="53" t="s">
        <v>4</v>
      </c>
      <c r="D210" s="62" t="s">
        <v>44</v>
      </c>
      <c r="E210" s="171">
        <v>0.73638132601974737</v>
      </c>
      <c r="F210" s="171">
        <v>0.83846595365760257</v>
      </c>
      <c r="G210" s="171"/>
      <c r="H210" s="171">
        <v>0.56640336358136723</v>
      </c>
      <c r="I210" s="171">
        <v>0.71742833064269174</v>
      </c>
      <c r="J210" s="171"/>
      <c r="K210" s="171">
        <v>0.42457298189857673</v>
      </c>
      <c r="L210" s="171">
        <v>0</v>
      </c>
      <c r="M210" s="171">
        <v>0</v>
      </c>
      <c r="N210" s="271">
        <v>0.6767089197616134</v>
      </c>
      <c r="O210" s="44"/>
      <c r="P210" s="44"/>
    </row>
    <row r="211" spans="1:16" ht="18.399999999999999" customHeight="1">
      <c r="A211" s="58"/>
      <c r="B211" s="59"/>
      <c r="C211" s="60" t="s">
        <v>4</v>
      </c>
      <c r="D211" s="64" t="s">
        <v>45</v>
      </c>
      <c r="E211" s="172">
        <v>0.687240298086219</v>
      </c>
      <c r="F211" s="172">
        <v>0.832995003511109</v>
      </c>
      <c r="G211" s="172"/>
      <c r="H211" s="172">
        <v>0.5392757696747883</v>
      </c>
      <c r="I211" s="172">
        <v>0.68895954672949478</v>
      </c>
      <c r="J211" s="172"/>
      <c r="K211" s="172">
        <v>0.21816930786049729</v>
      </c>
      <c r="L211" s="172">
        <v>0</v>
      </c>
      <c r="M211" s="172">
        <v>0</v>
      </c>
      <c r="N211" s="272">
        <v>0.49550415459038299</v>
      </c>
      <c r="O211" s="44"/>
      <c r="P211" s="44"/>
    </row>
    <row r="212" spans="1:16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31">
        <v>23781075000</v>
      </c>
      <c r="F212" s="971">
        <v>220510000</v>
      </c>
      <c r="G212" s="977"/>
      <c r="H212" s="971">
        <v>10576001000</v>
      </c>
      <c r="I212" s="971">
        <v>12554180000</v>
      </c>
      <c r="J212" s="1046"/>
      <c r="K212" s="971">
        <v>385519000</v>
      </c>
      <c r="L212" s="971">
        <v>0</v>
      </c>
      <c r="M212" s="971">
        <v>0</v>
      </c>
      <c r="N212" s="979">
        <v>44865000</v>
      </c>
      <c r="O212" s="44"/>
      <c r="P212" s="44"/>
    </row>
    <row r="213" spans="1:16" ht="18.399999999999999" customHeight="1">
      <c r="A213" s="56"/>
      <c r="B213" s="52"/>
      <c r="C213" s="53" t="s">
        <v>4</v>
      </c>
      <c r="D213" s="62" t="s">
        <v>42</v>
      </c>
      <c r="E213" s="631">
        <v>24692333175.02</v>
      </c>
      <c r="F213" s="971">
        <v>228212240</v>
      </c>
      <c r="G213" s="971"/>
      <c r="H213" s="971">
        <v>10539311006</v>
      </c>
      <c r="I213" s="971">
        <v>13310560771</v>
      </c>
      <c r="J213" s="1046"/>
      <c r="K213" s="971">
        <v>401297674.63</v>
      </c>
      <c r="L213" s="971">
        <v>0</v>
      </c>
      <c r="M213" s="971">
        <v>0</v>
      </c>
      <c r="N213" s="979">
        <v>212951483.38999999</v>
      </c>
      <c r="O213" s="44"/>
      <c r="P213" s="44"/>
    </row>
    <row r="214" spans="1:16" ht="18.399999999999999" customHeight="1">
      <c r="A214" s="56"/>
      <c r="B214" s="52"/>
      <c r="C214" s="53" t="s">
        <v>4</v>
      </c>
      <c r="D214" s="62" t="s">
        <v>43</v>
      </c>
      <c r="E214" s="631">
        <v>18715684456.889999</v>
      </c>
      <c r="F214" s="971">
        <v>181283500.51999998</v>
      </c>
      <c r="G214" s="971"/>
      <c r="H214" s="971">
        <v>8042807490.7000017</v>
      </c>
      <c r="I214" s="971">
        <v>10229356720.739996</v>
      </c>
      <c r="J214" s="1046"/>
      <c r="K214" s="971">
        <v>148694045.83999997</v>
      </c>
      <c r="L214" s="971">
        <v>0</v>
      </c>
      <c r="M214" s="971">
        <v>0</v>
      </c>
      <c r="N214" s="979">
        <v>113542699.09000009</v>
      </c>
      <c r="O214" s="44"/>
      <c r="P214" s="44"/>
    </row>
    <row r="215" spans="1:16" ht="18.399999999999999" customHeight="1">
      <c r="A215" s="56"/>
      <c r="B215" s="52"/>
      <c r="C215" s="53" t="s">
        <v>4</v>
      </c>
      <c r="D215" s="62" t="s">
        <v>44</v>
      </c>
      <c r="E215" s="171">
        <v>0.78699909305571758</v>
      </c>
      <c r="F215" s="171">
        <v>0.82211011074327689</v>
      </c>
      <c r="G215" s="171"/>
      <c r="H215" s="171">
        <v>0.76047718704829947</v>
      </c>
      <c r="I215" s="171">
        <v>0.8148167957397453</v>
      </c>
      <c r="J215" s="171"/>
      <c r="K215" s="171">
        <v>0.38569835945828862</v>
      </c>
      <c r="L215" s="171">
        <v>0</v>
      </c>
      <c r="M215" s="171">
        <v>0</v>
      </c>
      <c r="N215" s="271">
        <v>2.5307633810319867</v>
      </c>
      <c r="O215" s="44"/>
      <c r="P215" s="44"/>
    </row>
    <row r="216" spans="1:16" ht="18.399999999999999" customHeight="1">
      <c r="A216" s="58"/>
      <c r="B216" s="59"/>
      <c r="C216" s="60" t="s">
        <v>4</v>
      </c>
      <c r="D216" s="61" t="s">
        <v>45</v>
      </c>
      <c r="E216" s="273">
        <v>0.75795528613001717</v>
      </c>
      <c r="F216" s="172">
        <v>0.79436361748169149</v>
      </c>
      <c r="G216" s="172"/>
      <c r="H216" s="172">
        <v>0.76312459952280132</v>
      </c>
      <c r="I216" s="172">
        <v>0.76851433209537734</v>
      </c>
      <c r="J216" s="172"/>
      <c r="K216" s="172">
        <v>0.37053303629804785</v>
      </c>
      <c r="L216" s="172">
        <v>0</v>
      </c>
      <c r="M216" s="172">
        <v>0</v>
      </c>
      <c r="N216" s="272">
        <v>0.53318576270284834</v>
      </c>
      <c r="O216" s="44"/>
      <c r="P216" s="44"/>
    </row>
    <row r="217" spans="1:16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31">
        <v>164896000</v>
      </c>
      <c r="F217" s="971">
        <v>157666000</v>
      </c>
      <c r="G217" s="977"/>
      <c r="H217" s="971">
        <v>1153000</v>
      </c>
      <c r="I217" s="971">
        <v>4917000</v>
      </c>
      <c r="J217" s="1046"/>
      <c r="K217" s="971">
        <v>1160000</v>
      </c>
      <c r="L217" s="971">
        <v>0</v>
      </c>
      <c r="M217" s="971">
        <v>0</v>
      </c>
      <c r="N217" s="979">
        <v>0</v>
      </c>
      <c r="O217" s="44"/>
      <c r="P217" s="44"/>
    </row>
    <row r="218" spans="1:16" ht="18.399999999999999" customHeight="1">
      <c r="A218" s="56"/>
      <c r="B218" s="52"/>
      <c r="C218" s="53" t="s">
        <v>139</v>
      </c>
      <c r="D218" s="62" t="s">
        <v>42</v>
      </c>
      <c r="E218" s="631">
        <v>171255096.61000001</v>
      </c>
      <c r="F218" s="971">
        <v>164025096.61000001</v>
      </c>
      <c r="G218" s="971"/>
      <c r="H218" s="971">
        <v>1138103</v>
      </c>
      <c r="I218" s="971">
        <v>4931897</v>
      </c>
      <c r="J218" s="1046"/>
      <c r="K218" s="971">
        <v>1160000</v>
      </c>
      <c r="L218" s="971">
        <v>0</v>
      </c>
      <c r="M218" s="971">
        <v>0</v>
      </c>
      <c r="N218" s="979">
        <v>0</v>
      </c>
      <c r="O218" s="44"/>
      <c r="P218" s="44"/>
    </row>
    <row r="219" spans="1:16" ht="18.399999999999999" customHeight="1">
      <c r="A219" s="56"/>
      <c r="B219" s="52"/>
      <c r="C219" s="53" t="s">
        <v>4</v>
      </c>
      <c r="D219" s="62" t="s">
        <v>43</v>
      </c>
      <c r="E219" s="631">
        <v>156637729.73000005</v>
      </c>
      <c r="F219" s="971">
        <v>152186264.25000003</v>
      </c>
      <c r="G219" s="971"/>
      <c r="H219" s="971">
        <v>739062.83</v>
      </c>
      <c r="I219" s="971">
        <v>3368402.65</v>
      </c>
      <c r="J219" s="1046"/>
      <c r="K219" s="971">
        <v>344000</v>
      </c>
      <c r="L219" s="971">
        <v>0</v>
      </c>
      <c r="M219" s="971">
        <v>0</v>
      </c>
      <c r="N219" s="979">
        <v>0</v>
      </c>
      <c r="O219" s="44"/>
      <c r="P219" s="44"/>
    </row>
    <row r="220" spans="1:16" ht="18.399999999999999" customHeight="1">
      <c r="A220" s="56"/>
      <c r="B220" s="52"/>
      <c r="C220" s="53" t="s">
        <v>4</v>
      </c>
      <c r="D220" s="62" t="s">
        <v>44</v>
      </c>
      <c r="E220" s="171">
        <v>0.94991831051086772</v>
      </c>
      <c r="F220" s="171">
        <v>0.96524465801123915</v>
      </c>
      <c r="G220" s="171"/>
      <c r="H220" s="171">
        <v>0.64099117953165652</v>
      </c>
      <c r="I220" s="171">
        <v>0.68505239983729915</v>
      </c>
      <c r="J220" s="171"/>
      <c r="K220" s="171">
        <v>0.29655172413793102</v>
      </c>
      <c r="L220" s="171">
        <v>0</v>
      </c>
      <c r="M220" s="171">
        <v>0</v>
      </c>
      <c r="N220" s="271">
        <v>0</v>
      </c>
      <c r="O220" s="44"/>
      <c r="P220" s="44"/>
    </row>
    <row r="221" spans="1:16" ht="18.399999999999999" customHeight="1">
      <c r="A221" s="58"/>
      <c r="B221" s="59"/>
      <c r="C221" s="60" t="s">
        <v>4</v>
      </c>
      <c r="D221" s="64" t="s">
        <v>45</v>
      </c>
      <c r="E221" s="172">
        <v>0.91464565335951342</v>
      </c>
      <c r="F221" s="172">
        <v>0.92782304290818984</v>
      </c>
      <c r="G221" s="172"/>
      <c r="H221" s="172">
        <v>0.64938132137425164</v>
      </c>
      <c r="I221" s="172">
        <v>0.68298317057310809</v>
      </c>
      <c r="J221" s="172"/>
      <c r="K221" s="172">
        <v>0.29655172413793102</v>
      </c>
      <c r="L221" s="172">
        <v>0</v>
      </c>
      <c r="M221" s="172">
        <v>0</v>
      </c>
      <c r="N221" s="272">
        <v>0</v>
      </c>
      <c r="O221" s="44"/>
      <c r="P221" s="44"/>
    </row>
    <row r="222" spans="1:16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31">
        <v>878118000</v>
      </c>
      <c r="F222" s="971">
        <v>752500000</v>
      </c>
      <c r="G222" s="977"/>
      <c r="H222" s="971">
        <v>289000</v>
      </c>
      <c r="I222" s="971">
        <v>78109000</v>
      </c>
      <c r="J222" s="1046"/>
      <c r="K222" s="971">
        <v>674000</v>
      </c>
      <c r="L222" s="971">
        <v>0</v>
      </c>
      <c r="M222" s="971">
        <v>0</v>
      </c>
      <c r="N222" s="979">
        <v>46546000</v>
      </c>
      <c r="O222" s="44"/>
      <c r="P222" s="44"/>
    </row>
    <row r="223" spans="1:16" ht="18.399999999999999" customHeight="1">
      <c r="A223" s="56"/>
      <c r="B223" s="52"/>
      <c r="C223" s="53" t="s">
        <v>4</v>
      </c>
      <c r="D223" s="62" t="s">
        <v>42</v>
      </c>
      <c r="E223" s="631">
        <v>14371313829</v>
      </c>
      <c r="F223" s="971">
        <v>14213500000</v>
      </c>
      <c r="G223" s="971"/>
      <c r="H223" s="971">
        <v>331550</v>
      </c>
      <c r="I223" s="971">
        <v>82099936</v>
      </c>
      <c r="J223" s="1046"/>
      <c r="K223" s="971">
        <v>1034728</v>
      </c>
      <c r="L223" s="971">
        <v>0</v>
      </c>
      <c r="M223" s="971">
        <v>0</v>
      </c>
      <c r="N223" s="979">
        <v>74347615</v>
      </c>
      <c r="O223" s="44"/>
      <c r="P223" s="44"/>
    </row>
    <row r="224" spans="1:16" ht="18.399999999999999" customHeight="1">
      <c r="A224" s="56"/>
      <c r="B224" s="52"/>
      <c r="C224" s="53" t="s">
        <v>4</v>
      </c>
      <c r="D224" s="62" t="s">
        <v>43</v>
      </c>
      <c r="E224" s="631">
        <v>1199650975.95</v>
      </c>
      <c r="F224" s="971">
        <v>1092999785.5899999</v>
      </c>
      <c r="G224" s="971"/>
      <c r="H224" s="971">
        <v>70846.080000000002</v>
      </c>
      <c r="I224" s="971">
        <v>50384138.620000005</v>
      </c>
      <c r="J224" s="1046"/>
      <c r="K224" s="971">
        <v>104249.97</v>
      </c>
      <c r="L224" s="971">
        <v>0</v>
      </c>
      <c r="M224" s="971">
        <v>0</v>
      </c>
      <c r="N224" s="979">
        <v>56091955.69000002</v>
      </c>
      <c r="O224" s="44"/>
      <c r="P224" s="44"/>
    </row>
    <row r="225" spans="1:16" ht="18.399999999999999" customHeight="1">
      <c r="A225" s="56"/>
      <c r="B225" s="52"/>
      <c r="C225" s="53" t="s">
        <v>4</v>
      </c>
      <c r="D225" s="62" t="s">
        <v>44</v>
      </c>
      <c r="E225" s="171">
        <v>1.3661614679917733</v>
      </c>
      <c r="F225" s="171">
        <v>1.4524914094219268</v>
      </c>
      <c r="G225" s="171"/>
      <c r="H225" s="171">
        <v>0.24514214532871972</v>
      </c>
      <c r="I225" s="171">
        <v>0.64504908038766351</v>
      </c>
      <c r="J225" s="171"/>
      <c r="K225" s="171">
        <v>0.15467354599406527</v>
      </c>
      <c r="L225" s="171">
        <v>0</v>
      </c>
      <c r="M225" s="171">
        <v>0</v>
      </c>
      <c r="N225" s="271">
        <v>1.2050864884200581</v>
      </c>
      <c r="O225" s="44"/>
      <c r="P225" s="44"/>
    </row>
    <row r="226" spans="1:16" ht="18.399999999999999" customHeight="1">
      <c r="A226" s="58"/>
      <c r="B226" s="59"/>
      <c r="C226" s="60" t="s">
        <v>4</v>
      </c>
      <c r="D226" s="64" t="s">
        <v>45</v>
      </c>
      <c r="E226" s="172">
        <v>8.3475386469482965E-2</v>
      </c>
      <c r="F226" s="172">
        <v>7.689870796003799E-2</v>
      </c>
      <c r="G226" s="172"/>
      <c r="H226" s="172">
        <v>0.21368143568089279</v>
      </c>
      <c r="I226" s="172">
        <v>0.61369278801873861</v>
      </c>
      <c r="J226" s="172"/>
      <c r="K226" s="172">
        <v>0.10075108627581354</v>
      </c>
      <c r="L226" s="172">
        <v>0</v>
      </c>
      <c r="M226" s="172">
        <v>0</v>
      </c>
      <c r="N226" s="272">
        <v>0.75445534722263818</v>
      </c>
      <c r="O226" s="44"/>
      <c r="P226" s="44"/>
    </row>
    <row r="227" spans="1:16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31">
        <v>2034007000</v>
      </c>
      <c r="F227" s="971">
        <v>39292000</v>
      </c>
      <c r="G227" s="977"/>
      <c r="H227" s="971">
        <v>279175000</v>
      </c>
      <c r="I227" s="971">
        <v>1678693000</v>
      </c>
      <c r="J227" s="1046"/>
      <c r="K227" s="971">
        <v>36847000</v>
      </c>
      <c r="L227" s="971">
        <v>0</v>
      </c>
      <c r="M227" s="971">
        <v>0</v>
      </c>
      <c r="N227" s="979">
        <v>0</v>
      </c>
      <c r="O227" s="44"/>
      <c r="P227" s="44"/>
    </row>
    <row r="228" spans="1:16" ht="18.399999999999999" customHeight="1">
      <c r="A228" s="51"/>
      <c r="B228" s="52"/>
      <c r="C228" s="53" t="s">
        <v>4</v>
      </c>
      <c r="D228" s="62" t="s">
        <v>42</v>
      </c>
      <c r="E228" s="631">
        <v>2184698406</v>
      </c>
      <c r="F228" s="971">
        <v>132545547</v>
      </c>
      <c r="G228" s="971"/>
      <c r="H228" s="971">
        <v>284619000</v>
      </c>
      <c r="I228" s="971">
        <v>1696986859</v>
      </c>
      <c r="J228" s="1046"/>
      <c r="K228" s="971">
        <v>70547000</v>
      </c>
      <c r="L228" s="971">
        <v>0</v>
      </c>
      <c r="M228" s="971">
        <v>0</v>
      </c>
      <c r="N228" s="979">
        <v>0</v>
      </c>
      <c r="O228" s="44"/>
      <c r="P228" s="44"/>
    </row>
    <row r="229" spans="1:16" ht="18.399999999999999" customHeight="1">
      <c r="A229" s="56"/>
      <c r="B229" s="52"/>
      <c r="C229" s="53" t="s">
        <v>4</v>
      </c>
      <c r="D229" s="62" t="s">
        <v>43</v>
      </c>
      <c r="E229" s="631">
        <v>1548726984.7800009</v>
      </c>
      <c r="F229" s="971">
        <v>107324052.76000001</v>
      </c>
      <c r="G229" s="971"/>
      <c r="H229" s="971">
        <v>195219932.39999998</v>
      </c>
      <c r="I229" s="971">
        <v>1221551955.1100008</v>
      </c>
      <c r="J229" s="1046"/>
      <c r="K229" s="971">
        <v>24631044.510000002</v>
      </c>
      <c r="L229" s="971">
        <v>0</v>
      </c>
      <c r="M229" s="971">
        <v>0</v>
      </c>
      <c r="N229" s="979">
        <v>0</v>
      </c>
      <c r="O229" s="44"/>
      <c r="P229" s="44"/>
    </row>
    <row r="230" spans="1:16" ht="18.399999999999999" customHeight="1">
      <c r="A230" s="56"/>
      <c r="B230" s="52"/>
      <c r="C230" s="53" t="s">
        <v>4</v>
      </c>
      <c r="D230" s="62" t="s">
        <v>44</v>
      </c>
      <c r="E230" s="171">
        <v>0.76141674280373717</v>
      </c>
      <c r="F230" s="171">
        <v>2.7314479476738267</v>
      </c>
      <c r="G230" s="171"/>
      <c r="H230" s="171">
        <v>0.69927440637592897</v>
      </c>
      <c r="I230" s="171">
        <v>0.72768037700163213</v>
      </c>
      <c r="J230" s="171"/>
      <c r="K230" s="171">
        <v>0.66846811165088071</v>
      </c>
      <c r="L230" s="171">
        <v>0</v>
      </c>
      <c r="M230" s="171">
        <v>0</v>
      </c>
      <c r="N230" s="271">
        <v>0</v>
      </c>
      <c r="O230" s="44"/>
      <c r="P230" s="44"/>
    </row>
    <row r="231" spans="1:16" ht="18.399999999999999" customHeight="1">
      <c r="A231" s="58"/>
      <c r="B231" s="59"/>
      <c r="C231" s="60" t="s">
        <v>4</v>
      </c>
      <c r="D231" s="64" t="s">
        <v>45</v>
      </c>
      <c r="E231" s="172">
        <v>0.70889738397145186</v>
      </c>
      <c r="F231" s="172">
        <v>0.8097145108918673</v>
      </c>
      <c r="G231" s="172"/>
      <c r="H231" s="172">
        <v>0.68589915782150868</v>
      </c>
      <c r="I231" s="172">
        <v>0.71983583646006355</v>
      </c>
      <c r="J231" s="172"/>
      <c r="K231" s="172">
        <v>0.3491437553687613</v>
      </c>
      <c r="L231" s="172">
        <v>0</v>
      </c>
      <c r="M231" s="172">
        <v>0</v>
      </c>
      <c r="N231" s="272">
        <v>0</v>
      </c>
      <c r="O231" s="44"/>
      <c r="P231" s="44"/>
    </row>
    <row r="232" spans="1:16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31">
        <v>11905100000</v>
      </c>
      <c r="F232" s="971">
        <v>6395334000</v>
      </c>
      <c r="G232" s="977"/>
      <c r="H232" s="971">
        <v>3158000</v>
      </c>
      <c r="I232" s="971">
        <v>4106015000</v>
      </c>
      <c r="J232" s="1046"/>
      <c r="K232" s="971">
        <v>1244952000</v>
      </c>
      <c r="L232" s="971">
        <v>0</v>
      </c>
      <c r="M232" s="971">
        <v>0</v>
      </c>
      <c r="N232" s="979">
        <v>155641000</v>
      </c>
      <c r="O232" s="44"/>
      <c r="P232" s="44"/>
    </row>
    <row r="233" spans="1:16" ht="18.399999999999999" customHeight="1">
      <c r="A233" s="56"/>
      <c r="B233" s="52"/>
      <c r="C233" s="53" t="s">
        <v>4</v>
      </c>
      <c r="D233" s="62" t="s">
        <v>42</v>
      </c>
      <c r="E233" s="631">
        <v>16155230953.08</v>
      </c>
      <c r="F233" s="971">
        <v>10546510932.6</v>
      </c>
      <c r="G233" s="971"/>
      <c r="H233" s="971">
        <v>3207737</v>
      </c>
      <c r="I233" s="971">
        <v>4163609527.48</v>
      </c>
      <c r="J233" s="1046"/>
      <c r="K233" s="971">
        <v>1247519860</v>
      </c>
      <c r="L233" s="971">
        <v>0</v>
      </c>
      <c r="M233" s="971">
        <v>0</v>
      </c>
      <c r="N233" s="979">
        <v>194382896</v>
      </c>
      <c r="O233" s="44"/>
      <c r="P233" s="44"/>
    </row>
    <row r="234" spans="1:16" ht="18.399999999999999" customHeight="1">
      <c r="A234" s="56"/>
      <c r="B234" s="52"/>
      <c r="C234" s="53" t="s">
        <v>4</v>
      </c>
      <c r="D234" s="62" t="s">
        <v>43</v>
      </c>
      <c r="E234" s="631">
        <v>7921646574.1300001</v>
      </c>
      <c r="F234" s="971">
        <v>5608045037.3599997</v>
      </c>
      <c r="G234" s="971"/>
      <c r="H234" s="971">
        <v>1959247.7100000004</v>
      </c>
      <c r="I234" s="971">
        <v>1932845366.29</v>
      </c>
      <c r="J234" s="1046"/>
      <c r="K234" s="971">
        <v>262333716.97000003</v>
      </c>
      <c r="L234" s="971">
        <v>0</v>
      </c>
      <c r="M234" s="971">
        <v>0</v>
      </c>
      <c r="N234" s="979">
        <v>116463205.80000001</v>
      </c>
      <c r="O234" s="44"/>
      <c r="P234" s="44"/>
    </row>
    <row r="235" spans="1:16" ht="18.399999999999999" customHeight="1">
      <c r="A235" s="56"/>
      <c r="B235" s="52"/>
      <c r="C235" s="53" t="s">
        <v>4</v>
      </c>
      <c r="D235" s="62" t="s">
        <v>44</v>
      </c>
      <c r="E235" s="171">
        <v>0.66539941488353727</v>
      </c>
      <c r="F235" s="171">
        <v>0.87689634933218497</v>
      </c>
      <c r="G235" s="171"/>
      <c r="H235" s="171">
        <v>0.62040776124129204</v>
      </c>
      <c r="I235" s="171">
        <v>0.47073509626486992</v>
      </c>
      <c r="J235" s="171"/>
      <c r="K235" s="171">
        <v>0.21071793689234608</v>
      </c>
      <c r="L235" s="171">
        <v>0</v>
      </c>
      <c r="M235" s="171">
        <v>0</v>
      </c>
      <c r="N235" s="271">
        <v>0.74828101721268825</v>
      </c>
      <c r="O235" s="44"/>
      <c r="P235" s="44"/>
    </row>
    <row r="236" spans="1:16" ht="18.399999999999999" customHeight="1">
      <c r="A236" s="58"/>
      <c r="B236" s="59"/>
      <c r="C236" s="60" t="s">
        <v>4</v>
      </c>
      <c r="D236" s="64" t="s">
        <v>45</v>
      </c>
      <c r="E236" s="172">
        <v>0.49034560986079467</v>
      </c>
      <c r="F236" s="172">
        <v>0.53174410695627705</v>
      </c>
      <c r="G236" s="172"/>
      <c r="H236" s="172">
        <v>0.6107881381796576</v>
      </c>
      <c r="I236" s="172">
        <v>0.46422349491063902</v>
      </c>
      <c r="J236" s="172"/>
      <c r="K236" s="172">
        <v>0.21028420098257997</v>
      </c>
      <c r="L236" s="172">
        <v>0</v>
      </c>
      <c r="M236" s="172">
        <v>0</v>
      </c>
      <c r="N236" s="272">
        <v>0.59914327956097546</v>
      </c>
      <c r="O236" s="44"/>
      <c r="P236" s="44"/>
    </row>
    <row r="237" spans="1:16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31">
        <v>382581000</v>
      </c>
      <c r="F237" s="971">
        <v>286328000</v>
      </c>
      <c r="G237" s="977"/>
      <c r="H237" s="971">
        <v>45000</v>
      </c>
      <c r="I237" s="971">
        <v>67938000</v>
      </c>
      <c r="J237" s="1046"/>
      <c r="K237" s="971">
        <v>1100000</v>
      </c>
      <c r="L237" s="971">
        <v>0</v>
      </c>
      <c r="M237" s="971">
        <v>0</v>
      </c>
      <c r="N237" s="979">
        <v>27170000</v>
      </c>
      <c r="O237" s="44"/>
      <c r="P237" s="44"/>
    </row>
    <row r="238" spans="1:16" ht="18" customHeight="1">
      <c r="A238" s="51"/>
      <c r="B238" s="52"/>
      <c r="C238" s="53" t="s">
        <v>4</v>
      </c>
      <c r="D238" s="62" t="s">
        <v>42</v>
      </c>
      <c r="E238" s="631">
        <v>242918248.16</v>
      </c>
      <c r="F238" s="971">
        <v>135124000</v>
      </c>
      <c r="G238" s="971"/>
      <c r="H238" s="971">
        <v>48500</v>
      </c>
      <c r="I238" s="971">
        <v>79402900.159999996</v>
      </c>
      <c r="J238" s="1046"/>
      <c r="K238" s="971">
        <v>1172848</v>
      </c>
      <c r="L238" s="971">
        <v>0</v>
      </c>
      <c r="M238" s="971">
        <v>0</v>
      </c>
      <c r="N238" s="979">
        <v>27170000</v>
      </c>
      <c r="O238" s="44"/>
      <c r="P238" s="44"/>
    </row>
    <row r="239" spans="1:16" ht="18.399999999999999" customHeight="1">
      <c r="A239" s="56"/>
      <c r="B239" s="52"/>
      <c r="C239" s="53" t="s">
        <v>4</v>
      </c>
      <c r="D239" s="62" t="s">
        <v>43</v>
      </c>
      <c r="E239" s="631">
        <v>194199821.38999999</v>
      </c>
      <c r="F239" s="971">
        <v>131941672</v>
      </c>
      <c r="G239" s="971"/>
      <c r="H239" s="971">
        <v>2500</v>
      </c>
      <c r="I239" s="971">
        <v>47782718.809999995</v>
      </c>
      <c r="J239" s="1046"/>
      <c r="K239" s="971">
        <v>454873.35</v>
      </c>
      <c r="L239" s="971">
        <v>0</v>
      </c>
      <c r="M239" s="971">
        <v>0</v>
      </c>
      <c r="N239" s="979">
        <v>14018057.230000002</v>
      </c>
      <c r="O239" s="44"/>
      <c r="P239" s="44"/>
    </row>
    <row r="240" spans="1:16" ht="18.399999999999999" customHeight="1">
      <c r="A240" s="56"/>
      <c r="B240" s="52"/>
      <c r="C240" s="53" t="s">
        <v>4</v>
      </c>
      <c r="D240" s="62" t="s">
        <v>44</v>
      </c>
      <c r="E240" s="171">
        <v>0.50760445863751724</v>
      </c>
      <c r="F240" s="171">
        <v>0.46080604062473807</v>
      </c>
      <c r="G240" s="171"/>
      <c r="H240" s="171">
        <v>5.5555555555555552E-2</v>
      </c>
      <c r="I240" s="171">
        <v>0.70332831125437889</v>
      </c>
      <c r="J240" s="171"/>
      <c r="K240" s="171">
        <v>0.41352122727272728</v>
      </c>
      <c r="L240" s="171">
        <v>0</v>
      </c>
      <c r="M240" s="171">
        <v>0</v>
      </c>
      <c r="N240" s="271">
        <v>0.51593880125138025</v>
      </c>
      <c r="O240" s="44"/>
      <c r="P240" s="44"/>
    </row>
    <row r="241" spans="1:16" ht="18.399999999999999" customHeight="1">
      <c r="A241" s="58"/>
      <c r="B241" s="59"/>
      <c r="C241" s="60" t="s">
        <v>4</v>
      </c>
      <c r="D241" s="64" t="s">
        <v>45</v>
      </c>
      <c r="E241" s="172">
        <v>0.79944517491369671</v>
      </c>
      <c r="F241" s="172">
        <v>0.97644883218377199</v>
      </c>
      <c r="G241" s="172"/>
      <c r="H241" s="172">
        <v>5.1546391752577317E-2</v>
      </c>
      <c r="I241" s="172">
        <v>0.60177548570286377</v>
      </c>
      <c r="J241" s="172"/>
      <c r="K241" s="172">
        <v>0.38783657387828602</v>
      </c>
      <c r="L241" s="172">
        <v>0</v>
      </c>
      <c r="M241" s="172">
        <v>0</v>
      </c>
      <c r="N241" s="272">
        <v>0.51593880125138025</v>
      </c>
      <c r="O241" s="44"/>
      <c r="P241" s="44"/>
    </row>
    <row r="242" spans="1:16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31">
        <v>414041000</v>
      </c>
      <c r="F242" s="971">
        <v>408517000</v>
      </c>
      <c r="G242" s="977"/>
      <c r="H242" s="971">
        <v>46000</v>
      </c>
      <c r="I242" s="971">
        <v>5328000</v>
      </c>
      <c r="J242" s="1046"/>
      <c r="K242" s="971">
        <v>150000</v>
      </c>
      <c r="L242" s="971">
        <v>0</v>
      </c>
      <c r="M242" s="971">
        <v>0</v>
      </c>
      <c r="N242" s="979">
        <v>0</v>
      </c>
      <c r="O242" s="44"/>
      <c r="P242" s="44"/>
    </row>
    <row r="243" spans="1:16" ht="18.399999999999999" customHeight="1">
      <c r="A243" s="51"/>
      <c r="B243" s="52"/>
      <c r="C243" s="53" t="s">
        <v>4</v>
      </c>
      <c r="D243" s="62" t="s">
        <v>42</v>
      </c>
      <c r="E243" s="631">
        <v>563966600</v>
      </c>
      <c r="F243" s="971">
        <v>558482600</v>
      </c>
      <c r="G243" s="971"/>
      <c r="H243" s="971">
        <v>31000</v>
      </c>
      <c r="I243" s="971">
        <v>5423000</v>
      </c>
      <c r="J243" s="1046"/>
      <c r="K243" s="971">
        <v>30000</v>
      </c>
      <c r="L243" s="971">
        <v>0</v>
      </c>
      <c r="M243" s="971">
        <v>0</v>
      </c>
      <c r="N243" s="979">
        <v>0</v>
      </c>
      <c r="O243" s="44"/>
      <c r="P243" s="44"/>
    </row>
    <row r="244" spans="1:16" ht="18.399999999999999" customHeight="1">
      <c r="A244" s="56"/>
      <c r="B244" s="52"/>
      <c r="C244" s="53" t="s">
        <v>4</v>
      </c>
      <c r="D244" s="62" t="s">
        <v>43</v>
      </c>
      <c r="E244" s="631">
        <v>335328030.85000002</v>
      </c>
      <c r="F244" s="971">
        <v>332152918.18000001</v>
      </c>
      <c r="G244" s="971"/>
      <c r="H244" s="971">
        <v>13023.51</v>
      </c>
      <c r="I244" s="971">
        <v>3162089.1599999988</v>
      </c>
      <c r="J244" s="1046"/>
      <c r="K244" s="971">
        <v>0</v>
      </c>
      <c r="L244" s="971">
        <v>0</v>
      </c>
      <c r="M244" s="971">
        <v>0</v>
      </c>
      <c r="N244" s="979">
        <v>0</v>
      </c>
      <c r="O244" s="44"/>
      <c r="P244" s="44"/>
    </row>
    <row r="245" spans="1:16" ht="18.399999999999999" customHeight="1">
      <c r="A245" s="56"/>
      <c r="B245" s="52"/>
      <c r="C245" s="53" t="s">
        <v>4</v>
      </c>
      <c r="D245" s="62" t="s">
        <v>44</v>
      </c>
      <c r="E245" s="171">
        <v>0.80989088242468743</v>
      </c>
      <c r="F245" s="171">
        <v>0.81307000242339977</v>
      </c>
      <c r="G245" s="171"/>
      <c r="H245" s="171">
        <v>0.28311978260869564</v>
      </c>
      <c r="I245" s="171">
        <v>0.59348520270270244</v>
      </c>
      <c r="J245" s="171"/>
      <c r="K245" s="656">
        <v>0</v>
      </c>
      <c r="L245" s="171">
        <v>0</v>
      </c>
      <c r="M245" s="171">
        <v>0</v>
      </c>
      <c r="N245" s="271">
        <v>0</v>
      </c>
      <c r="O245" s="44"/>
      <c r="P245" s="44"/>
    </row>
    <row r="246" spans="1:16" ht="18.399999999999999" customHeight="1">
      <c r="A246" s="58"/>
      <c r="B246" s="59"/>
      <c r="C246" s="60" t="s">
        <v>4</v>
      </c>
      <c r="D246" s="64" t="s">
        <v>45</v>
      </c>
      <c r="E246" s="172">
        <v>0.59458845763206547</v>
      </c>
      <c r="F246" s="172">
        <v>0.59474174876710573</v>
      </c>
      <c r="G246" s="172"/>
      <c r="H246" s="172">
        <v>0.42011322580645161</v>
      </c>
      <c r="I246" s="172">
        <v>0.58308854139775013</v>
      </c>
      <c r="J246" s="172"/>
      <c r="K246" s="172">
        <v>0</v>
      </c>
      <c r="L246" s="172">
        <v>0</v>
      </c>
      <c r="M246" s="172">
        <v>0</v>
      </c>
      <c r="N246" s="272">
        <v>0</v>
      </c>
      <c r="O246" s="44"/>
      <c r="P246" s="44"/>
    </row>
    <row r="247" spans="1:16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31">
        <v>37620000</v>
      </c>
      <c r="F247" s="971">
        <v>0</v>
      </c>
      <c r="G247" s="977"/>
      <c r="H247" s="971">
        <v>14000</v>
      </c>
      <c r="I247" s="971">
        <v>30549000</v>
      </c>
      <c r="J247" s="1046"/>
      <c r="K247" s="971">
        <v>770000</v>
      </c>
      <c r="L247" s="971">
        <v>0</v>
      </c>
      <c r="M247" s="971">
        <v>0</v>
      </c>
      <c r="N247" s="979">
        <v>6287000</v>
      </c>
      <c r="O247" s="44"/>
      <c r="P247" s="44"/>
    </row>
    <row r="248" spans="1:16" ht="18.399999999999999" customHeight="1">
      <c r="A248" s="56"/>
      <c r="B248" s="52"/>
      <c r="C248" s="53" t="s">
        <v>4</v>
      </c>
      <c r="D248" s="62" t="s">
        <v>42</v>
      </c>
      <c r="E248" s="631">
        <v>38025070</v>
      </c>
      <c r="F248" s="971">
        <v>0</v>
      </c>
      <c r="G248" s="971"/>
      <c r="H248" s="971">
        <v>14000</v>
      </c>
      <c r="I248" s="971">
        <v>31339070</v>
      </c>
      <c r="J248" s="1046"/>
      <c r="K248" s="971">
        <v>385000</v>
      </c>
      <c r="L248" s="971">
        <v>0</v>
      </c>
      <c r="M248" s="971">
        <v>0</v>
      </c>
      <c r="N248" s="979">
        <v>6287000</v>
      </c>
      <c r="O248" s="44"/>
      <c r="P248" s="44"/>
    </row>
    <row r="249" spans="1:16" ht="18.399999999999999" customHeight="1">
      <c r="A249" s="56"/>
      <c r="B249" s="52"/>
      <c r="C249" s="53" t="s">
        <v>4</v>
      </c>
      <c r="D249" s="62" t="s">
        <v>43</v>
      </c>
      <c r="E249" s="631">
        <v>26485346.07</v>
      </c>
      <c r="F249" s="971">
        <v>0</v>
      </c>
      <c r="G249" s="971"/>
      <c r="H249" s="971">
        <v>8038</v>
      </c>
      <c r="I249" s="971">
        <v>22525611.419999998</v>
      </c>
      <c r="J249" s="1046"/>
      <c r="K249" s="971">
        <v>105595.5</v>
      </c>
      <c r="L249" s="971">
        <v>0</v>
      </c>
      <c r="M249" s="971">
        <v>0</v>
      </c>
      <c r="N249" s="979">
        <v>3846101.1500000004</v>
      </c>
      <c r="O249" s="44"/>
      <c r="P249" s="44"/>
    </row>
    <row r="250" spans="1:16" ht="18.399999999999999" customHeight="1">
      <c r="A250" s="56"/>
      <c r="B250" s="52"/>
      <c r="C250" s="53" t="s">
        <v>4</v>
      </c>
      <c r="D250" s="62" t="s">
        <v>44</v>
      </c>
      <c r="E250" s="171">
        <v>0.70402302153110052</v>
      </c>
      <c r="F250" s="171">
        <v>0</v>
      </c>
      <c r="G250" s="171"/>
      <c r="H250" s="171">
        <v>0.57414285714285718</v>
      </c>
      <c r="I250" s="171">
        <v>0.7373600255327506</v>
      </c>
      <c r="J250" s="171"/>
      <c r="K250" s="171">
        <v>0.13713701298701297</v>
      </c>
      <c r="L250" s="171">
        <v>0</v>
      </c>
      <c r="M250" s="171">
        <v>0</v>
      </c>
      <c r="N250" s="271">
        <v>0.61175459678702093</v>
      </c>
      <c r="O250" s="44"/>
      <c r="P250" s="44"/>
    </row>
    <row r="251" spans="1:16" ht="18.399999999999999" customHeight="1">
      <c r="A251" s="58"/>
      <c r="B251" s="59"/>
      <c r="C251" s="60" t="s">
        <v>4</v>
      </c>
      <c r="D251" s="64" t="s">
        <v>45</v>
      </c>
      <c r="E251" s="172">
        <v>0.69652326925367924</v>
      </c>
      <c r="F251" s="172">
        <v>0</v>
      </c>
      <c r="G251" s="172"/>
      <c r="H251" s="172">
        <v>0.57414285714285718</v>
      </c>
      <c r="I251" s="172">
        <v>0.71877089588172205</v>
      </c>
      <c r="J251" s="172"/>
      <c r="K251" s="172">
        <v>0.27427402597402595</v>
      </c>
      <c r="L251" s="172">
        <v>0</v>
      </c>
      <c r="M251" s="172">
        <v>0</v>
      </c>
      <c r="N251" s="272">
        <v>0.61175459678702093</v>
      </c>
      <c r="O251" s="44"/>
      <c r="P251" s="44"/>
    </row>
    <row r="252" spans="1:16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31">
        <v>53085000</v>
      </c>
      <c r="F252" s="971">
        <v>0</v>
      </c>
      <c r="G252" s="977"/>
      <c r="H252" s="971">
        <v>10000</v>
      </c>
      <c r="I252" s="971">
        <v>52475000</v>
      </c>
      <c r="J252" s="1046"/>
      <c r="K252" s="971">
        <v>600000</v>
      </c>
      <c r="L252" s="971">
        <v>0</v>
      </c>
      <c r="M252" s="971">
        <v>0</v>
      </c>
      <c r="N252" s="979">
        <v>0</v>
      </c>
      <c r="O252" s="44"/>
      <c r="P252" s="44"/>
    </row>
    <row r="253" spans="1:16" ht="18.399999999999999" customHeight="1">
      <c r="A253" s="56"/>
      <c r="B253" s="52"/>
      <c r="C253" s="53" t="s">
        <v>4</v>
      </c>
      <c r="D253" s="62" t="s">
        <v>42</v>
      </c>
      <c r="E253" s="631">
        <v>54046000</v>
      </c>
      <c r="F253" s="971">
        <v>0</v>
      </c>
      <c r="G253" s="971"/>
      <c r="H253" s="971">
        <v>17000</v>
      </c>
      <c r="I253" s="971">
        <v>53714000</v>
      </c>
      <c r="J253" s="1046"/>
      <c r="K253" s="971">
        <v>315000</v>
      </c>
      <c r="L253" s="971">
        <v>0</v>
      </c>
      <c r="M253" s="971">
        <v>0</v>
      </c>
      <c r="N253" s="979">
        <v>0</v>
      </c>
      <c r="O253" s="44"/>
      <c r="P253" s="44"/>
    </row>
    <row r="254" spans="1:16" ht="18.399999999999999" customHeight="1">
      <c r="A254" s="56"/>
      <c r="B254" s="52"/>
      <c r="C254" s="53" t="s">
        <v>4</v>
      </c>
      <c r="D254" s="62" t="s">
        <v>43</v>
      </c>
      <c r="E254" s="631">
        <v>38175077.550000004</v>
      </c>
      <c r="F254" s="971">
        <v>0</v>
      </c>
      <c r="G254" s="971"/>
      <c r="H254" s="971">
        <v>16494.28</v>
      </c>
      <c r="I254" s="971">
        <v>38030946.170000002</v>
      </c>
      <c r="J254" s="1046"/>
      <c r="K254" s="971">
        <v>127637.1</v>
      </c>
      <c r="L254" s="971">
        <v>0</v>
      </c>
      <c r="M254" s="971">
        <v>0</v>
      </c>
      <c r="N254" s="979">
        <v>0</v>
      </c>
      <c r="O254" s="44"/>
      <c r="P254" s="44"/>
    </row>
    <row r="255" spans="1:16" ht="18" customHeight="1">
      <c r="A255" s="56"/>
      <c r="B255" s="52"/>
      <c r="C255" s="53" t="s">
        <v>4</v>
      </c>
      <c r="D255" s="62" t="s">
        <v>44</v>
      </c>
      <c r="E255" s="171">
        <v>0.71913115851935583</v>
      </c>
      <c r="F255" s="171">
        <v>0</v>
      </c>
      <c r="G255" s="171"/>
      <c r="H255" s="171">
        <v>1.6494279999999999</v>
      </c>
      <c r="I255" s="171">
        <v>0.72474409090042879</v>
      </c>
      <c r="J255" s="171"/>
      <c r="K255" s="171">
        <v>0.21272850000000001</v>
      </c>
      <c r="L255" s="171">
        <v>0</v>
      </c>
      <c r="M255" s="171">
        <v>0</v>
      </c>
      <c r="N255" s="271">
        <v>0</v>
      </c>
      <c r="O255" s="44"/>
      <c r="P255" s="44"/>
    </row>
    <row r="256" spans="1:16" ht="18.399999999999999" customHeight="1">
      <c r="A256" s="58"/>
      <c r="B256" s="59"/>
      <c r="C256" s="60" t="s">
        <v>4</v>
      </c>
      <c r="D256" s="61" t="s">
        <v>45</v>
      </c>
      <c r="E256" s="273">
        <v>0.70634417995781384</v>
      </c>
      <c r="F256" s="172">
        <v>0</v>
      </c>
      <c r="G256" s="172"/>
      <c r="H256" s="172">
        <v>0.97025176470588226</v>
      </c>
      <c r="I256" s="172">
        <v>0.70802670011542623</v>
      </c>
      <c r="J256" s="172"/>
      <c r="K256" s="172">
        <v>0.40519714285714287</v>
      </c>
      <c r="L256" s="172">
        <v>0</v>
      </c>
      <c r="M256" s="172">
        <v>0</v>
      </c>
      <c r="N256" s="272">
        <v>0</v>
      </c>
      <c r="O256" s="44"/>
      <c r="P256" s="44"/>
    </row>
    <row r="257" spans="1:16" ht="18.399999999999999" customHeight="1">
      <c r="A257" s="51" t="s">
        <v>732</v>
      </c>
      <c r="B257" s="52" t="s">
        <v>47</v>
      </c>
      <c r="C257" s="53" t="s">
        <v>734</v>
      </c>
      <c r="D257" s="62" t="s">
        <v>41</v>
      </c>
      <c r="E257" s="631">
        <v>283894000</v>
      </c>
      <c r="F257" s="971">
        <v>0</v>
      </c>
      <c r="G257" s="977"/>
      <c r="H257" s="971">
        <v>481000</v>
      </c>
      <c r="I257" s="971">
        <v>231100000</v>
      </c>
      <c r="J257" s="1046"/>
      <c r="K257" s="971">
        <v>2682000</v>
      </c>
      <c r="L257" s="971">
        <v>0</v>
      </c>
      <c r="M257" s="971">
        <v>0</v>
      </c>
      <c r="N257" s="979">
        <v>49631000</v>
      </c>
      <c r="O257" s="44"/>
      <c r="P257" s="44"/>
    </row>
    <row r="258" spans="1:16" ht="18.399999999999999" customHeight="1">
      <c r="A258" s="56"/>
      <c r="B258" s="52"/>
      <c r="C258" s="53" t="s">
        <v>4</v>
      </c>
      <c r="D258" s="62" t="s">
        <v>42</v>
      </c>
      <c r="E258" s="631">
        <v>349907111.98000002</v>
      </c>
      <c r="F258" s="971">
        <v>0</v>
      </c>
      <c r="G258" s="971"/>
      <c r="H258" s="971">
        <v>597300</v>
      </c>
      <c r="I258" s="971">
        <v>293761086.98000002</v>
      </c>
      <c r="J258" s="1046"/>
      <c r="K258" s="971">
        <v>5712986</v>
      </c>
      <c r="L258" s="971">
        <v>0</v>
      </c>
      <c r="M258" s="971">
        <v>0</v>
      </c>
      <c r="N258" s="979">
        <v>49835739</v>
      </c>
      <c r="O258" s="44"/>
      <c r="P258" s="44"/>
    </row>
    <row r="259" spans="1:16" ht="18.399999999999999" customHeight="1">
      <c r="A259" s="56"/>
      <c r="B259" s="52"/>
      <c r="C259" s="53" t="s">
        <v>4</v>
      </c>
      <c r="D259" s="62" t="s">
        <v>43</v>
      </c>
      <c r="E259" s="631">
        <v>221939115.56999996</v>
      </c>
      <c r="F259" s="971">
        <v>0</v>
      </c>
      <c r="G259" s="971"/>
      <c r="H259" s="971">
        <v>298113.09999999998</v>
      </c>
      <c r="I259" s="971">
        <v>187355258.09999996</v>
      </c>
      <c r="J259" s="1046"/>
      <c r="K259" s="971">
        <v>1041934.6499999999</v>
      </c>
      <c r="L259" s="971">
        <v>0</v>
      </c>
      <c r="M259" s="971">
        <v>0</v>
      </c>
      <c r="N259" s="979">
        <v>33243809.719999995</v>
      </c>
      <c r="O259" s="44"/>
      <c r="P259" s="44"/>
    </row>
    <row r="260" spans="1:16" ht="18.399999999999999" customHeight="1">
      <c r="A260" s="56"/>
      <c r="B260" s="52"/>
      <c r="C260" s="53" t="s">
        <v>4</v>
      </c>
      <c r="D260" s="62" t="s">
        <v>44</v>
      </c>
      <c r="E260" s="171">
        <v>0.7817675455275559</v>
      </c>
      <c r="F260" s="171">
        <v>0</v>
      </c>
      <c r="G260" s="171"/>
      <c r="H260" s="171">
        <v>0.61977775467775464</v>
      </c>
      <c r="I260" s="171">
        <v>0.81071076633491979</v>
      </c>
      <c r="J260" s="171"/>
      <c r="K260" s="171">
        <v>0.38849166666666662</v>
      </c>
      <c r="L260" s="171">
        <v>0</v>
      </c>
      <c r="M260" s="171">
        <v>0</v>
      </c>
      <c r="N260" s="271">
        <v>0.66981946202977971</v>
      </c>
      <c r="O260" s="44"/>
      <c r="P260" s="44"/>
    </row>
    <row r="261" spans="1:16" ht="18.399999999999999" customHeight="1">
      <c r="A261" s="58"/>
      <c r="B261" s="59"/>
      <c r="C261" s="60" t="s">
        <v>4</v>
      </c>
      <c r="D261" s="61" t="s">
        <v>45</v>
      </c>
      <c r="E261" s="273">
        <v>0.63428009311992939</v>
      </c>
      <c r="F261" s="172">
        <v>0</v>
      </c>
      <c r="G261" s="172"/>
      <c r="H261" s="172">
        <v>0.49910112171438137</v>
      </c>
      <c r="I261" s="172">
        <v>0.63778106224380759</v>
      </c>
      <c r="J261" s="172"/>
      <c r="K261" s="172">
        <v>0.18238004609148351</v>
      </c>
      <c r="L261" s="172">
        <v>0</v>
      </c>
      <c r="M261" s="172">
        <v>0</v>
      </c>
      <c r="N261" s="272">
        <v>0.66706765841277071</v>
      </c>
      <c r="O261" s="44"/>
      <c r="P261" s="44"/>
    </row>
    <row r="262" spans="1:16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31">
        <v>16673000</v>
      </c>
      <c r="F262" s="971">
        <v>0</v>
      </c>
      <c r="G262" s="977"/>
      <c r="H262" s="971">
        <v>3893000</v>
      </c>
      <c r="I262" s="971">
        <v>12280000</v>
      </c>
      <c r="J262" s="1046"/>
      <c r="K262" s="971">
        <v>500000</v>
      </c>
      <c r="L262" s="971">
        <v>0</v>
      </c>
      <c r="M262" s="971">
        <v>0</v>
      </c>
      <c r="N262" s="979">
        <v>0</v>
      </c>
      <c r="O262" s="44"/>
      <c r="P262" s="44"/>
    </row>
    <row r="263" spans="1:16" ht="18.399999999999999" customHeight="1">
      <c r="A263" s="56"/>
      <c r="B263" s="52"/>
      <c r="C263" s="53" t="s">
        <v>4</v>
      </c>
      <c r="D263" s="62" t="s">
        <v>42</v>
      </c>
      <c r="E263" s="631">
        <v>16673000</v>
      </c>
      <c r="F263" s="971">
        <v>0</v>
      </c>
      <c r="G263" s="971"/>
      <c r="H263" s="971">
        <v>3893000</v>
      </c>
      <c r="I263" s="971">
        <v>12280000</v>
      </c>
      <c r="J263" s="1046"/>
      <c r="K263" s="971">
        <v>500000</v>
      </c>
      <c r="L263" s="971">
        <v>0</v>
      </c>
      <c r="M263" s="971">
        <v>0</v>
      </c>
      <c r="N263" s="979">
        <v>0</v>
      </c>
      <c r="O263" s="44"/>
      <c r="P263" s="44"/>
    </row>
    <row r="264" spans="1:16" ht="18.399999999999999" customHeight="1">
      <c r="A264" s="56"/>
      <c r="B264" s="52"/>
      <c r="C264" s="53" t="s">
        <v>4</v>
      </c>
      <c r="D264" s="62" t="s">
        <v>43</v>
      </c>
      <c r="E264" s="631">
        <v>10917297.890000001</v>
      </c>
      <c r="F264" s="971">
        <v>0</v>
      </c>
      <c r="G264" s="971"/>
      <c r="H264" s="971">
        <v>2370925.5299999998</v>
      </c>
      <c r="I264" s="971">
        <v>8247542.3600000013</v>
      </c>
      <c r="J264" s="1046"/>
      <c r="K264" s="971">
        <v>298830</v>
      </c>
      <c r="L264" s="971">
        <v>0</v>
      </c>
      <c r="M264" s="971">
        <v>0</v>
      </c>
      <c r="N264" s="979">
        <v>0</v>
      </c>
      <c r="O264" s="44"/>
      <c r="P264" s="44"/>
    </row>
    <row r="265" spans="1:16" ht="18.399999999999999" customHeight="1">
      <c r="A265" s="56"/>
      <c r="B265" s="52"/>
      <c r="C265" s="53" t="s">
        <v>4</v>
      </c>
      <c r="D265" s="62" t="s">
        <v>44</v>
      </c>
      <c r="E265" s="171">
        <v>0.65478905355964734</v>
      </c>
      <c r="F265" s="171">
        <v>0</v>
      </c>
      <c r="G265" s="171"/>
      <c r="H265" s="171">
        <v>0.60902274081685071</v>
      </c>
      <c r="I265" s="171">
        <v>0.67162397068403923</v>
      </c>
      <c r="J265" s="171"/>
      <c r="K265" s="171">
        <v>0.59765999999999997</v>
      </c>
      <c r="L265" s="171">
        <v>0</v>
      </c>
      <c r="M265" s="171">
        <v>0</v>
      </c>
      <c r="N265" s="271">
        <v>0</v>
      </c>
      <c r="O265" s="44"/>
      <c r="P265" s="44"/>
    </row>
    <row r="266" spans="1:16" ht="18.399999999999999" customHeight="1">
      <c r="A266" s="58"/>
      <c r="B266" s="59"/>
      <c r="C266" s="60" t="s">
        <v>4</v>
      </c>
      <c r="D266" s="64" t="s">
        <v>45</v>
      </c>
      <c r="E266" s="172">
        <v>0.65478905355964734</v>
      </c>
      <c r="F266" s="172">
        <v>0</v>
      </c>
      <c r="G266" s="172"/>
      <c r="H266" s="172">
        <v>0.60902274081685071</v>
      </c>
      <c r="I266" s="172">
        <v>0.67162397068403923</v>
      </c>
      <c r="J266" s="172"/>
      <c r="K266" s="172">
        <v>0.59765999999999997</v>
      </c>
      <c r="L266" s="172">
        <v>0</v>
      </c>
      <c r="M266" s="172">
        <v>0</v>
      </c>
      <c r="N266" s="272">
        <v>0</v>
      </c>
      <c r="O266" s="44"/>
      <c r="P266" s="44"/>
    </row>
    <row r="267" spans="1:16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31">
        <v>101036000</v>
      </c>
      <c r="F267" s="971">
        <v>1550000</v>
      </c>
      <c r="G267" s="977"/>
      <c r="H267" s="971">
        <v>540000</v>
      </c>
      <c r="I267" s="971">
        <v>87036000</v>
      </c>
      <c r="J267" s="1046"/>
      <c r="K267" s="971">
        <v>8217000</v>
      </c>
      <c r="L267" s="971">
        <v>0</v>
      </c>
      <c r="M267" s="971">
        <v>0</v>
      </c>
      <c r="N267" s="979">
        <v>3693000</v>
      </c>
    </row>
    <row r="268" spans="1:16" ht="18.399999999999999" customHeight="1">
      <c r="A268" s="56"/>
      <c r="B268" s="52"/>
      <c r="C268" s="53" t="s">
        <v>158</v>
      </c>
      <c r="D268" s="62" t="s">
        <v>42</v>
      </c>
      <c r="E268" s="631">
        <v>113609963</v>
      </c>
      <c r="F268" s="971">
        <v>1550000</v>
      </c>
      <c r="G268" s="971"/>
      <c r="H268" s="971">
        <v>542000</v>
      </c>
      <c r="I268" s="971">
        <v>99262252</v>
      </c>
      <c r="J268" s="1046"/>
      <c r="K268" s="971">
        <v>8121647</v>
      </c>
      <c r="L268" s="971">
        <v>0</v>
      </c>
      <c r="M268" s="971">
        <v>0</v>
      </c>
      <c r="N268" s="979">
        <v>4134064</v>
      </c>
    </row>
    <row r="269" spans="1:16" ht="18.399999999999999" customHeight="1">
      <c r="A269" s="56"/>
      <c r="B269" s="52"/>
      <c r="C269" s="53" t="s">
        <v>4</v>
      </c>
      <c r="D269" s="62" t="s">
        <v>43</v>
      </c>
      <c r="E269" s="631">
        <v>63602279.890000015</v>
      </c>
      <c r="F269" s="971">
        <v>1550000</v>
      </c>
      <c r="G269" s="971"/>
      <c r="H269" s="971">
        <v>333134.51</v>
      </c>
      <c r="I269" s="971">
        <v>58877386.600000016</v>
      </c>
      <c r="J269" s="1046"/>
      <c r="K269" s="971">
        <v>416357.52</v>
      </c>
      <c r="L269" s="971">
        <v>0</v>
      </c>
      <c r="M269" s="971">
        <v>0</v>
      </c>
      <c r="N269" s="979">
        <v>2425401.2600000002</v>
      </c>
    </row>
    <row r="270" spans="1:16" ht="18.399999999999999" customHeight="1">
      <c r="A270" s="56"/>
      <c r="B270" s="52"/>
      <c r="C270" s="53" t="s">
        <v>4</v>
      </c>
      <c r="D270" s="62" t="s">
        <v>44</v>
      </c>
      <c r="E270" s="171">
        <v>0.62950116681182955</v>
      </c>
      <c r="F270" s="171">
        <v>1</v>
      </c>
      <c r="G270" s="171"/>
      <c r="H270" s="171">
        <v>0.61691575925925923</v>
      </c>
      <c r="I270" s="171">
        <v>0.67647165081115879</v>
      </c>
      <c r="J270" s="171"/>
      <c r="K270" s="171">
        <v>5.0670259218692955E-2</v>
      </c>
      <c r="L270" s="171">
        <v>0</v>
      </c>
      <c r="M270" s="171">
        <v>0</v>
      </c>
      <c r="N270" s="271">
        <v>0.65675636609802335</v>
      </c>
    </row>
    <row r="271" spans="1:16" ht="18.399999999999999" customHeight="1">
      <c r="A271" s="58"/>
      <c r="B271" s="59"/>
      <c r="C271" s="60" t="s">
        <v>4</v>
      </c>
      <c r="D271" s="64" t="s">
        <v>45</v>
      </c>
      <c r="E271" s="172">
        <v>0.5598301259018984</v>
      </c>
      <c r="F271" s="172">
        <v>1</v>
      </c>
      <c r="G271" s="172"/>
      <c r="H271" s="172">
        <v>0.61463931734317345</v>
      </c>
      <c r="I271" s="172">
        <v>0.59314981691126667</v>
      </c>
      <c r="J271" s="172"/>
      <c r="K271" s="172">
        <v>5.1265158409371896E-2</v>
      </c>
      <c r="L271" s="172">
        <v>0</v>
      </c>
      <c r="M271" s="172">
        <v>0</v>
      </c>
      <c r="N271" s="272">
        <v>0.5866869163128583</v>
      </c>
    </row>
    <row r="272" spans="1:16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31">
        <v>134282000</v>
      </c>
      <c r="F272" s="971">
        <v>2500000</v>
      </c>
      <c r="G272" s="977"/>
      <c r="H272" s="971">
        <v>108660000</v>
      </c>
      <c r="I272" s="971">
        <v>22762000</v>
      </c>
      <c r="J272" s="1046"/>
      <c r="K272" s="971">
        <v>360000</v>
      </c>
      <c r="L272" s="971">
        <v>0</v>
      </c>
      <c r="M272" s="971">
        <v>0</v>
      </c>
      <c r="N272" s="979">
        <v>0</v>
      </c>
    </row>
    <row r="273" spans="1:14" ht="18.399999999999999" customHeight="1">
      <c r="A273" s="56"/>
      <c r="B273" s="52"/>
      <c r="C273" s="53" t="s">
        <v>161</v>
      </c>
      <c r="D273" s="62" t="s">
        <v>42</v>
      </c>
      <c r="E273" s="631">
        <v>157617000</v>
      </c>
      <c r="F273" s="971">
        <v>3700000</v>
      </c>
      <c r="G273" s="971"/>
      <c r="H273" s="971">
        <v>131460000</v>
      </c>
      <c r="I273" s="971">
        <v>22097000</v>
      </c>
      <c r="J273" s="1046"/>
      <c r="K273" s="971">
        <v>360000</v>
      </c>
      <c r="L273" s="971">
        <v>0</v>
      </c>
      <c r="M273" s="971">
        <v>0</v>
      </c>
      <c r="N273" s="979">
        <v>0</v>
      </c>
    </row>
    <row r="274" spans="1:14" ht="18.399999999999999" customHeight="1">
      <c r="A274" s="56"/>
      <c r="B274" s="52"/>
      <c r="C274" s="53" t="s">
        <v>4</v>
      </c>
      <c r="D274" s="62" t="s">
        <v>43</v>
      </c>
      <c r="E274" s="631">
        <v>118204671.19</v>
      </c>
      <c r="F274" s="971">
        <v>3602486.19</v>
      </c>
      <c r="G274" s="971"/>
      <c r="H274" s="971">
        <v>99163611.540000007</v>
      </c>
      <c r="I274" s="971">
        <v>15279283.460000001</v>
      </c>
      <c r="J274" s="1046"/>
      <c r="K274" s="971">
        <v>159290</v>
      </c>
      <c r="L274" s="971">
        <v>0</v>
      </c>
      <c r="M274" s="971">
        <v>0</v>
      </c>
      <c r="N274" s="979">
        <v>0</v>
      </c>
    </row>
    <row r="275" spans="1:14" ht="18.399999999999999" customHeight="1">
      <c r="A275" s="56"/>
      <c r="B275" s="52"/>
      <c r="C275" s="53" t="s">
        <v>4</v>
      </c>
      <c r="D275" s="62" t="s">
        <v>44</v>
      </c>
      <c r="E275" s="171">
        <v>0.88027189936104611</v>
      </c>
      <c r="F275" s="171">
        <v>1.440994476</v>
      </c>
      <c r="G275" s="171"/>
      <c r="H275" s="171">
        <v>0.9126045604638322</v>
      </c>
      <c r="I275" s="171">
        <v>0.6712627827080222</v>
      </c>
      <c r="J275" s="171"/>
      <c r="K275" s="171">
        <v>0.44247222222222221</v>
      </c>
      <c r="L275" s="171">
        <v>0</v>
      </c>
      <c r="M275" s="171">
        <v>0</v>
      </c>
      <c r="N275" s="271">
        <v>0</v>
      </c>
    </row>
    <row r="276" spans="1:14" ht="18.399999999999999" customHeight="1">
      <c r="A276" s="58"/>
      <c r="B276" s="59"/>
      <c r="C276" s="60" t="s">
        <v>4</v>
      </c>
      <c r="D276" s="64" t="s">
        <v>45</v>
      </c>
      <c r="E276" s="172">
        <v>0.74994874404410694</v>
      </c>
      <c r="F276" s="172">
        <v>0.97364491621621618</v>
      </c>
      <c r="G276" s="172"/>
      <c r="H276" s="172">
        <v>0.75432535782747612</v>
      </c>
      <c r="I276" s="172">
        <v>0.69146415622030144</v>
      </c>
      <c r="J276" s="172"/>
      <c r="K276" s="172">
        <v>0.44247222222222221</v>
      </c>
      <c r="L276" s="172">
        <v>0</v>
      </c>
      <c r="M276" s="172">
        <v>0</v>
      </c>
      <c r="N276" s="272">
        <v>0</v>
      </c>
    </row>
    <row r="277" spans="1:14" ht="18.399999999999999" customHeight="1">
      <c r="A277" s="51" t="s">
        <v>735</v>
      </c>
      <c r="B277" s="52" t="s">
        <v>47</v>
      </c>
      <c r="C277" s="53" t="s">
        <v>736</v>
      </c>
      <c r="D277" s="62" t="s">
        <v>41</v>
      </c>
      <c r="E277" s="631">
        <v>71574000</v>
      </c>
      <c r="F277" s="971">
        <v>0</v>
      </c>
      <c r="G277" s="977"/>
      <c r="H277" s="971">
        <v>91000</v>
      </c>
      <c r="I277" s="971">
        <v>67735000</v>
      </c>
      <c r="J277" s="1046"/>
      <c r="K277" s="971">
        <v>1660000</v>
      </c>
      <c r="L277" s="971">
        <v>0</v>
      </c>
      <c r="M277" s="971">
        <v>0</v>
      </c>
      <c r="N277" s="979">
        <v>2088000</v>
      </c>
    </row>
    <row r="278" spans="1:14" ht="18.399999999999999" customHeight="1">
      <c r="A278" s="56"/>
      <c r="B278" s="52"/>
      <c r="C278" s="53"/>
      <c r="D278" s="62" t="s">
        <v>42</v>
      </c>
      <c r="E278" s="631">
        <v>71740177.549999997</v>
      </c>
      <c r="F278" s="971">
        <v>0</v>
      </c>
      <c r="G278" s="971"/>
      <c r="H278" s="971">
        <v>91000</v>
      </c>
      <c r="I278" s="971">
        <v>67441177.549999997</v>
      </c>
      <c r="J278" s="1046"/>
      <c r="K278" s="971">
        <v>2120000</v>
      </c>
      <c r="L278" s="971">
        <v>0</v>
      </c>
      <c r="M278" s="971">
        <v>0</v>
      </c>
      <c r="N278" s="979">
        <v>2088000</v>
      </c>
    </row>
    <row r="279" spans="1:14" ht="18.399999999999999" customHeight="1">
      <c r="A279" s="56"/>
      <c r="B279" s="52"/>
      <c r="C279" s="53" t="s">
        <v>4</v>
      </c>
      <c r="D279" s="62" t="s">
        <v>43</v>
      </c>
      <c r="E279" s="631">
        <v>39160495.349999994</v>
      </c>
      <c r="F279" s="971">
        <v>0</v>
      </c>
      <c r="G279" s="971"/>
      <c r="H279" s="971">
        <v>16884.89</v>
      </c>
      <c r="I279" s="971">
        <v>37796843.329999998</v>
      </c>
      <c r="J279" s="1046"/>
      <c r="K279" s="971">
        <v>50534.55</v>
      </c>
      <c r="L279" s="971">
        <v>0</v>
      </c>
      <c r="M279" s="971">
        <v>0</v>
      </c>
      <c r="N279" s="979">
        <v>1296232.58</v>
      </c>
    </row>
    <row r="280" spans="1:14" ht="18.399999999999999" customHeight="1">
      <c r="A280" s="56"/>
      <c r="B280" s="52"/>
      <c r="C280" s="53" t="s">
        <v>4</v>
      </c>
      <c r="D280" s="62" t="s">
        <v>44</v>
      </c>
      <c r="E280" s="171">
        <v>0.54713297216866452</v>
      </c>
      <c r="F280" s="171">
        <v>0</v>
      </c>
      <c r="G280" s="171"/>
      <c r="H280" s="171">
        <v>0.18554824175824175</v>
      </c>
      <c r="I280" s="171">
        <v>0.55801053118771682</v>
      </c>
      <c r="J280" s="171"/>
      <c r="K280" s="171">
        <v>3.0442500000000001E-2</v>
      </c>
      <c r="L280" s="171">
        <v>0</v>
      </c>
      <c r="M280" s="171">
        <v>0</v>
      </c>
      <c r="N280" s="271">
        <v>0.62080104406130276</v>
      </c>
    </row>
    <row r="281" spans="1:14" ht="18.399999999999999" customHeight="1">
      <c r="A281" s="58"/>
      <c r="B281" s="59"/>
      <c r="C281" s="60" t="s">
        <v>4</v>
      </c>
      <c r="D281" s="64" t="s">
        <v>45</v>
      </c>
      <c r="E281" s="172">
        <v>0.54586560400839146</v>
      </c>
      <c r="F281" s="172">
        <v>0</v>
      </c>
      <c r="G281" s="172"/>
      <c r="H281" s="172">
        <v>0.18554824175824175</v>
      </c>
      <c r="I281" s="172">
        <v>0.56044162784639873</v>
      </c>
      <c r="J281" s="172"/>
      <c r="K281" s="172">
        <v>2.3837051886792453E-2</v>
      </c>
      <c r="L281" s="172">
        <v>0</v>
      </c>
      <c r="M281" s="172">
        <v>0</v>
      </c>
      <c r="N281" s="272">
        <v>0.62080104406130276</v>
      </c>
    </row>
    <row r="282" spans="1:14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31">
        <v>211289000</v>
      </c>
      <c r="F282" s="971">
        <v>0</v>
      </c>
      <c r="G282" s="977"/>
      <c r="H282" s="971">
        <v>2704000</v>
      </c>
      <c r="I282" s="971">
        <v>193847000</v>
      </c>
      <c r="J282" s="1046"/>
      <c r="K282" s="971">
        <v>14738000</v>
      </c>
      <c r="L282" s="971">
        <v>0</v>
      </c>
      <c r="M282" s="971">
        <v>0</v>
      </c>
      <c r="N282" s="979">
        <v>0</v>
      </c>
    </row>
    <row r="283" spans="1:14" ht="18.399999999999999" customHeight="1">
      <c r="A283" s="56"/>
      <c r="B283" s="52"/>
      <c r="C283" s="53" t="s">
        <v>4</v>
      </c>
      <c r="D283" s="62" t="s">
        <v>42</v>
      </c>
      <c r="E283" s="631">
        <v>211293770</v>
      </c>
      <c r="F283" s="971">
        <v>0</v>
      </c>
      <c r="G283" s="971"/>
      <c r="H283" s="971">
        <v>2693200</v>
      </c>
      <c r="I283" s="971">
        <v>190106900</v>
      </c>
      <c r="J283" s="1046"/>
      <c r="K283" s="971">
        <v>18132300</v>
      </c>
      <c r="L283" s="971">
        <v>0</v>
      </c>
      <c r="M283" s="971">
        <v>0</v>
      </c>
      <c r="N283" s="979">
        <v>361370</v>
      </c>
    </row>
    <row r="284" spans="1:14" ht="18.399999999999999" customHeight="1">
      <c r="A284" s="56"/>
      <c r="B284" s="52"/>
      <c r="C284" s="53" t="s">
        <v>4</v>
      </c>
      <c r="D284" s="62" t="s">
        <v>43</v>
      </c>
      <c r="E284" s="631">
        <v>137032468.83000001</v>
      </c>
      <c r="F284" s="971">
        <v>0</v>
      </c>
      <c r="G284" s="971"/>
      <c r="H284" s="971">
        <v>1943416.26</v>
      </c>
      <c r="I284" s="971">
        <v>133569463.38000003</v>
      </c>
      <c r="J284" s="1046"/>
      <c r="K284" s="971">
        <v>1518884.04</v>
      </c>
      <c r="L284" s="971">
        <v>0</v>
      </c>
      <c r="M284" s="971">
        <v>0</v>
      </c>
      <c r="N284" s="979">
        <v>705.15</v>
      </c>
    </row>
    <row r="285" spans="1:14" ht="18.399999999999999" customHeight="1">
      <c r="A285" s="56"/>
      <c r="B285" s="52"/>
      <c r="C285" s="53" t="s">
        <v>4</v>
      </c>
      <c r="D285" s="62" t="s">
        <v>44</v>
      </c>
      <c r="E285" s="171">
        <v>0.64855467549186196</v>
      </c>
      <c r="F285" s="171">
        <v>0</v>
      </c>
      <c r="G285" s="171"/>
      <c r="H285" s="171">
        <v>0.71871903106508872</v>
      </c>
      <c r="I285" s="171">
        <v>0.68904581128415721</v>
      </c>
      <c r="J285" s="171"/>
      <c r="K285" s="171">
        <v>0.1030590337902022</v>
      </c>
      <c r="L285" s="171">
        <v>0</v>
      </c>
      <c r="M285" s="171">
        <v>0</v>
      </c>
      <c r="N285" s="271">
        <v>0</v>
      </c>
    </row>
    <row r="286" spans="1:14" ht="18.399999999999999" customHeight="1">
      <c r="A286" s="58"/>
      <c r="B286" s="59"/>
      <c r="C286" s="60" t="s">
        <v>4</v>
      </c>
      <c r="D286" s="64" t="s">
        <v>45</v>
      </c>
      <c r="E286" s="172">
        <v>0.64854003423763995</v>
      </c>
      <c r="F286" s="172">
        <v>0</v>
      </c>
      <c r="G286" s="172"/>
      <c r="H286" s="172">
        <v>0.7216011658993019</v>
      </c>
      <c r="I286" s="172">
        <v>0.70260186968489846</v>
      </c>
      <c r="J286" s="172"/>
      <c r="K286" s="172">
        <v>8.3766760973511364E-2</v>
      </c>
      <c r="L286" s="172">
        <v>0</v>
      </c>
      <c r="M286" s="172">
        <v>0</v>
      </c>
      <c r="N286" s="272">
        <v>1.9513241276254254E-3</v>
      </c>
    </row>
    <row r="287" spans="1:14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31">
        <v>631586000</v>
      </c>
      <c r="F287" s="971">
        <v>0</v>
      </c>
      <c r="G287" s="977"/>
      <c r="H287" s="971">
        <v>16623000</v>
      </c>
      <c r="I287" s="971">
        <v>596927000</v>
      </c>
      <c r="J287" s="1046"/>
      <c r="K287" s="971">
        <v>15823000</v>
      </c>
      <c r="L287" s="971">
        <v>0</v>
      </c>
      <c r="M287" s="971">
        <v>0</v>
      </c>
      <c r="N287" s="979">
        <v>2213000</v>
      </c>
    </row>
    <row r="288" spans="1:14" ht="18.399999999999999" customHeight="1">
      <c r="A288" s="56"/>
      <c r="B288" s="52"/>
      <c r="C288" s="53" t="s">
        <v>166</v>
      </c>
      <c r="D288" s="62" t="s">
        <v>42</v>
      </c>
      <c r="E288" s="631">
        <v>639136200</v>
      </c>
      <c r="F288" s="971">
        <v>0</v>
      </c>
      <c r="G288" s="971"/>
      <c r="H288" s="971">
        <v>16223000</v>
      </c>
      <c r="I288" s="971">
        <v>597327000</v>
      </c>
      <c r="J288" s="1046"/>
      <c r="K288" s="971">
        <v>22293000</v>
      </c>
      <c r="L288" s="971">
        <v>0</v>
      </c>
      <c r="M288" s="971">
        <v>0</v>
      </c>
      <c r="N288" s="979">
        <v>3293200</v>
      </c>
    </row>
    <row r="289" spans="1:14" ht="18.399999999999999" customHeight="1">
      <c r="A289" s="56"/>
      <c r="B289" s="52"/>
      <c r="C289" s="53" t="s">
        <v>4</v>
      </c>
      <c r="D289" s="62" t="s">
        <v>43</v>
      </c>
      <c r="E289" s="631">
        <v>463412085.59999996</v>
      </c>
      <c r="F289" s="971">
        <v>0</v>
      </c>
      <c r="G289" s="971"/>
      <c r="H289" s="971">
        <v>13505945.139999999</v>
      </c>
      <c r="I289" s="971">
        <v>438839101.00999999</v>
      </c>
      <c r="J289" s="1046"/>
      <c r="K289" s="971">
        <v>8853983.4900000002</v>
      </c>
      <c r="L289" s="971">
        <v>0</v>
      </c>
      <c r="M289" s="971">
        <v>0</v>
      </c>
      <c r="N289" s="979">
        <v>2213055.96</v>
      </c>
    </row>
    <row r="290" spans="1:14" ht="18.399999999999999" customHeight="1">
      <c r="A290" s="56"/>
      <c r="B290" s="52"/>
      <c r="C290" s="53" t="s">
        <v>4</v>
      </c>
      <c r="D290" s="62" t="s">
        <v>44</v>
      </c>
      <c r="E290" s="171">
        <v>0.73372760890836708</v>
      </c>
      <c r="F290" s="171">
        <v>0</v>
      </c>
      <c r="G290" s="171"/>
      <c r="H290" s="171">
        <v>0.8124854202009264</v>
      </c>
      <c r="I290" s="171">
        <v>0.73516376543530448</v>
      </c>
      <c r="J290" s="171"/>
      <c r="K290" s="171">
        <v>0.55956414649560771</v>
      </c>
      <c r="L290" s="171">
        <v>0</v>
      </c>
      <c r="M290" s="171">
        <v>0</v>
      </c>
      <c r="N290" s="271">
        <v>1.0000252869408044</v>
      </c>
    </row>
    <row r="291" spans="1:14" ht="18.399999999999999" customHeight="1">
      <c r="A291" s="58"/>
      <c r="B291" s="59"/>
      <c r="C291" s="60" t="s">
        <v>4</v>
      </c>
      <c r="D291" s="64" t="s">
        <v>45</v>
      </c>
      <c r="E291" s="172">
        <v>0.72505998815275985</v>
      </c>
      <c r="F291" s="172">
        <v>0</v>
      </c>
      <c r="G291" s="172"/>
      <c r="H291" s="172">
        <v>0.83251834679159209</v>
      </c>
      <c r="I291" s="172">
        <v>0.73467146305122655</v>
      </c>
      <c r="J291" s="172"/>
      <c r="K291" s="172">
        <v>0.39716428879020321</v>
      </c>
      <c r="L291" s="172">
        <v>0</v>
      </c>
      <c r="M291" s="172">
        <v>0</v>
      </c>
      <c r="N291" s="272">
        <v>0.67200776144783192</v>
      </c>
    </row>
    <row r="292" spans="1:14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31">
        <v>568334000</v>
      </c>
      <c r="F292" s="971">
        <v>76841000</v>
      </c>
      <c r="G292" s="977"/>
      <c r="H292" s="971">
        <v>1365000</v>
      </c>
      <c r="I292" s="971">
        <v>459234000</v>
      </c>
      <c r="J292" s="1046"/>
      <c r="K292" s="971">
        <v>14009000</v>
      </c>
      <c r="L292" s="971">
        <v>0</v>
      </c>
      <c r="M292" s="971">
        <v>0</v>
      </c>
      <c r="N292" s="979">
        <v>16885000</v>
      </c>
    </row>
    <row r="293" spans="1:14" ht="18.399999999999999" customHeight="1">
      <c r="A293" s="56"/>
      <c r="B293" s="52"/>
      <c r="C293" s="53" t="s">
        <v>4</v>
      </c>
      <c r="D293" s="62" t="s">
        <v>42</v>
      </c>
      <c r="E293" s="631">
        <v>737883778</v>
      </c>
      <c r="F293" s="971">
        <v>76841000</v>
      </c>
      <c r="G293" s="971"/>
      <c r="H293" s="971">
        <v>1458367</v>
      </c>
      <c r="I293" s="971">
        <v>626992423</v>
      </c>
      <c r="J293" s="1046"/>
      <c r="K293" s="971">
        <v>13421531</v>
      </c>
      <c r="L293" s="971">
        <v>0</v>
      </c>
      <c r="M293" s="971">
        <v>0</v>
      </c>
      <c r="N293" s="979">
        <v>19170457</v>
      </c>
    </row>
    <row r="294" spans="1:14" ht="18.399999999999999" customHeight="1">
      <c r="A294" s="56"/>
      <c r="B294" s="52"/>
      <c r="C294" s="53" t="s">
        <v>4</v>
      </c>
      <c r="D294" s="62" t="s">
        <v>43</v>
      </c>
      <c r="E294" s="631">
        <v>447841287.6099999</v>
      </c>
      <c r="F294" s="971">
        <v>46370986.130000003</v>
      </c>
      <c r="G294" s="971"/>
      <c r="H294" s="971">
        <v>844822.98</v>
      </c>
      <c r="I294" s="971">
        <v>389882696.39999986</v>
      </c>
      <c r="J294" s="1046"/>
      <c r="K294" s="971">
        <v>4042232.9299999997</v>
      </c>
      <c r="L294" s="971">
        <v>0</v>
      </c>
      <c r="M294" s="971">
        <v>0</v>
      </c>
      <c r="N294" s="979">
        <v>6700549.1699999999</v>
      </c>
    </row>
    <row r="295" spans="1:14" ht="18.399999999999999" customHeight="1">
      <c r="A295" s="56"/>
      <c r="B295" s="52"/>
      <c r="C295" s="53" t="s">
        <v>4</v>
      </c>
      <c r="D295" s="62" t="s">
        <v>44</v>
      </c>
      <c r="E295" s="171">
        <v>0.78798961105617449</v>
      </c>
      <c r="F295" s="171">
        <v>0.60346671867883039</v>
      </c>
      <c r="G295" s="171"/>
      <c r="H295" s="171">
        <v>0.61891793406593409</v>
      </c>
      <c r="I295" s="171">
        <v>0.84898482342335246</v>
      </c>
      <c r="J295" s="171"/>
      <c r="K295" s="171">
        <v>0.28854543008066241</v>
      </c>
      <c r="L295" s="171">
        <v>0</v>
      </c>
      <c r="M295" s="171">
        <v>0</v>
      </c>
      <c r="N295" s="271">
        <v>0.3968344193070773</v>
      </c>
    </row>
    <row r="296" spans="1:14" ht="18.399999999999999" customHeight="1">
      <c r="A296" s="58"/>
      <c r="B296" s="59"/>
      <c r="C296" s="60" t="s">
        <v>4</v>
      </c>
      <c r="D296" s="61" t="s">
        <v>45</v>
      </c>
      <c r="E296" s="273">
        <v>0.60692659326900111</v>
      </c>
      <c r="F296" s="172">
        <v>0.60346671867883039</v>
      </c>
      <c r="G296" s="172"/>
      <c r="H296" s="172">
        <v>0.57929381287426274</v>
      </c>
      <c r="I296" s="172">
        <v>0.6218299968195945</v>
      </c>
      <c r="J296" s="172"/>
      <c r="K296" s="172">
        <v>0.30117524818889885</v>
      </c>
      <c r="L296" s="172">
        <v>0</v>
      </c>
      <c r="M296" s="172">
        <v>0</v>
      </c>
      <c r="N296" s="272">
        <v>0.34952474894051822</v>
      </c>
    </row>
    <row r="297" spans="1:14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32">
        <v>252356000</v>
      </c>
      <c r="F297" s="971">
        <v>0</v>
      </c>
      <c r="G297" s="977"/>
      <c r="H297" s="971">
        <v>3928000</v>
      </c>
      <c r="I297" s="971">
        <v>235148000</v>
      </c>
      <c r="J297" s="1046"/>
      <c r="K297" s="971">
        <v>13280000</v>
      </c>
      <c r="L297" s="971">
        <v>0</v>
      </c>
      <c r="M297" s="971">
        <v>0</v>
      </c>
      <c r="N297" s="979">
        <v>0</v>
      </c>
    </row>
    <row r="298" spans="1:14" ht="18.399999999999999" customHeight="1">
      <c r="A298" s="56"/>
      <c r="B298" s="52"/>
      <c r="C298" s="53" t="s">
        <v>4</v>
      </c>
      <c r="D298" s="62" t="s">
        <v>42</v>
      </c>
      <c r="E298" s="631">
        <v>252356000</v>
      </c>
      <c r="F298" s="971">
        <v>0</v>
      </c>
      <c r="G298" s="971"/>
      <c r="H298" s="971">
        <v>3952660</v>
      </c>
      <c r="I298" s="971">
        <v>235123340</v>
      </c>
      <c r="J298" s="1046"/>
      <c r="K298" s="971">
        <v>13280000</v>
      </c>
      <c r="L298" s="971">
        <v>0</v>
      </c>
      <c r="M298" s="971">
        <v>0</v>
      </c>
      <c r="N298" s="979">
        <v>0</v>
      </c>
    </row>
    <row r="299" spans="1:14" ht="18.399999999999999" customHeight="1">
      <c r="A299" s="56"/>
      <c r="B299" s="52"/>
      <c r="C299" s="53" t="s">
        <v>4</v>
      </c>
      <c r="D299" s="62" t="s">
        <v>43</v>
      </c>
      <c r="E299" s="631">
        <v>195906413</v>
      </c>
      <c r="F299" s="971">
        <v>0</v>
      </c>
      <c r="G299" s="971"/>
      <c r="H299" s="971">
        <v>3298192.75</v>
      </c>
      <c r="I299" s="971">
        <v>190683671.16</v>
      </c>
      <c r="J299" s="1046"/>
      <c r="K299" s="971">
        <v>1924549.09</v>
      </c>
      <c r="L299" s="971">
        <v>0</v>
      </c>
      <c r="M299" s="971">
        <v>0</v>
      </c>
      <c r="N299" s="979">
        <v>0</v>
      </c>
    </row>
    <row r="300" spans="1:14" ht="18.399999999999999" customHeight="1">
      <c r="A300" s="56"/>
      <c r="B300" s="52"/>
      <c r="C300" s="53" t="s">
        <v>4</v>
      </c>
      <c r="D300" s="62" t="s">
        <v>44</v>
      </c>
      <c r="E300" s="171">
        <v>0.77630970929956089</v>
      </c>
      <c r="F300" s="171">
        <v>0</v>
      </c>
      <c r="G300" s="171"/>
      <c r="H300" s="171">
        <v>0.83966210539714869</v>
      </c>
      <c r="I300" s="171">
        <v>0.81090917702893495</v>
      </c>
      <c r="J300" s="171"/>
      <c r="K300" s="171">
        <v>0.14492086521084338</v>
      </c>
      <c r="L300" s="171">
        <v>0</v>
      </c>
      <c r="M300" s="171">
        <v>0</v>
      </c>
      <c r="N300" s="271">
        <v>0</v>
      </c>
    </row>
    <row r="301" spans="1:14" ht="18.399999999999999" customHeight="1">
      <c r="A301" s="58"/>
      <c r="B301" s="59"/>
      <c r="C301" s="60" t="s">
        <v>4</v>
      </c>
      <c r="D301" s="64" t="s">
        <v>45</v>
      </c>
      <c r="E301" s="172">
        <v>0.77630970929956089</v>
      </c>
      <c r="F301" s="172">
        <v>0</v>
      </c>
      <c r="G301" s="172"/>
      <c r="H301" s="172">
        <v>0.83442359069588579</v>
      </c>
      <c r="I301" s="172">
        <v>0.8109942260942703</v>
      </c>
      <c r="J301" s="172"/>
      <c r="K301" s="172">
        <v>0.14492086521084338</v>
      </c>
      <c r="L301" s="172">
        <v>0</v>
      </c>
      <c r="M301" s="172">
        <v>0</v>
      </c>
      <c r="N301" s="272">
        <v>0</v>
      </c>
    </row>
    <row r="302" spans="1:14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31">
        <v>65479000</v>
      </c>
      <c r="F302" s="971">
        <v>0</v>
      </c>
      <c r="G302" s="977"/>
      <c r="H302" s="971">
        <v>46000</v>
      </c>
      <c r="I302" s="971">
        <v>63319000</v>
      </c>
      <c r="J302" s="1046"/>
      <c r="K302" s="971">
        <v>2114000</v>
      </c>
      <c r="L302" s="971">
        <v>0</v>
      </c>
      <c r="M302" s="971">
        <v>0</v>
      </c>
      <c r="N302" s="979">
        <v>0</v>
      </c>
    </row>
    <row r="303" spans="1:14" ht="18.399999999999999" customHeight="1">
      <c r="A303" s="56"/>
      <c r="B303" s="52"/>
      <c r="C303" s="53" t="s">
        <v>4</v>
      </c>
      <c r="D303" s="62" t="s">
        <v>42</v>
      </c>
      <c r="E303" s="631">
        <v>66646074</v>
      </c>
      <c r="F303" s="971">
        <v>0</v>
      </c>
      <c r="G303" s="971"/>
      <c r="H303" s="971">
        <v>291000</v>
      </c>
      <c r="I303" s="971">
        <v>63892492</v>
      </c>
      <c r="J303" s="1046"/>
      <c r="K303" s="971">
        <v>2462582</v>
      </c>
      <c r="L303" s="971">
        <v>0</v>
      </c>
      <c r="M303" s="971">
        <v>0</v>
      </c>
      <c r="N303" s="979">
        <v>0</v>
      </c>
    </row>
    <row r="304" spans="1:14" ht="18.399999999999999" customHeight="1">
      <c r="A304" s="56"/>
      <c r="B304" s="52"/>
      <c r="C304" s="53" t="s">
        <v>4</v>
      </c>
      <c r="D304" s="62" t="s">
        <v>43</v>
      </c>
      <c r="E304" s="631">
        <v>47779748.800000004</v>
      </c>
      <c r="F304" s="971">
        <v>0</v>
      </c>
      <c r="G304" s="971"/>
      <c r="H304" s="971">
        <v>67310.77</v>
      </c>
      <c r="I304" s="971">
        <v>47230945.780000001</v>
      </c>
      <c r="J304" s="1046"/>
      <c r="K304" s="971">
        <v>481492.25</v>
      </c>
      <c r="L304" s="971">
        <v>0</v>
      </c>
      <c r="M304" s="971">
        <v>0</v>
      </c>
      <c r="N304" s="979">
        <v>0</v>
      </c>
    </row>
    <row r="305" spans="1:14" ht="18.399999999999999" customHeight="1">
      <c r="A305" s="56"/>
      <c r="B305" s="52"/>
      <c r="C305" s="53" t="s">
        <v>4</v>
      </c>
      <c r="D305" s="62" t="s">
        <v>44</v>
      </c>
      <c r="E305" s="171">
        <v>0.72969576200003061</v>
      </c>
      <c r="F305" s="171">
        <v>0</v>
      </c>
      <c r="G305" s="171"/>
      <c r="H305" s="171">
        <v>1.4632776086956523</v>
      </c>
      <c r="I305" s="171">
        <v>0.7459205890806867</v>
      </c>
      <c r="J305" s="171"/>
      <c r="K305" s="171">
        <v>0.22776359981078523</v>
      </c>
      <c r="L305" s="171">
        <v>0</v>
      </c>
      <c r="M305" s="171">
        <v>0</v>
      </c>
      <c r="N305" s="271">
        <v>0</v>
      </c>
    </row>
    <row r="306" spans="1:14" ht="18.399999999999999" customHeight="1">
      <c r="A306" s="58"/>
      <c r="B306" s="59"/>
      <c r="C306" s="60" t="s">
        <v>4</v>
      </c>
      <c r="D306" s="64" t="s">
        <v>45</v>
      </c>
      <c r="E306" s="172">
        <v>0.71691768070239226</v>
      </c>
      <c r="F306" s="172">
        <v>0</v>
      </c>
      <c r="G306" s="172"/>
      <c r="H306" s="172">
        <v>0.23130848797250861</v>
      </c>
      <c r="I306" s="172">
        <v>0.73922528769107954</v>
      </c>
      <c r="J306" s="172"/>
      <c r="K306" s="172">
        <v>0.1955233368878681</v>
      </c>
      <c r="L306" s="172">
        <v>0</v>
      </c>
      <c r="M306" s="172">
        <v>0</v>
      </c>
      <c r="N306" s="272">
        <v>0</v>
      </c>
    </row>
    <row r="307" spans="1:14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31">
        <v>62256000</v>
      </c>
      <c r="F307" s="971">
        <v>0</v>
      </c>
      <c r="G307" s="977"/>
      <c r="H307" s="971">
        <v>51000</v>
      </c>
      <c r="I307" s="971">
        <v>61205000</v>
      </c>
      <c r="J307" s="1046"/>
      <c r="K307" s="971">
        <v>1000000</v>
      </c>
      <c r="L307" s="971">
        <v>0</v>
      </c>
      <c r="M307" s="971">
        <v>0</v>
      </c>
      <c r="N307" s="979">
        <v>0</v>
      </c>
    </row>
    <row r="308" spans="1:14" ht="18.399999999999999" customHeight="1">
      <c r="A308" s="56"/>
      <c r="B308" s="52"/>
      <c r="C308" s="53" t="s">
        <v>4</v>
      </c>
      <c r="D308" s="62" t="s">
        <v>42</v>
      </c>
      <c r="E308" s="631">
        <v>66380941.530000001</v>
      </c>
      <c r="F308" s="971">
        <v>0</v>
      </c>
      <c r="G308" s="971"/>
      <c r="H308" s="971">
        <v>76000</v>
      </c>
      <c r="I308" s="971">
        <v>64924960</v>
      </c>
      <c r="J308" s="1046"/>
      <c r="K308" s="971">
        <v>1379981.53</v>
      </c>
      <c r="L308" s="971">
        <v>0</v>
      </c>
      <c r="M308" s="971">
        <v>0</v>
      </c>
      <c r="N308" s="979">
        <v>0</v>
      </c>
    </row>
    <row r="309" spans="1:14" ht="18.399999999999999" customHeight="1">
      <c r="A309" s="56"/>
      <c r="B309" s="52"/>
      <c r="C309" s="53" t="s">
        <v>4</v>
      </c>
      <c r="D309" s="62" t="s">
        <v>43</v>
      </c>
      <c r="E309" s="631">
        <v>45371408.550000012</v>
      </c>
      <c r="F309" s="971">
        <v>0</v>
      </c>
      <c r="G309" s="971"/>
      <c r="H309" s="971">
        <v>46882.94</v>
      </c>
      <c r="I309" s="971">
        <v>44788941.610000014</v>
      </c>
      <c r="J309" s="1046"/>
      <c r="K309" s="971">
        <v>535584</v>
      </c>
      <c r="L309" s="971">
        <v>0</v>
      </c>
      <c r="M309" s="971">
        <v>0</v>
      </c>
      <c r="N309" s="979">
        <v>0</v>
      </c>
    </row>
    <row r="310" spans="1:14" ht="18.399999999999999" customHeight="1">
      <c r="A310" s="56"/>
      <c r="B310" s="52"/>
      <c r="C310" s="53" t="s">
        <v>4</v>
      </c>
      <c r="D310" s="62" t="s">
        <v>44</v>
      </c>
      <c r="E310" s="171">
        <v>0.7287877240747882</v>
      </c>
      <c r="F310" s="171">
        <v>0</v>
      </c>
      <c r="G310" s="171"/>
      <c r="H310" s="171">
        <v>0.91927333333333339</v>
      </c>
      <c r="I310" s="171">
        <v>0.73178566473327367</v>
      </c>
      <c r="J310" s="171"/>
      <c r="K310" s="171">
        <v>0.53558399999999995</v>
      </c>
      <c r="L310" s="171">
        <v>0</v>
      </c>
      <c r="M310" s="171">
        <v>0</v>
      </c>
      <c r="N310" s="271">
        <v>0</v>
      </c>
    </row>
    <row r="311" spans="1:14" ht="18.399999999999999" customHeight="1">
      <c r="A311" s="58"/>
      <c r="B311" s="59"/>
      <c r="C311" s="60" t="s">
        <v>4</v>
      </c>
      <c r="D311" s="64" t="s">
        <v>45</v>
      </c>
      <c r="E311" s="172">
        <v>0.6835005274743654</v>
      </c>
      <c r="F311" s="172">
        <v>0</v>
      </c>
      <c r="G311" s="172"/>
      <c r="H311" s="172">
        <v>0.61688078947368419</v>
      </c>
      <c r="I311" s="172">
        <v>0.68985705358925153</v>
      </c>
      <c r="J311" s="172"/>
      <c r="K311" s="172">
        <v>0.38810954230670031</v>
      </c>
      <c r="L311" s="172">
        <v>0</v>
      </c>
      <c r="M311" s="172">
        <v>0</v>
      </c>
      <c r="N311" s="272">
        <v>0</v>
      </c>
    </row>
    <row r="312" spans="1:14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31">
        <v>99153000</v>
      </c>
      <c r="F312" s="971">
        <v>5000000</v>
      </c>
      <c r="G312" s="977"/>
      <c r="H312" s="971">
        <v>275000</v>
      </c>
      <c r="I312" s="971">
        <v>22360000</v>
      </c>
      <c r="J312" s="1046"/>
      <c r="K312" s="971">
        <v>0</v>
      </c>
      <c r="L312" s="971">
        <v>0</v>
      </c>
      <c r="M312" s="971">
        <v>0</v>
      </c>
      <c r="N312" s="979">
        <v>71518000</v>
      </c>
    </row>
    <row r="313" spans="1:14" ht="18.399999999999999" customHeight="1">
      <c r="A313" s="56"/>
      <c r="B313" s="52"/>
      <c r="C313" s="53"/>
      <c r="D313" s="62" t="s">
        <v>42</v>
      </c>
      <c r="E313" s="631">
        <v>104279977</v>
      </c>
      <c r="F313" s="971">
        <v>5000000</v>
      </c>
      <c r="G313" s="971"/>
      <c r="H313" s="971">
        <v>275000</v>
      </c>
      <c r="I313" s="971">
        <v>21783000</v>
      </c>
      <c r="J313" s="1046"/>
      <c r="K313" s="971">
        <v>0</v>
      </c>
      <c r="L313" s="971">
        <v>0</v>
      </c>
      <c r="M313" s="971">
        <v>0</v>
      </c>
      <c r="N313" s="979">
        <v>77221977</v>
      </c>
    </row>
    <row r="314" spans="1:14" ht="18.399999999999999" customHeight="1">
      <c r="A314" s="56"/>
      <c r="B314" s="52"/>
      <c r="C314" s="53"/>
      <c r="D314" s="62" t="s">
        <v>43</v>
      </c>
      <c r="E314" s="631">
        <v>83069340.540000007</v>
      </c>
      <c r="F314" s="971">
        <v>3000000</v>
      </c>
      <c r="G314" s="971"/>
      <c r="H314" s="971">
        <v>98284.159999999989</v>
      </c>
      <c r="I314" s="971">
        <v>13046423.15</v>
      </c>
      <c r="J314" s="1046"/>
      <c r="K314" s="971">
        <v>0</v>
      </c>
      <c r="L314" s="971">
        <v>0</v>
      </c>
      <c r="M314" s="971">
        <v>0</v>
      </c>
      <c r="N314" s="979">
        <v>66924633.230000004</v>
      </c>
    </row>
    <row r="315" spans="1:14" ht="18.399999999999999" customHeight="1">
      <c r="A315" s="56"/>
      <c r="B315" s="52"/>
      <c r="C315" s="53"/>
      <c r="D315" s="62" t="s">
        <v>44</v>
      </c>
      <c r="E315" s="171">
        <v>0.83778948231520989</v>
      </c>
      <c r="F315" s="171">
        <v>0.6</v>
      </c>
      <c r="G315" s="171"/>
      <c r="H315" s="171">
        <v>0.35739694545454542</v>
      </c>
      <c r="I315" s="171">
        <v>0.58347151833631483</v>
      </c>
      <c r="J315" s="171"/>
      <c r="K315" s="171">
        <v>0</v>
      </c>
      <c r="L315" s="171">
        <v>0</v>
      </c>
      <c r="M315" s="171">
        <v>0</v>
      </c>
      <c r="N315" s="271">
        <v>0.93577327707709956</v>
      </c>
    </row>
    <row r="316" spans="1:14" ht="18.399999999999999" customHeight="1">
      <c r="A316" s="58"/>
      <c r="B316" s="59"/>
      <c r="C316" s="60"/>
      <c r="D316" s="64" t="s">
        <v>45</v>
      </c>
      <c r="E316" s="172">
        <v>0.79659914520311037</v>
      </c>
      <c r="F316" s="172">
        <v>0.6</v>
      </c>
      <c r="G316" s="172"/>
      <c r="H316" s="172">
        <v>0.35739694545454542</v>
      </c>
      <c r="I316" s="172">
        <v>0.59892683055593809</v>
      </c>
      <c r="J316" s="172"/>
      <c r="K316" s="172">
        <v>0</v>
      </c>
      <c r="L316" s="172">
        <v>0</v>
      </c>
      <c r="M316" s="172">
        <v>0</v>
      </c>
      <c r="N316" s="272">
        <v>0.86665267880929808</v>
      </c>
    </row>
    <row r="317" spans="1:14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31">
        <v>31033000</v>
      </c>
      <c r="F317" s="971">
        <v>9900000</v>
      </c>
      <c r="G317" s="977"/>
      <c r="H317" s="971">
        <v>24000</v>
      </c>
      <c r="I317" s="971">
        <v>18759000</v>
      </c>
      <c r="J317" s="1046"/>
      <c r="K317" s="971">
        <v>0</v>
      </c>
      <c r="L317" s="971">
        <v>0</v>
      </c>
      <c r="M317" s="971">
        <v>0</v>
      </c>
      <c r="N317" s="979">
        <v>2350000</v>
      </c>
    </row>
    <row r="318" spans="1:14" ht="18.399999999999999" customHeight="1">
      <c r="A318" s="56"/>
      <c r="B318" s="52"/>
      <c r="C318" s="53"/>
      <c r="D318" s="62" t="s">
        <v>42</v>
      </c>
      <c r="E318" s="631">
        <v>39615547</v>
      </c>
      <c r="F318" s="971">
        <v>9900000</v>
      </c>
      <c r="G318" s="971"/>
      <c r="H318" s="971">
        <v>18770</v>
      </c>
      <c r="I318" s="971">
        <v>27203594</v>
      </c>
      <c r="J318" s="1046"/>
      <c r="K318" s="971">
        <v>143183</v>
      </c>
      <c r="L318" s="971">
        <v>0</v>
      </c>
      <c r="M318" s="971">
        <v>0</v>
      </c>
      <c r="N318" s="979">
        <v>2350000</v>
      </c>
    </row>
    <row r="319" spans="1:14" ht="18.399999999999999" customHeight="1">
      <c r="A319" s="56"/>
      <c r="B319" s="52"/>
      <c r="C319" s="53"/>
      <c r="D319" s="62" t="s">
        <v>43</v>
      </c>
      <c r="E319" s="631">
        <v>22829729.939999998</v>
      </c>
      <c r="F319" s="971">
        <v>9525000</v>
      </c>
      <c r="G319" s="971"/>
      <c r="H319" s="971">
        <v>3937.51</v>
      </c>
      <c r="I319" s="971">
        <v>13260938.799999999</v>
      </c>
      <c r="J319" s="1046"/>
      <c r="K319" s="971">
        <v>32381.89</v>
      </c>
      <c r="L319" s="971">
        <v>0</v>
      </c>
      <c r="M319" s="971">
        <v>0</v>
      </c>
      <c r="N319" s="979">
        <v>7471.74</v>
      </c>
    </row>
    <row r="320" spans="1:14" ht="18.399999999999999" customHeight="1">
      <c r="A320" s="56"/>
      <c r="B320" s="52"/>
      <c r="C320" s="53"/>
      <c r="D320" s="62" t="s">
        <v>44</v>
      </c>
      <c r="E320" s="171">
        <v>0.73565977958946915</v>
      </c>
      <c r="F320" s="171">
        <v>0.96212121212121215</v>
      </c>
      <c r="G320" s="171"/>
      <c r="H320" s="171">
        <v>0.16406291666666667</v>
      </c>
      <c r="I320" s="171">
        <v>0.7069107521722906</v>
      </c>
      <c r="J320" s="171"/>
      <c r="K320" s="171">
        <v>0</v>
      </c>
      <c r="L320" s="171">
        <v>0</v>
      </c>
      <c r="M320" s="171">
        <v>0</v>
      </c>
      <c r="N320" s="271">
        <v>3.1794638297872341E-3</v>
      </c>
    </row>
    <row r="321" spans="1:14" ht="18.399999999999999" customHeight="1">
      <c r="A321" s="58"/>
      <c r="B321" s="59"/>
      <c r="C321" s="60"/>
      <c r="D321" s="64" t="s">
        <v>45</v>
      </c>
      <c r="E321" s="172">
        <v>0.57628208289033589</v>
      </c>
      <c r="F321" s="172">
        <v>0.96212121212121215</v>
      </c>
      <c r="G321" s="172"/>
      <c r="H321" s="172">
        <v>0.20977677144379331</v>
      </c>
      <c r="I321" s="172">
        <v>0.48747010413403458</v>
      </c>
      <c r="J321" s="172"/>
      <c r="K321" s="172">
        <v>0.22615736505032022</v>
      </c>
      <c r="L321" s="172">
        <v>0</v>
      </c>
      <c r="M321" s="172">
        <v>0</v>
      </c>
      <c r="N321" s="272">
        <v>3.1794638297872341E-3</v>
      </c>
    </row>
    <row r="322" spans="1:14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31">
        <v>166515000</v>
      </c>
      <c r="F322" s="971">
        <v>0</v>
      </c>
      <c r="G322" s="977"/>
      <c r="H322" s="971">
        <v>457000</v>
      </c>
      <c r="I322" s="971">
        <v>155002000</v>
      </c>
      <c r="J322" s="1046"/>
      <c r="K322" s="971">
        <v>8346000</v>
      </c>
      <c r="L322" s="971">
        <v>0</v>
      </c>
      <c r="M322" s="971">
        <v>0</v>
      </c>
      <c r="N322" s="979">
        <v>2710000</v>
      </c>
    </row>
    <row r="323" spans="1:14" ht="18.399999999999999" customHeight="1">
      <c r="A323" s="56"/>
      <c r="B323" s="52"/>
      <c r="C323" s="53" t="s">
        <v>4</v>
      </c>
      <c r="D323" s="62" t="s">
        <v>42</v>
      </c>
      <c r="E323" s="631">
        <v>170835069</v>
      </c>
      <c r="F323" s="971">
        <v>0</v>
      </c>
      <c r="G323" s="971"/>
      <c r="H323" s="971">
        <v>493400</v>
      </c>
      <c r="I323" s="971">
        <v>155571048</v>
      </c>
      <c r="J323" s="1046"/>
      <c r="K323" s="971">
        <v>11900000</v>
      </c>
      <c r="L323" s="971">
        <v>0</v>
      </c>
      <c r="M323" s="971">
        <v>0</v>
      </c>
      <c r="N323" s="979">
        <v>2870621</v>
      </c>
    </row>
    <row r="324" spans="1:14" ht="18.399999999999999" customHeight="1">
      <c r="A324" s="56"/>
      <c r="B324" s="52"/>
      <c r="C324" s="53" t="s">
        <v>4</v>
      </c>
      <c r="D324" s="62" t="s">
        <v>43</v>
      </c>
      <c r="E324" s="631">
        <v>111001851.14999999</v>
      </c>
      <c r="F324" s="971">
        <v>0</v>
      </c>
      <c r="G324" s="971"/>
      <c r="H324" s="971">
        <v>301852.28999999998</v>
      </c>
      <c r="I324" s="971">
        <v>107530007.69999999</v>
      </c>
      <c r="J324" s="1046"/>
      <c r="K324" s="971">
        <v>2618270.94</v>
      </c>
      <c r="L324" s="971">
        <v>0</v>
      </c>
      <c r="M324" s="971">
        <v>0</v>
      </c>
      <c r="N324" s="979">
        <v>551720.22</v>
      </c>
    </row>
    <row r="325" spans="1:14" ht="18.399999999999999" customHeight="1">
      <c r="A325" s="56"/>
      <c r="B325" s="52"/>
      <c r="C325" s="53" t="s">
        <v>4</v>
      </c>
      <c r="D325" s="62" t="s">
        <v>44</v>
      </c>
      <c r="E325" s="171">
        <v>0.66661772903342031</v>
      </c>
      <c r="F325" s="171">
        <v>0</v>
      </c>
      <c r="G325" s="171"/>
      <c r="H325" s="171">
        <v>0.66050829321663018</v>
      </c>
      <c r="I325" s="171">
        <v>0.69373303376730611</v>
      </c>
      <c r="J325" s="171"/>
      <c r="K325" s="171">
        <v>0.31371566498921638</v>
      </c>
      <c r="L325" s="171">
        <v>0</v>
      </c>
      <c r="M325" s="171">
        <v>0</v>
      </c>
      <c r="N325" s="271">
        <v>0.20358679704797047</v>
      </c>
    </row>
    <row r="326" spans="1:14" ht="18" customHeight="1">
      <c r="A326" s="58"/>
      <c r="B326" s="59"/>
      <c r="C326" s="60" t="s">
        <v>4</v>
      </c>
      <c r="D326" s="61" t="s">
        <v>45</v>
      </c>
      <c r="E326" s="273">
        <v>0.64976033199600247</v>
      </c>
      <c r="F326" s="172">
        <v>0</v>
      </c>
      <c r="G326" s="172"/>
      <c r="H326" s="172">
        <v>0.61178007701661929</v>
      </c>
      <c r="I326" s="172">
        <v>0.69119549609256337</v>
      </c>
      <c r="J326" s="172"/>
      <c r="K326" s="172">
        <v>0.2200227680672269</v>
      </c>
      <c r="L326" s="172">
        <v>0</v>
      </c>
      <c r="M326" s="172">
        <v>0</v>
      </c>
      <c r="N326" s="272">
        <v>0.19219542391698519</v>
      </c>
    </row>
    <row r="327" spans="1:14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32">
        <v>34947000</v>
      </c>
      <c r="F327" s="971">
        <v>0</v>
      </c>
      <c r="G327" s="977"/>
      <c r="H327" s="971">
        <v>63000</v>
      </c>
      <c r="I327" s="971">
        <v>33884000</v>
      </c>
      <c r="J327" s="1046"/>
      <c r="K327" s="971">
        <v>1000000</v>
      </c>
      <c r="L327" s="971">
        <v>0</v>
      </c>
      <c r="M327" s="971">
        <v>0</v>
      </c>
      <c r="N327" s="979">
        <v>0</v>
      </c>
    </row>
    <row r="328" spans="1:14" ht="18.399999999999999" customHeight="1">
      <c r="A328" s="56"/>
      <c r="B328" s="52"/>
      <c r="C328" s="53" t="s">
        <v>4</v>
      </c>
      <c r="D328" s="62" t="s">
        <v>42</v>
      </c>
      <c r="E328" s="631">
        <v>34947000</v>
      </c>
      <c r="F328" s="971">
        <v>0</v>
      </c>
      <c r="G328" s="971"/>
      <c r="H328" s="971">
        <v>63000</v>
      </c>
      <c r="I328" s="971">
        <v>33884000</v>
      </c>
      <c r="J328" s="1046"/>
      <c r="K328" s="971">
        <v>1000000</v>
      </c>
      <c r="L328" s="971">
        <v>0</v>
      </c>
      <c r="M328" s="971">
        <v>0</v>
      </c>
      <c r="N328" s="979">
        <v>0</v>
      </c>
    </row>
    <row r="329" spans="1:14" ht="18.399999999999999" customHeight="1">
      <c r="A329" s="56"/>
      <c r="B329" s="52"/>
      <c r="C329" s="53" t="s">
        <v>4</v>
      </c>
      <c r="D329" s="62" t="s">
        <v>43</v>
      </c>
      <c r="E329" s="631">
        <v>24036448.239999998</v>
      </c>
      <c r="F329" s="971">
        <v>0</v>
      </c>
      <c r="G329" s="971"/>
      <c r="H329" s="971">
        <v>31818.36</v>
      </c>
      <c r="I329" s="971">
        <v>24004629.879999999</v>
      </c>
      <c r="J329" s="1046"/>
      <c r="K329" s="971">
        <v>0</v>
      </c>
      <c r="L329" s="971">
        <v>0</v>
      </c>
      <c r="M329" s="971">
        <v>0</v>
      </c>
      <c r="N329" s="979">
        <v>0</v>
      </c>
    </row>
    <row r="330" spans="1:14" ht="18.399999999999999" customHeight="1">
      <c r="A330" s="56"/>
      <c r="B330" s="52"/>
      <c r="C330" s="53" t="s">
        <v>4</v>
      </c>
      <c r="D330" s="62" t="s">
        <v>44</v>
      </c>
      <c r="E330" s="171">
        <v>0.68779718545225621</v>
      </c>
      <c r="F330" s="171">
        <v>0</v>
      </c>
      <c r="G330" s="171"/>
      <c r="H330" s="171">
        <v>0.50505333333333335</v>
      </c>
      <c r="I330" s="171">
        <v>0.70843554125841102</v>
      </c>
      <c r="J330" s="171"/>
      <c r="K330" s="171">
        <v>0</v>
      </c>
      <c r="L330" s="171">
        <v>0</v>
      </c>
      <c r="M330" s="171">
        <v>0</v>
      </c>
      <c r="N330" s="271">
        <v>0</v>
      </c>
    </row>
    <row r="331" spans="1:14" ht="18.399999999999999" customHeight="1">
      <c r="A331" s="58"/>
      <c r="B331" s="59"/>
      <c r="C331" s="60" t="s">
        <v>4</v>
      </c>
      <c r="D331" s="64" t="s">
        <v>45</v>
      </c>
      <c r="E331" s="172">
        <v>0.68779718545225621</v>
      </c>
      <c r="F331" s="172">
        <v>0</v>
      </c>
      <c r="G331" s="172"/>
      <c r="H331" s="172">
        <v>0.50505333333333335</v>
      </c>
      <c r="I331" s="172">
        <v>0.70843554125841102</v>
      </c>
      <c r="J331" s="172"/>
      <c r="K331" s="172">
        <v>0</v>
      </c>
      <c r="L331" s="172">
        <v>0</v>
      </c>
      <c r="M331" s="172">
        <v>0</v>
      </c>
      <c r="N331" s="272">
        <v>0</v>
      </c>
    </row>
    <row r="332" spans="1:14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31">
        <v>14663000</v>
      </c>
      <c r="F332" s="971">
        <v>0</v>
      </c>
      <c r="G332" s="977"/>
      <c r="H332" s="971">
        <v>25000</v>
      </c>
      <c r="I332" s="971">
        <v>14638000</v>
      </c>
      <c r="J332" s="1046"/>
      <c r="K332" s="971">
        <v>0</v>
      </c>
      <c r="L332" s="971">
        <v>0</v>
      </c>
      <c r="M332" s="971">
        <v>0</v>
      </c>
      <c r="N332" s="979">
        <v>0</v>
      </c>
    </row>
    <row r="333" spans="1:14" ht="18.399999999999999" customHeight="1">
      <c r="A333" s="56"/>
      <c r="B333" s="52"/>
      <c r="C333" s="53"/>
      <c r="D333" s="62" t="s">
        <v>42</v>
      </c>
      <c r="E333" s="631">
        <v>15295616</v>
      </c>
      <c r="F333" s="971">
        <v>0</v>
      </c>
      <c r="G333" s="971"/>
      <c r="H333" s="971">
        <v>55000</v>
      </c>
      <c r="I333" s="971">
        <v>15070000</v>
      </c>
      <c r="J333" s="1046"/>
      <c r="K333" s="971">
        <v>69000</v>
      </c>
      <c r="L333" s="971">
        <v>0</v>
      </c>
      <c r="M333" s="971">
        <v>0</v>
      </c>
      <c r="N333" s="979">
        <v>101616</v>
      </c>
    </row>
    <row r="334" spans="1:14" ht="18.399999999999999" customHeight="1">
      <c r="A334" s="56"/>
      <c r="B334" s="52"/>
      <c r="C334" s="53"/>
      <c r="D334" s="62" t="s">
        <v>43</v>
      </c>
      <c r="E334" s="631">
        <v>10774901.189999998</v>
      </c>
      <c r="F334" s="971">
        <v>0</v>
      </c>
      <c r="G334" s="971"/>
      <c r="H334" s="971">
        <v>37218.78</v>
      </c>
      <c r="I334" s="971">
        <v>10639561.139999999</v>
      </c>
      <c r="J334" s="1046"/>
      <c r="K334" s="971">
        <v>68700</v>
      </c>
      <c r="L334" s="971">
        <v>0</v>
      </c>
      <c r="M334" s="971">
        <v>0</v>
      </c>
      <c r="N334" s="979">
        <v>29421.27</v>
      </c>
    </row>
    <row r="335" spans="1:14" ht="18.399999999999999" customHeight="1">
      <c r="A335" s="56"/>
      <c r="B335" s="52"/>
      <c r="C335" s="53"/>
      <c r="D335" s="62" t="s">
        <v>44</v>
      </c>
      <c r="E335" s="171">
        <v>0.73483606287935599</v>
      </c>
      <c r="F335" s="171">
        <v>0</v>
      </c>
      <c r="G335" s="171"/>
      <c r="H335" s="171">
        <v>1.4887512000000001</v>
      </c>
      <c r="I335" s="171">
        <v>0.72684527531083476</v>
      </c>
      <c r="J335" s="171"/>
      <c r="K335" s="171">
        <v>0</v>
      </c>
      <c r="L335" s="171">
        <v>0</v>
      </c>
      <c r="M335" s="171">
        <v>0</v>
      </c>
      <c r="N335" s="271">
        <v>0</v>
      </c>
    </row>
    <row r="336" spans="1:14" ht="18.399999999999999" customHeight="1">
      <c r="A336" s="58"/>
      <c r="B336" s="59"/>
      <c r="C336" s="60"/>
      <c r="D336" s="65" t="s">
        <v>45</v>
      </c>
      <c r="E336" s="172">
        <v>0.70444375630245937</v>
      </c>
      <c r="F336" s="172">
        <v>0</v>
      </c>
      <c r="G336" s="172"/>
      <c r="H336" s="172">
        <v>0.67670509090909092</v>
      </c>
      <c r="I336" s="172">
        <v>0.70600936562707362</v>
      </c>
      <c r="J336" s="172"/>
      <c r="K336" s="172">
        <v>0.9956521739130435</v>
      </c>
      <c r="L336" s="172">
        <v>0</v>
      </c>
      <c r="M336" s="172">
        <v>0</v>
      </c>
      <c r="N336" s="272">
        <v>0.28953383325460558</v>
      </c>
    </row>
    <row r="337" spans="1:14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31">
        <v>91832000</v>
      </c>
      <c r="F337" s="971">
        <v>87460000</v>
      </c>
      <c r="G337" s="977"/>
      <c r="H337" s="971">
        <v>0</v>
      </c>
      <c r="I337" s="971">
        <v>5000</v>
      </c>
      <c r="J337" s="1046"/>
      <c r="K337" s="971">
        <v>4367000</v>
      </c>
      <c r="L337" s="971">
        <v>0</v>
      </c>
      <c r="M337" s="971">
        <v>0</v>
      </c>
      <c r="N337" s="979">
        <v>0</v>
      </c>
    </row>
    <row r="338" spans="1:14" ht="18.399999999999999" customHeight="1">
      <c r="A338" s="56"/>
      <c r="B338" s="52"/>
      <c r="C338" s="53" t="s">
        <v>4</v>
      </c>
      <c r="D338" s="62" t="s">
        <v>42</v>
      </c>
      <c r="E338" s="631">
        <v>91832000</v>
      </c>
      <c r="F338" s="971">
        <v>87070300</v>
      </c>
      <c r="G338" s="971"/>
      <c r="H338" s="971">
        <v>0</v>
      </c>
      <c r="I338" s="971">
        <v>5000</v>
      </c>
      <c r="J338" s="1046"/>
      <c r="K338" s="971">
        <v>4756700</v>
      </c>
      <c r="L338" s="971">
        <v>0</v>
      </c>
      <c r="M338" s="971">
        <v>0</v>
      </c>
      <c r="N338" s="979">
        <v>0</v>
      </c>
    </row>
    <row r="339" spans="1:14" ht="18.399999999999999" customHeight="1">
      <c r="A339" s="56"/>
      <c r="B339" s="52"/>
      <c r="C339" s="53" t="s">
        <v>4</v>
      </c>
      <c r="D339" s="62" t="s">
        <v>43</v>
      </c>
      <c r="E339" s="631">
        <v>68574000</v>
      </c>
      <c r="F339" s="971">
        <v>65984300</v>
      </c>
      <c r="G339" s="971"/>
      <c r="H339" s="971">
        <v>0</v>
      </c>
      <c r="I339" s="971">
        <v>0</v>
      </c>
      <c r="J339" s="1046"/>
      <c r="K339" s="971">
        <v>2589700</v>
      </c>
      <c r="L339" s="971">
        <v>0</v>
      </c>
      <c r="M339" s="971">
        <v>0</v>
      </c>
      <c r="N339" s="979">
        <v>0</v>
      </c>
    </row>
    <row r="340" spans="1:14" ht="18.399999999999999" customHeight="1">
      <c r="A340" s="56"/>
      <c r="B340" s="52"/>
      <c r="C340" s="53" t="s">
        <v>4</v>
      </c>
      <c r="D340" s="62" t="s">
        <v>44</v>
      </c>
      <c r="E340" s="171">
        <v>0.74673316490983532</v>
      </c>
      <c r="F340" s="171">
        <v>0.75445117768122572</v>
      </c>
      <c r="G340" s="171"/>
      <c r="H340" s="171">
        <v>0</v>
      </c>
      <c r="I340" s="171">
        <v>0</v>
      </c>
      <c r="J340" s="171"/>
      <c r="K340" s="171">
        <v>0.59301580032058621</v>
      </c>
      <c r="L340" s="171">
        <v>0</v>
      </c>
      <c r="M340" s="171">
        <v>0</v>
      </c>
      <c r="N340" s="271">
        <v>0</v>
      </c>
    </row>
    <row r="341" spans="1:14" ht="18.399999999999999" customHeight="1">
      <c r="A341" s="58"/>
      <c r="B341" s="59"/>
      <c r="C341" s="60" t="s">
        <v>4</v>
      </c>
      <c r="D341" s="64" t="s">
        <v>45</v>
      </c>
      <c r="E341" s="172">
        <v>0.74673316490983532</v>
      </c>
      <c r="F341" s="172">
        <v>0.75782787012333708</v>
      </c>
      <c r="G341" s="172"/>
      <c r="H341" s="172">
        <v>0</v>
      </c>
      <c r="I341" s="172">
        <v>0</v>
      </c>
      <c r="J341" s="172"/>
      <c r="K341" s="172">
        <v>0.54443206424622115</v>
      </c>
      <c r="L341" s="172">
        <v>0</v>
      </c>
      <c r="M341" s="172">
        <v>0</v>
      </c>
      <c r="N341" s="272">
        <v>0</v>
      </c>
    </row>
    <row r="342" spans="1:14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31">
        <v>21742000</v>
      </c>
      <c r="F342" s="971">
        <v>0</v>
      </c>
      <c r="G342" s="977"/>
      <c r="H342" s="971">
        <v>154000</v>
      </c>
      <c r="I342" s="971">
        <v>19325000</v>
      </c>
      <c r="J342" s="1046"/>
      <c r="K342" s="971">
        <v>2258000</v>
      </c>
      <c r="L342" s="971">
        <v>0</v>
      </c>
      <c r="M342" s="971">
        <v>0</v>
      </c>
      <c r="N342" s="979">
        <v>5000</v>
      </c>
    </row>
    <row r="343" spans="1:14" ht="18.399999999999999" customHeight="1">
      <c r="A343" s="56"/>
      <c r="B343" s="52"/>
      <c r="C343" s="53" t="s">
        <v>4</v>
      </c>
      <c r="D343" s="62" t="s">
        <v>42</v>
      </c>
      <c r="E343" s="631">
        <v>21742000</v>
      </c>
      <c r="F343" s="971">
        <v>0</v>
      </c>
      <c r="G343" s="971"/>
      <c r="H343" s="971">
        <v>137590</v>
      </c>
      <c r="I343" s="971">
        <v>19361900</v>
      </c>
      <c r="J343" s="1046"/>
      <c r="K343" s="971">
        <v>2237510</v>
      </c>
      <c r="L343" s="971">
        <v>0</v>
      </c>
      <c r="M343" s="971">
        <v>0</v>
      </c>
      <c r="N343" s="979">
        <v>5000</v>
      </c>
    </row>
    <row r="344" spans="1:14" ht="18.399999999999999" customHeight="1">
      <c r="A344" s="56"/>
      <c r="B344" s="52"/>
      <c r="C344" s="53" t="s">
        <v>4</v>
      </c>
      <c r="D344" s="62" t="s">
        <v>43</v>
      </c>
      <c r="E344" s="631">
        <v>14108207.890000001</v>
      </c>
      <c r="F344" s="971">
        <v>0</v>
      </c>
      <c r="G344" s="971"/>
      <c r="H344" s="971">
        <v>110779.43</v>
      </c>
      <c r="I344" s="971">
        <v>13446036.320000002</v>
      </c>
      <c r="J344" s="1046"/>
      <c r="K344" s="971">
        <v>548415.44999999995</v>
      </c>
      <c r="L344" s="971">
        <v>0</v>
      </c>
      <c r="M344" s="971">
        <v>0</v>
      </c>
      <c r="N344" s="979">
        <v>2976.69</v>
      </c>
    </row>
    <row r="345" spans="1:14" ht="18.399999999999999" customHeight="1">
      <c r="A345" s="56"/>
      <c r="B345" s="52"/>
      <c r="C345" s="53" t="s">
        <v>4</v>
      </c>
      <c r="D345" s="62" t="s">
        <v>44</v>
      </c>
      <c r="E345" s="171">
        <v>0.64889190920798456</v>
      </c>
      <c r="F345" s="171">
        <v>0</v>
      </c>
      <c r="G345" s="171"/>
      <c r="H345" s="171">
        <v>0.71934694805194799</v>
      </c>
      <c r="I345" s="171">
        <v>0.69578454437257453</v>
      </c>
      <c r="J345" s="171"/>
      <c r="K345" s="171">
        <v>0.24287663861824621</v>
      </c>
      <c r="L345" s="171">
        <v>0</v>
      </c>
      <c r="M345" s="171">
        <v>0</v>
      </c>
      <c r="N345" s="271">
        <v>0.59533800000000003</v>
      </c>
    </row>
    <row r="346" spans="1:14" ht="18" customHeight="1">
      <c r="A346" s="58"/>
      <c r="B346" s="59"/>
      <c r="C346" s="60" t="s">
        <v>4</v>
      </c>
      <c r="D346" s="64" t="s">
        <v>45</v>
      </c>
      <c r="E346" s="172">
        <v>0.64889190920798456</v>
      </c>
      <c r="F346" s="172">
        <v>0</v>
      </c>
      <c r="G346" s="172"/>
      <c r="H346" s="172">
        <v>0.80514158005669012</v>
      </c>
      <c r="I346" s="172">
        <v>0.69445851491847399</v>
      </c>
      <c r="J346" s="172"/>
      <c r="K346" s="172">
        <v>0.24510078167248411</v>
      </c>
      <c r="L346" s="172">
        <v>0</v>
      </c>
      <c r="M346" s="172">
        <v>0</v>
      </c>
      <c r="N346" s="272">
        <v>0.59533800000000003</v>
      </c>
    </row>
    <row r="347" spans="1:14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31">
        <v>24221000</v>
      </c>
      <c r="F347" s="971">
        <v>0</v>
      </c>
      <c r="G347" s="977"/>
      <c r="H347" s="971">
        <v>103000</v>
      </c>
      <c r="I347" s="971">
        <v>21959000</v>
      </c>
      <c r="J347" s="1046"/>
      <c r="K347" s="971">
        <v>1650000</v>
      </c>
      <c r="L347" s="971">
        <v>0</v>
      </c>
      <c r="M347" s="971">
        <v>0</v>
      </c>
      <c r="N347" s="979">
        <v>509000</v>
      </c>
    </row>
    <row r="348" spans="1:14" ht="18.399999999999999" customHeight="1">
      <c r="A348" s="51"/>
      <c r="B348" s="52"/>
      <c r="C348" s="53" t="s">
        <v>4</v>
      </c>
      <c r="D348" s="62" t="s">
        <v>42</v>
      </c>
      <c r="E348" s="631">
        <v>25716196</v>
      </c>
      <c r="F348" s="971">
        <v>0</v>
      </c>
      <c r="G348" s="971"/>
      <c r="H348" s="971">
        <v>108000</v>
      </c>
      <c r="I348" s="971">
        <v>21812736</v>
      </c>
      <c r="J348" s="1046"/>
      <c r="K348" s="971">
        <v>1970000</v>
      </c>
      <c r="L348" s="971">
        <v>0</v>
      </c>
      <c r="M348" s="971">
        <v>0</v>
      </c>
      <c r="N348" s="979">
        <v>1825460</v>
      </c>
    </row>
    <row r="349" spans="1:14" ht="18.399999999999999" customHeight="1">
      <c r="A349" s="56"/>
      <c r="B349" s="52"/>
      <c r="C349" s="53" t="s">
        <v>4</v>
      </c>
      <c r="D349" s="62" t="s">
        <v>43</v>
      </c>
      <c r="E349" s="631">
        <v>13774495.660000006</v>
      </c>
      <c r="F349" s="971">
        <v>0</v>
      </c>
      <c r="G349" s="971"/>
      <c r="H349" s="971">
        <v>27195.49</v>
      </c>
      <c r="I349" s="971">
        <v>13384228.780000005</v>
      </c>
      <c r="J349" s="1046"/>
      <c r="K349" s="971">
        <v>295480.5</v>
      </c>
      <c r="L349" s="971">
        <v>0</v>
      </c>
      <c r="M349" s="971">
        <v>0</v>
      </c>
      <c r="N349" s="979">
        <v>67590.89</v>
      </c>
    </row>
    <row r="350" spans="1:14" ht="18.399999999999999" customHeight="1">
      <c r="A350" s="56"/>
      <c r="B350" s="52"/>
      <c r="C350" s="53" t="s">
        <v>4</v>
      </c>
      <c r="D350" s="62" t="s">
        <v>44</v>
      </c>
      <c r="E350" s="171">
        <v>0.56870053507287088</v>
      </c>
      <c r="F350" s="171">
        <v>0</v>
      </c>
      <c r="G350" s="171"/>
      <c r="H350" s="171">
        <v>0.26403388349514567</v>
      </c>
      <c r="I350" s="171">
        <v>0.60950994034336736</v>
      </c>
      <c r="J350" s="171"/>
      <c r="K350" s="171">
        <v>0.17907909090909091</v>
      </c>
      <c r="L350" s="171">
        <v>0</v>
      </c>
      <c r="M350" s="171">
        <v>0</v>
      </c>
      <c r="N350" s="271">
        <v>0.13279153241650293</v>
      </c>
    </row>
    <row r="351" spans="1:14" ht="18.399999999999999" customHeight="1">
      <c r="A351" s="58"/>
      <c r="B351" s="59"/>
      <c r="C351" s="60" t="s">
        <v>4</v>
      </c>
      <c r="D351" s="64" t="s">
        <v>45</v>
      </c>
      <c r="E351" s="172">
        <v>0.53563503949028879</v>
      </c>
      <c r="F351" s="172">
        <v>0</v>
      </c>
      <c r="G351" s="172"/>
      <c r="H351" s="172">
        <v>0.25181009259259263</v>
      </c>
      <c r="I351" s="172">
        <v>0.61359697288776638</v>
      </c>
      <c r="J351" s="172"/>
      <c r="K351" s="172">
        <v>0.14999010152284264</v>
      </c>
      <c r="L351" s="172">
        <v>0</v>
      </c>
      <c r="M351" s="172">
        <v>0</v>
      </c>
      <c r="N351" s="272">
        <v>3.7026771334348604E-2</v>
      </c>
    </row>
    <row r="352" spans="1:14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31">
        <v>45712000</v>
      </c>
      <c r="F352" s="971">
        <v>0</v>
      </c>
      <c r="G352" s="977"/>
      <c r="H352" s="971">
        <v>60000</v>
      </c>
      <c r="I352" s="971">
        <v>37941000</v>
      </c>
      <c r="J352" s="1046"/>
      <c r="K352" s="971">
        <v>736000</v>
      </c>
      <c r="L352" s="971">
        <v>0</v>
      </c>
      <c r="M352" s="971">
        <v>0</v>
      </c>
      <c r="N352" s="979">
        <v>6975000</v>
      </c>
    </row>
    <row r="353" spans="1:14" ht="18.399999999999999" customHeight="1">
      <c r="A353" s="56"/>
      <c r="B353" s="52"/>
      <c r="C353" s="53" t="s">
        <v>4</v>
      </c>
      <c r="D353" s="62" t="s">
        <v>42</v>
      </c>
      <c r="E353" s="631">
        <v>45714812</v>
      </c>
      <c r="F353" s="971">
        <v>0</v>
      </c>
      <c r="G353" s="971"/>
      <c r="H353" s="971">
        <v>55000</v>
      </c>
      <c r="I353" s="971">
        <v>38044400</v>
      </c>
      <c r="J353" s="1046"/>
      <c r="K353" s="971">
        <v>637600</v>
      </c>
      <c r="L353" s="971">
        <v>0</v>
      </c>
      <c r="M353" s="971">
        <v>0</v>
      </c>
      <c r="N353" s="979">
        <v>6977812</v>
      </c>
    </row>
    <row r="354" spans="1:14" ht="18.399999999999999" customHeight="1">
      <c r="A354" s="56"/>
      <c r="B354" s="52"/>
      <c r="C354" s="53" t="s">
        <v>4</v>
      </c>
      <c r="D354" s="62" t="s">
        <v>43</v>
      </c>
      <c r="E354" s="631">
        <v>31213243.160000008</v>
      </c>
      <c r="F354" s="971">
        <v>0</v>
      </c>
      <c r="G354" s="971"/>
      <c r="H354" s="971">
        <v>25584.18</v>
      </c>
      <c r="I354" s="971">
        <v>27614081.56000001</v>
      </c>
      <c r="J354" s="1046"/>
      <c r="K354" s="971">
        <v>361</v>
      </c>
      <c r="L354" s="971">
        <v>0</v>
      </c>
      <c r="M354" s="971">
        <v>0</v>
      </c>
      <c r="N354" s="979">
        <v>3573216.4199999995</v>
      </c>
    </row>
    <row r="355" spans="1:14" ht="18.399999999999999" customHeight="1">
      <c r="A355" s="56"/>
      <c r="B355" s="52"/>
      <c r="C355" s="53" t="s">
        <v>4</v>
      </c>
      <c r="D355" s="62" t="s">
        <v>44</v>
      </c>
      <c r="E355" s="171">
        <v>0.68282383531676605</v>
      </c>
      <c r="F355" s="171">
        <v>0</v>
      </c>
      <c r="G355" s="171"/>
      <c r="H355" s="171">
        <v>0.42640300000000003</v>
      </c>
      <c r="I355" s="171">
        <v>0.72781638754908962</v>
      </c>
      <c r="J355" s="171"/>
      <c r="K355" s="171">
        <v>4.9048913043478264E-4</v>
      </c>
      <c r="L355" s="171">
        <v>0</v>
      </c>
      <c r="M355" s="171">
        <v>0</v>
      </c>
      <c r="N355" s="271">
        <v>0.51228909247311816</v>
      </c>
    </row>
    <row r="356" spans="1:14" ht="18.399999999999999" customHeight="1">
      <c r="A356" s="58"/>
      <c r="B356" s="59"/>
      <c r="C356" s="60" t="s">
        <v>4</v>
      </c>
      <c r="D356" s="61" t="s">
        <v>45</v>
      </c>
      <c r="E356" s="273">
        <v>0.68278183359914091</v>
      </c>
      <c r="F356" s="172">
        <v>0</v>
      </c>
      <c r="G356" s="172"/>
      <c r="H356" s="172">
        <v>0.46516690909090908</v>
      </c>
      <c r="I356" s="172">
        <v>0.72583827212414997</v>
      </c>
      <c r="J356" s="172"/>
      <c r="K356" s="172">
        <v>5.6618569636135505E-4</v>
      </c>
      <c r="L356" s="172">
        <v>0</v>
      </c>
      <c r="M356" s="172">
        <v>0</v>
      </c>
      <c r="N356" s="272">
        <v>0.51208264424435612</v>
      </c>
    </row>
    <row r="357" spans="1:14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32">
        <v>18892018000</v>
      </c>
      <c r="F357" s="971">
        <v>18589773000</v>
      </c>
      <c r="G357" s="977"/>
      <c r="H357" s="971">
        <v>292673000</v>
      </c>
      <c r="I357" s="971">
        <v>9572000</v>
      </c>
      <c r="J357" s="1046"/>
      <c r="K357" s="971">
        <v>0</v>
      </c>
      <c r="L357" s="971">
        <v>0</v>
      </c>
      <c r="M357" s="971">
        <v>0</v>
      </c>
      <c r="N357" s="979">
        <v>0</v>
      </c>
    </row>
    <row r="358" spans="1:14" ht="18.399999999999999" customHeight="1">
      <c r="A358" s="56"/>
      <c r="B358" s="52"/>
      <c r="C358" s="53" t="s">
        <v>195</v>
      </c>
      <c r="D358" s="62" t="s">
        <v>42</v>
      </c>
      <c r="E358" s="631">
        <v>18892018800</v>
      </c>
      <c r="F358" s="971">
        <v>18589773000</v>
      </c>
      <c r="G358" s="971"/>
      <c r="H358" s="971">
        <v>292673800</v>
      </c>
      <c r="I358" s="971">
        <v>9572000</v>
      </c>
      <c r="J358" s="1046"/>
      <c r="K358" s="971">
        <v>0</v>
      </c>
      <c r="L358" s="971">
        <v>0</v>
      </c>
      <c r="M358" s="971">
        <v>0</v>
      </c>
      <c r="N358" s="979">
        <v>0</v>
      </c>
    </row>
    <row r="359" spans="1:14" ht="18.399999999999999" customHeight="1">
      <c r="A359" s="56"/>
      <c r="B359" s="52"/>
      <c r="C359" s="53" t="s">
        <v>4</v>
      </c>
      <c r="D359" s="62" t="s">
        <v>43</v>
      </c>
      <c r="E359" s="631">
        <v>13755000800</v>
      </c>
      <c r="F359" s="971">
        <v>13542707207.129999</v>
      </c>
      <c r="G359" s="971"/>
      <c r="H359" s="971">
        <v>205397525.87</v>
      </c>
      <c r="I359" s="971">
        <v>6896067</v>
      </c>
      <c r="J359" s="1046"/>
      <c r="K359" s="971">
        <v>0</v>
      </c>
      <c r="L359" s="971">
        <v>0</v>
      </c>
      <c r="M359" s="971">
        <v>0</v>
      </c>
      <c r="N359" s="979">
        <v>0</v>
      </c>
    </row>
    <row r="360" spans="1:14" ht="18.399999999999999" customHeight="1">
      <c r="A360" s="56"/>
      <c r="B360" s="52"/>
      <c r="C360" s="53" t="s">
        <v>4</v>
      </c>
      <c r="D360" s="62" t="s">
        <v>44</v>
      </c>
      <c r="E360" s="171">
        <v>0.7280853109498413</v>
      </c>
      <c r="F360" s="171">
        <v>0.72850309722071371</v>
      </c>
      <c r="G360" s="171"/>
      <c r="H360" s="171">
        <v>0.70179868272782253</v>
      </c>
      <c r="I360" s="171">
        <v>0.72044160050146255</v>
      </c>
      <c r="J360" s="171"/>
      <c r="K360" s="171">
        <v>0</v>
      </c>
      <c r="L360" s="171">
        <v>0</v>
      </c>
      <c r="M360" s="171">
        <v>0</v>
      </c>
      <c r="N360" s="271">
        <v>0</v>
      </c>
    </row>
    <row r="361" spans="1:14" ht="18.399999999999999" customHeight="1">
      <c r="A361" s="58"/>
      <c r="B361" s="59"/>
      <c r="C361" s="60" t="s">
        <v>4</v>
      </c>
      <c r="D361" s="64" t="s">
        <v>45</v>
      </c>
      <c r="E361" s="172">
        <v>0.72808528011839579</v>
      </c>
      <c r="F361" s="172">
        <v>0.72850309722071371</v>
      </c>
      <c r="G361" s="172"/>
      <c r="H361" s="172">
        <v>0.70179676441827044</v>
      </c>
      <c r="I361" s="172">
        <v>0.72044160050146255</v>
      </c>
      <c r="J361" s="172"/>
      <c r="K361" s="172">
        <v>0</v>
      </c>
      <c r="L361" s="172">
        <v>0</v>
      </c>
      <c r="M361" s="172">
        <v>0</v>
      </c>
      <c r="N361" s="272">
        <v>0</v>
      </c>
    </row>
    <row r="362" spans="1:14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31">
        <v>67636471000</v>
      </c>
      <c r="F362" s="971">
        <v>60864312000</v>
      </c>
      <c r="G362" s="977"/>
      <c r="H362" s="971">
        <v>2822075000</v>
      </c>
      <c r="I362" s="971">
        <v>3950084000</v>
      </c>
      <c r="J362" s="1046"/>
      <c r="K362" s="971">
        <v>0</v>
      </c>
      <c r="L362" s="971">
        <v>0</v>
      </c>
      <c r="M362" s="971">
        <v>0</v>
      </c>
      <c r="N362" s="979">
        <v>0</v>
      </c>
    </row>
    <row r="363" spans="1:14" ht="18.399999999999999" customHeight="1">
      <c r="A363" s="56"/>
      <c r="B363" s="52"/>
      <c r="C363" s="53" t="s">
        <v>4</v>
      </c>
      <c r="D363" s="57" t="s">
        <v>42</v>
      </c>
      <c r="E363" s="631">
        <v>56979601100</v>
      </c>
      <c r="F363" s="971">
        <v>48865654000</v>
      </c>
      <c r="G363" s="971"/>
      <c r="H363" s="971">
        <v>4163863100</v>
      </c>
      <c r="I363" s="971">
        <v>3950084000</v>
      </c>
      <c r="J363" s="1046"/>
      <c r="K363" s="971">
        <v>0</v>
      </c>
      <c r="L363" s="971">
        <v>0</v>
      </c>
      <c r="M363" s="971">
        <v>0</v>
      </c>
      <c r="N363" s="979">
        <v>0</v>
      </c>
    </row>
    <row r="364" spans="1:14" ht="18.399999999999999" customHeight="1">
      <c r="A364" s="56"/>
      <c r="B364" s="52"/>
      <c r="C364" s="53" t="s">
        <v>4</v>
      </c>
      <c r="D364" s="57" t="s">
        <v>43</v>
      </c>
      <c r="E364" s="631">
        <v>28629423588.649998</v>
      </c>
      <c r="F364" s="971">
        <v>22216800502.939999</v>
      </c>
      <c r="G364" s="971"/>
      <c r="H364" s="971">
        <v>3659356377.0300002</v>
      </c>
      <c r="I364" s="971">
        <v>2753266708.6799998</v>
      </c>
      <c r="J364" s="1046"/>
      <c r="K364" s="971">
        <v>0</v>
      </c>
      <c r="L364" s="971">
        <v>0</v>
      </c>
      <c r="M364" s="971">
        <v>0</v>
      </c>
      <c r="N364" s="979">
        <v>0</v>
      </c>
    </row>
    <row r="365" spans="1:14" ht="18.399999999999999" customHeight="1">
      <c r="A365" s="56"/>
      <c r="B365" s="52"/>
      <c r="C365" s="53" t="s">
        <v>4</v>
      </c>
      <c r="D365" s="57" t="s">
        <v>44</v>
      </c>
      <c r="E365" s="171">
        <v>0.4232838166357023</v>
      </c>
      <c r="F365" s="171">
        <v>0.36502179640082022</v>
      </c>
      <c r="G365" s="171"/>
      <c r="H365" s="171">
        <v>1.2966899806100123</v>
      </c>
      <c r="I365" s="171">
        <v>0.69701472390966868</v>
      </c>
      <c r="J365" s="171"/>
      <c r="K365" s="171">
        <v>0</v>
      </c>
      <c r="L365" s="171">
        <v>0</v>
      </c>
      <c r="M365" s="171">
        <v>0</v>
      </c>
      <c r="N365" s="271">
        <v>0</v>
      </c>
    </row>
    <row r="366" spans="1:14" ht="18.399999999999999" customHeight="1">
      <c r="A366" s="58"/>
      <c r="B366" s="59"/>
      <c r="C366" s="60" t="s">
        <v>4</v>
      </c>
      <c r="D366" s="61" t="s">
        <v>45</v>
      </c>
      <c r="E366" s="172">
        <v>0.50245040393324192</v>
      </c>
      <c r="F366" s="172">
        <v>0.45465063258827965</v>
      </c>
      <c r="G366" s="172"/>
      <c r="H366" s="172">
        <v>0.8788368611422408</v>
      </c>
      <c r="I366" s="172">
        <v>0.69701472390966868</v>
      </c>
      <c r="J366" s="172"/>
      <c r="K366" s="172">
        <v>0</v>
      </c>
      <c r="L366" s="172">
        <v>0</v>
      </c>
      <c r="M366" s="172">
        <v>0</v>
      </c>
      <c r="N366" s="272">
        <v>0</v>
      </c>
    </row>
    <row r="367" spans="1:14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31">
        <v>51729000</v>
      </c>
      <c r="F367" s="971">
        <v>0</v>
      </c>
      <c r="G367" s="977"/>
      <c r="H367" s="971">
        <v>57000</v>
      </c>
      <c r="I367" s="971">
        <v>51026000</v>
      </c>
      <c r="J367" s="1046"/>
      <c r="K367" s="971">
        <v>646000</v>
      </c>
      <c r="L367" s="971">
        <v>0</v>
      </c>
      <c r="M367" s="971">
        <v>0</v>
      </c>
      <c r="N367" s="979">
        <v>0</v>
      </c>
    </row>
    <row r="368" spans="1:14" ht="18.399999999999999" customHeight="1">
      <c r="A368" s="56"/>
      <c r="B368" s="52"/>
      <c r="C368" s="53" t="s">
        <v>428</v>
      </c>
      <c r="D368" s="57" t="s">
        <v>42</v>
      </c>
      <c r="E368" s="631">
        <v>53802703</v>
      </c>
      <c r="F368" s="971">
        <v>0</v>
      </c>
      <c r="G368" s="971"/>
      <c r="H368" s="971">
        <v>53000</v>
      </c>
      <c r="I368" s="971">
        <v>53572953</v>
      </c>
      <c r="J368" s="1046"/>
      <c r="K368" s="971">
        <v>176750</v>
      </c>
      <c r="L368" s="971">
        <v>0</v>
      </c>
      <c r="M368" s="971">
        <v>0</v>
      </c>
      <c r="N368" s="979">
        <v>0</v>
      </c>
    </row>
    <row r="369" spans="1:14" ht="18.399999999999999" customHeight="1">
      <c r="A369" s="56"/>
      <c r="B369" s="52"/>
      <c r="C369" s="53" t="s">
        <v>4</v>
      </c>
      <c r="D369" s="57" t="s">
        <v>43</v>
      </c>
      <c r="E369" s="631">
        <v>35604263.069999993</v>
      </c>
      <c r="F369" s="971">
        <v>0</v>
      </c>
      <c r="G369" s="971"/>
      <c r="H369" s="971">
        <v>39264.68</v>
      </c>
      <c r="I369" s="971">
        <v>35437631.889999993</v>
      </c>
      <c r="J369" s="1046"/>
      <c r="K369" s="971">
        <v>127366.5</v>
      </c>
      <c r="L369" s="971">
        <v>0</v>
      </c>
      <c r="M369" s="971">
        <v>0</v>
      </c>
      <c r="N369" s="979">
        <v>0</v>
      </c>
    </row>
    <row r="370" spans="1:14" ht="18.399999999999999" customHeight="1">
      <c r="A370" s="56"/>
      <c r="B370" s="52"/>
      <c r="C370" s="53" t="s">
        <v>4</v>
      </c>
      <c r="D370" s="57" t="s">
        <v>44</v>
      </c>
      <c r="E370" s="171">
        <v>0.68828438728759478</v>
      </c>
      <c r="F370" s="171">
        <v>0</v>
      </c>
      <c r="G370" s="171"/>
      <c r="H370" s="171">
        <v>0.68885403508771925</v>
      </c>
      <c r="I370" s="171">
        <v>0.6945014676831418</v>
      </c>
      <c r="J370" s="171"/>
      <c r="K370" s="171">
        <v>0.19716176470588234</v>
      </c>
      <c r="L370" s="171">
        <v>0</v>
      </c>
      <c r="M370" s="171">
        <v>0</v>
      </c>
      <c r="N370" s="271">
        <v>0</v>
      </c>
    </row>
    <row r="371" spans="1:14" ht="18.399999999999999" customHeight="1">
      <c r="A371" s="58"/>
      <c r="B371" s="59"/>
      <c r="C371" s="60" t="s">
        <v>4</v>
      </c>
      <c r="D371" s="61" t="s">
        <v>45</v>
      </c>
      <c r="E371" s="172">
        <v>0.66175602868874439</v>
      </c>
      <c r="F371" s="172">
        <v>0</v>
      </c>
      <c r="G371" s="172"/>
      <c r="H371" s="172">
        <v>0.74084301886792459</v>
      </c>
      <c r="I371" s="172">
        <v>0.66148363876824179</v>
      </c>
      <c r="J371" s="172"/>
      <c r="K371" s="172">
        <v>0.72060254596888262</v>
      </c>
      <c r="L371" s="172">
        <v>0</v>
      </c>
      <c r="M371" s="172">
        <v>0</v>
      </c>
      <c r="N371" s="272">
        <v>0</v>
      </c>
    </row>
    <row r="372" spans="1:14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31">
        <v>30022000</v>
      </c>
      <c r="F372" s="971">
        <v>0</v>
      </c>
      <c r="G372" s="977"/>
      <c r="H372" s="971">
        <v>17000</v>
      </c>
      <c r="I372" s="971">
        <v>29872000</v>
      </c>
      <c r="J372" s="1046"/>
      <c r="K372" s="971">
        <v>133000</v>
      </c>
      <c r="L372" s="971">
        <v>0</v>
      </c>
      <c r="M372" s="971">
        <v>0</v>
      </c>
      <c r="N372" s="979">
        <v>0</v>
      </c>
    </row>
    <row r="373" spans="1:14" ht="18" customHeight="1">
      <c r="A373" s="56"/>
      <c r="B373" s="52"/>
      <c r="C373" s="53" t="s">
        <v>4</v>
      </c>
      <c r="D373" s="62" t="s">
        <v>42</v>
      </c>
      <c r="E373" s="631">
        <v>31060000</v>
      </c>
      <c r="F373" s="971">
        <v>0</v>
      </c>
      <c r="G373" s="971"/>
      <c r="H373" s="971">
        <v>62311</v>
      </c>
      <c r="I373" s="971">
        <v>29888689</v>
      </c>
      <c r="J373" s="1046"/>
      <c r="K373" s="971">
        <v>1109000</v>
      </c>
      <c r="L373" s="971">
        <v>0</v>
      </c>
      <c r="M373" s="971">
        <v>0</v>
      </c>
      <c r="N373" s="979">
        <v>0</v>
      </c>
    </row>
    <row r="374" spans="1:14" ht="18.399999999999999" customHeight="1">
      <c r="A374" s="56"/>
      <c r="B374" s="52"/>
      <c r="C374" s="53" t="s">
        <v>4</v>
      </c>
      <c r="D374" s="62" t="s">
        <v>43</v>
      </c>
      <c r="E374" s="631">
        <v>21169754.879999999</v>
      </c>
      <c r="F374" s="971">
        <v>0</v>
      </c>
      <c r="G374" s="971"/>
      <c r="H374" s="971">
        <v>54278.47</v>
      </c>
      <c r="I374" s="971">
        <v>20787062.899999999</v>
      </c>
      <c r="J374" s="1046"/>
      <c r="K374" s="971">
        <v>328413.51</v>
      </c>
      <c r="L374" s="971">
        <v>0</v>
      </c>
      <c r="M374" s="971">
        <v>0</v>
      </c>
      <c r="N374" s="979">
        <v>0</v>
      </c>
    </row>
    <row r="375" spans="1:14" ht="18.399999999999999" customHeight="1">
      <c r="A375" s="56"/>
      <c r="B375" s="52"/>
      <c r="C375" s="53" t="s">
        <v>4</v>
      </c>
      <c r="D375" s="62" t="s">
        <v>44</v>
      </c>
      <c r="E375" s="171">
        <v>0.70514139231230433</v>
      </c>
      <c r="F375" s="171">
        <v>0</v>
      </c>
      <c r="G375" s="171"/>
      <c r="H375" s="171">
        <v>3.1928511764705885</v>
      </c>
      <c r="I375" s="171">
        <v>0.6958711468934119</v>
      </c>
      <c r="J375" s="171"/>
      <c r="K375" s="171">
        <v>2.4692745112781957</v>
      </c>
      <c r="L375" s="171">
        <v>0</v>
      </c>
      <c r="M375" s="171">
        <v>0</v>
      </c>
      <c r="N375" s="271">
        <v>0</v>
      </c>
    </row>
    <row r="376" spans="1:14" ht="18.399999999999999" customHeight="1">
      <c r="A376" s="58"/>
      <c r="B376" s="59"/>
      <c r="C376" s="60" t="s">
        <v>4</v>
      </c>
      <c r="D376" s="62" t="s">
        <v>45</v>
      </c>
      <c r="E376" s="172">
        <v>0.68157613908564063</v>
      </c>
      <c r="F376" s="172">
        <v>0</v>
      </c>
      <c r="G376" s="172"/>
      <c r="H376" s="172">
        <v>0.87108969523840096</v>
      </c>
      <c r="I376" s="172">
        <v>0.69548259209361774</v>
      </c>
      <c r="J376" s="172"/>
      <c r="K376" s="172">
        <v>0.2961348151487827</v>
      </c>
      <c r="L376" s="172">
        <v>0</v>
      </c>
      <c r="M376" s="172">
        <v>0</v>
      </c>
      <c r="N376" s="272">
        <v>0</v>
      </c>
    </row>
    <row r="377" spans="1:14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31">
        <v>115809000</v>
      </c>
      <c r="F377" s="971">
        <v>0</v>
      </c>
      <c r="G377" s="977"/>
      <c r="H377" s="971">
        <v>250000</v>
      </c>
      <c r="I377" s="971">
        <v>97277000</v>
      </c>
      <c r="J377" s="1046"/>
      <c r="K377" s="971">
        <v>4035000</v>
      </c>
      <c r="L377" s="971">
        <v>0</v>
      </c>
      <c r="M377" s="971">
        <v>0</v>
      </c>
      <c r="N377" s="979">
        <v>14247000</v>
      </c>
    </row>
    <row r="378" spans="1:14" ht="18.399999999999999" customHeight="1">
      <c r="A378" s="56"/>
      <c r="B378" s="52"/>
      <c r="C378" s="53" t="s">
        <v>203</v>
      </c>
      <c r="D378" s="62" t="s">
        <v>42</v>
      </c>
      <c r="E378" s="631">
        <v>115809000</v>
      </c>
      <c r="F378" s="971">
        <v>0</v>
      </c>
      <c r="G378" s="971"/>
      <c r="H378" s="971">
        <v>250000</v>
      </c>
      <c r="I378" s="971">
        <v>98847000</v>
      </c>
      <c r="J378" s="1046"/>
      <c r="K378" s="971">
        <v>2465000</v>
      </c>
      <c r="L378" s="971">
        <v>0</v>
      </c>
      <c r="M378" s="971">
        <v>0</v>
      </c>
      <c r="N378" s="979">
        <v>14247000</v>
      </c>
    </row>
    <row r="379" spans="1:14" ht="18.399999999999999" customHeight="1">
      <c r="A379" s="56"/>
      <c r="B379" s="52"/>
      <c r="C379" s="53" t="s">
        <v>4</v>
      </c>
      <c r="D379" s="62" t="s">
        <v>43</v>
      </c>
      <c r="E379" s="631">
        <v>73243576.349999994</v>
      </c>
      <c r="F379" s="971">
        <v>0</v>
      </c>
      <c r="G379" s="971"/>
      <c r="H379" s="971">
        <v>113245.54</v>
      </c>
      <c r="I379" s="971">
        <v>67946547.849999979</v>
      </c>
      <c r="J379" s="1046"/>
      <c r="K379" s="971">
        <v>104761.2</v>
      </c>
      <c r="L379" s="971">
        <v>0</v>
      </c>
      <c r="M379" s="971">
        <v>0</v>
      </c>
      <c r="N379" s="979">
        <v>5079021.7600000007</v>
      </c>
    </row>
    <row r="380" spans="1:14" ht="18.399999999999999" customHeight="1">
      <c r="A380" s="56"/>
      <c r="B380" s="52"/>
      <c r="C380" s="53" t="s">
        <v>4</v>
      </c>
      <c r="D380" s="62" t="s">
        <v>44</v>
      </c>
      <c r="E380" s="171">
        <v>0.6324515050643732</v>
      </c>
      <c r="F380" s="171">
        <v>0</v>
      </c>
      <c r="G380" s="171"/>
      <c r="H380" s="171">
        <v>0.45298215999999997</v>
      </c>
      <c r="I380" s="171">
        <v>0.69848523134965079</v>
      </c>
      <c r="J380" s="171"/>
      <c r="K380" s="171">
        <v>2.5963122676579926E-2</v>
      </c>
      <c r="L380" s="171">
        <v>0</v>
      </c>
      <c r="M380" s="171">
        <v>0</v>
      </c>
      <c r="N380" s="271">
        <v>0.35649763178212962</v>
      </c>
    </row>
    <row r="381" spans="1:14" ht="18.399999999999999" customHeight="1">
      <c r="A381" s="58"/>
      <c r="B381" s="59"/>
      <c r="C381" s="60" t="s">
        <v>4</v>
      </c>
      <c r="D381" s="64" t="s">
        <v>45</v>
      </c>
      <c r="E381" s="172">
        <v>0.6324515050643732</v>
      </c>
      <c r="F381" s="172">
        <v>0</v>
      </c>
      <c r="G381" s="172"/>
      <c r="H381" s="172">
        <v>0.45298215999999997</v>
      </c>
      <c r="I381" s="172">
        <v>0.6873910978583061</v>
      </c>
      <c r="J381" s="172"/>
      <c r="K381" s="172">
        <v>4.2499472616632859E-2</v>
      </c>
      <c r="L381" s="172">
        <v>0</v>
      </c>
      <c r="M381" s="172">
        <v>0</v>
      </c>
      <c r="N381" s="272">
        <v>0.35649763178212962</v>
      </c>
    </row>
    <row r="382" spans="1:14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32">
        <v>28000000000</v>
      </c>
      <c r="F382" s="971">
        <v>0</v>
      </c>
      <c r="G382" s="977"/>
      <c r="H382" s="971">
        <v>0</v>
      </c>
      <c r="I382" s="971">
        <v>100000</v>
      </c>
      <c r="J382" s="1046"/>
      <c r="K382" s="971">
        <v>0</v>
      </c>
      <c r="L382" s="971">
        <v>27999900000</v>
      </c>
      <c r="M382" s="971">
        <v>0</v>
      </c>
      <c r="N382" s="979">
        <v>0</v>
      </c>
    </row>
    <row r="383" spans="1:14" ht="18.399999999999999" customHeight="1">
      <c r="A383" s="51"/>
      <c r="B383" s="52"/>
      <c r="C383" s="53" t="s">
        <v>4</v>
      </c>
      <c r="D383" s="62" t="s">
        <v>42</v>
      </c>
      <c r="E383" s="631">
        <v>28000000000</v>
      </c>
      <c r="F383" s="971">
        <v>0</v>
      </c>
      <c r="G383" s="971"/>
      <c r="H383" s="971">
        <v>0</v>
      </c>
      <c r="I383" s="971">
        <v>100000</v>
      </c>
      <c r="J383" s="1046"/>
      <c r="K383" s="971">
        <v>0</v>
      </c>
      <c r="L383" s="971">
        <v>27999900000</v>
      </c>
      <c r="M383" s="971">
        <v>0</v>
      </c>
      <c r="N383" s="979">
        <v>0</v>
      </c>
    </row>
    <row r="384" spans="1:14" ht="18.399999999999999" customHeight="1">
      <c r="A384" s="56"/>
      <c r="B384" s="52"/>
      <c r="C384" s="53" t="s">
        <v>4</v>
      </c>
      <c r="D384" s="62" t="s">
        <v>43</v>
      </c>
      <c r="E384" s="631">
        <v>17162014383.639999</v>
      </c>
      <c r="F384" s="971">
        <v>0</v>
      </c>
      <c r="G384" s="971"/>
      <c r="H384" s="971">
        <v>0</v>
      </c>
      <c r="I384" s="971">
        <v>0</v>
      </c>
      <c r="J384" s="1046"/>
      <c r="K384" s="971">
        <v>0</v>
      </c>
      <c r="L384" s="971">
        <v>17162014383.639999</v>
      </c>
      <c r="M384" s="971">
        <v>0</v>
      </c>
      <c r="N384" s="979">
        <v>0</v>
      </c>
    </row>
    <row r="385" spans="1:14" ht="18.399999999999999" customHeight="1">
      <c r="A385" s="56"/>
      <c r="B385" s="52"/>
      <c r="C385" s="53" t="s">
        <v>4</v>
      </c>
      <c r="D385" s="62" t="s">
        <v>44</v>
      </c>
      <c r="E385" s="171">
        <v>0.61292908513</v>
      </c>
      <c r="F385" s="171">
        <v>0</v>
      </c>
      <c r="G385" s="171"/>
      <c r="H385" s="171">
        <v>0</v>
      </c>
      <c r="I385" s="171">
        <v>0</v>
      </c>
      <c r="J385" s="171"/>
      <c r="K385" s="171">
        <v>0</v>
      </c>
      <c r="L385" s="171">
        <v>0.61293127417026483</v>
      </c>
      <c r="M385" s="171">
        <v>0</v>
      </c>
      <c r="N385" s="271">
        <v>0</v>
      </c>
    </row>
    <row r="386" spans="1:14" ht="18.399999999999999" customHeight="1">
      <c r="A386" s="58"/>
      <c r="B386" s="59"/>
      <c r="C386" s="60" t="s">
        <v>4</v>
      </c>
      <c r="D386" s="64" t="s">
        <v>45</v>
      </c>
      <c r="E386" s="172">
        <v>0.61292908513</v>
      </c>
      <c r="F386" s="172">
        <v>0</v>
      </c>
      <c r="G386" s="172"/>
      <c r="H386" s="172">
        <v>0</v>
      </c>
      <c r="I386" s="172">
        <v>0</v>
      </c>
      <c r="J386" s="172"/>
      <c r="K386" s="172">
        <v>0</v>
      </c>
      <c r="L386" s="172">
        <v>0.61293127417026483</v>
      </c>
      <c r="M386" s="172">
        <v>0</v>
      </c>
      <c r="N386" s="272">
        <v>0</v>
      </c>
    </row>
    <row r="387" spans="1:14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31">
        <v>130964000</v>
      </c>
      <c r="F387" s="971">
        <v>0</v>
      </c>
      <c r="G387" s="977"/>
      <c r="H387" s="971">
        <v>146000</v>
      </c>
      <c r="I387" s="971">
        <v>129470000</v>
      </c>
      <c r="J387" s="1046"/>
      <c r="K387" s="971">
        <v>1251000</v>
      </c>
      <c r="L387" s="971">
        <v>0</v>
      </c>
      <c r="M387" s="971">
        <v>0</v>
      </c>
      <c r="N387" s="979">
        <v>97000</v>
      </c>
    </row>
    <row r="388" spans="1:14" ht="18.399999999999999" customHeight="1">
      <c r="A388" s="56"/>
      <c r="B388" s="52"/>
      <c r="C388" s="53" t="s">
        <v>4</v>
      </c>
      <c r="D388" s="62" t="s">
        <v>42</v>
      </c>
      <c r="E388" s="631">
        <v>130964000</v>
      </c>
      <c r="F388" s="971">
        <v>0</v>
      </c>
      <c r="G388" s="971"/>
      <c r="H388" s="971">
        <v>212750</v>
      </c>
      <c r="I388" s="971">
        <v>128945151</v>
      </c>
      <c r="J388" s="1046"/>
      <c r="K388" s="971">
        <v>1703668</v>
      </c>
      <c r="L388" s="971">
        <v>0</v>
      </c>
      <c r="M388" s="971">
        <v>0</v>
      </c>
      <c r="N388" s="979">
        <v>102431</v>
      </c>
    </row>
    <row r="389" spans="1:14" ht="18.399999999999999" customHeight="1">
      <c r="A389" s="56"/>
      <c r="B389" s="52"/>
      <c r="C389" s="53" t="s">
        <v>4</v>
      </c>
      <c r="D389" s="62" t="s">
        <v>43</v>
      </c>
      <c r="E389" s="631">
        <v>96981990.140000015</v>
      </c>
      <c r="F389" s="971">
        <v>0</v>
      </c>
      <c r="G389" s="971"/>
      <c r="H389" s="971">
        <v>146720.41999999998</v>
      </c>
      <c r="I389" s="971">
        <v>95998853.660000011</v>
      </c>
      <c r="J389" s="1046"/>
      <c r="K389" s="971">
        <v>787726.51</v>
      </c>
      <c r="L389" s="971">
        <v>0</v>
      </c>
      <c r="M389" s="971">
        <v>0</v>
      </c>
      <c r="N389" s="979">
        <v>48689.55</v>
      </c>
    </row>
    <row r="390" spans="1:14" ht="18.399999999999999" customHeight="1">
      <c r="A390" s="56"/>
      <c r="B390" s="52"/>
      <c r="C390" s="53" t="s">
        <v>4</v>
      </c>
      <c r="D390" s="62" t="s">
        <v>44</v>
      </c>
      <c r="E390" s="171">
        <v>0.74052403820897361</v>
      </c>
      <c r="F390" s="171">
        <v>0</v>
      </c>
      <c r="G390" s="171"/>
      <c r="H390" s="171">
        <v>1.0049343835616438</v>
      </c>
      <c r="I390" s="171">
        <v>0.74147565968950346</v>
      </c>
      <c r="J390" s="171"/>
      <c r="K390" s="171">
        <v>0.62967746602717822</v>
      </c>
      <c r="L390" s="171">
        <v>0</v>
      </c>
      <c r="M390" s="171">
        <v>0</v>
      </c>
      <c r="N390" s="271">
        <v>0.50195412371134018</v>
      </c>
    </row>
    <row r="391" spans="1:14" ht="18.399999999999999" customHeight="1">
      <c r="A391" s="58"/>
      <c r="B391" s="59"/>
      <c r="C391" s="60" t="s">
        <v>4</v>
      </c>
      <c r="D391" s="64" t="s">
        <v>45</v>
      </c>
      <c r="E391" s="172">
        <v>0.74052403820897361</v>
      </c>
      <c r="F391" s="172">
        <v>0</v>
      </c>
      <c r="G391" s="172"/>
      <c r="H391" s="172">
        <v>0.68963769682726195</v>
      </c>
      <c r="I391" s="172">
        <v>0.74449370849160512</v>
      </c>
      <c r="J391" s="172"/>
      <c r="K391" s="172">
        <v>0.4623709020771653</v>
      </c>
      <c r="L391" s="172">
        <v>0</v>
      </c>
      <c r="M391" s="172">
        <v>0</v>
      </c>
      <c r="N391" s="272">
        <v>0.47533998496548902</v>
      </c>
    </row>
    <row r="392" spans="1:14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31">
        <v>500000000</v>
      </c>
      <c r="F392" s="971">
        <v>0</v>
      </c>
      <c r="G392" s="977"/>
      <c r="H392" s="971">
        <v>0</v>
      </c>
      <c r="I392" s="971">
        <v>500000000</v>
      </c>
      <c r="J392" s="1046"/>
      <c r="K392" s="971">
        <v>0</v>
      </c>
      <c r="L392" s="971">
        <v>0</v>
      </c>
      <c r="M392" s="971">
        <v>0</v>
      </c>
      <c r="N392" s="979">
        <v>0</v>
      </c>
    </row>
    <row r="393" spans="1:14" ht="18.399999999999999" customHeight="1">
      <c r="A393" s="56"/>
      <c r="B393" s="52"/>
      <c r="C393" s="53" t="s">
        <v>4</v>
      </c>
      <c r="D393" s="62" t="s">
        <v>42</v>
      </c>
      <c r="E393" s="631">
        <v>214161872.94999999</v>
      </c>
      <c r="F393" s="971">
        <v>0</v>
      </c>
      <c r="G393" s="971"/>
      <c r="H393" s="971">
        <v>0</v>
      </c>
      <c r="I393" s="971">
        <v>214161872.94999999</v>
      </c>
      <c r="J393" s="1046"/>
      <c r="K393" s="971">
        <v>0</v>
      </c>
      <c r="L393" s="971">
        <v>0</v>
      </c>
      <c r="M393" s="971">
        <v>0</v>
      </c>
      <c r="N393" s="979">
        <v>0</v>
      </c>
    </row>
    <row r="394" spans="1:14" ht="18.399999999999999" customHeight="1">
      <c r="A394" s="56"/>
      <c r="B394" s="52"/>
      <c r="C394" s="53" t="s">
        <v>4</v>
      </c>
      <c r="D394" s="62" t="s">
        <v>43</v>
      </c>
      <c r="E394" s="631">
        <v>0</v>
      </c>
      <c r="F394" s="971">
        <v>0</v>
      </c>
      <c r="G394" s="971"/>
      <c r="H394" s="971">
        <v>0</v>
      </c>
      <c r="I394" s="971">
        <v>0</v>
      </c>
      <c r="J394" s="1046"/>
      <c r="K394" s="971">
        <v>0</v>
      </c>
      <c r="L394" s="971">
        <v>0</v>
      </c>
      <c r="M394" s="971">
        <v>0</v>
      </c>
      <c r="N394" s="979">
        <v>0</v>
      </c>
    </row>
    <row r="395" spans="1:14" ht="18.399999999999999" customHeight="1">
      <c r="A395" s="56"/>
      <c r="B395" s="52"/>
      <c r="C395" s="53" t="s">
        <v>4</v>
      </c>
      <c r="D395" s="62" t="s">
        <v>44</v>
      </c>
      <c r="E395" s="171">
        <v>0</v>
      </c>
      <c r="F395" s="171">
        <v>0</v>
      </c>
      <c r="G395" s="171"/>
      <c r="H395" s="171">
        <v>0</v>
      </c>
      <c r="I395" s="171">
        <v>0</v>
      </c>
      <c r="J395" s="171"/>
      <c r="K395" s="171">
        <v>0</v>
      </c>
      <c r="L395" s="171">
        <v>0</v>
      </c>
      <c r="M395" s="171">
        <v>0</v>
      </c>
      <c r="N395" s="271">
        <v>0</v>
      </c>
    </row>
    <row r="396" spans="1:14" ht="18.399999999999999" customHeight="1">
      <c r="A396" s="58"/>
      <c r="B396" s="59"/>
      <c r="C396" s="60" t="s">
        <v>4</v>
      </c>
      <c r="D396" s="65" t="s">
        <v>45</v>
      </c>
      <c r="E396" s="172">
        <v>0</v>
      </c>
      <c r="F396" s="172">
        <v>0</v>
      </c>
      <c r="G396" s="172"/>
      <c r="H396" s="172">
        <v>0</v>
      </c>
      <c r="I396" s="172">
        <v>0</v>
      </c>
      <c r="J396" s="172"/>
      <c r="K396" s="172">
        <v>0</v>
      </c>
      <c r="L396" s="172">
        <v>0</v>
      </c>
      <c r="M396" s="172">
        <v>0</v>
      </c>
      <c r="N396" s="272">
        <v>0</v>
      </c>
    </row>
    <row r="397" spans="1:14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31">
        <v>70128232000</v>
      </c>
      <c r="F397" s="971">
        <v>70128232000</v>
      </c>
      <c r="G397" s="977"/>
      <c r="H397" s="971">
        <v>0</v>
      </c>
      <c r="I397" s="971">
        <v>0</v>
      </c>
      <c r="J397" s="1046"/>
      <c r="K397" s="971">
        <v>0</v>
      </c>
      <c r="L397" s="971">
        <v>0</v>
      </c>
      <c r="M397" s="971">
        <v>0</v>
      </c>
      <c r="N397" s="979">
        <v>0</v>
      </c>
    </row>
    <row r="398" spans="1:14" ht="18.399999999999999" customHeight="1">
      <c r="A398" s="56"/>
      <c r="B398" s="52"/>
      <c r="C398" s="53" t="s">
        <v>211</v>
      </c>
      <c r="D398" s="62" t="s">
        <v>42</v>
      </c>
      <c r="E398" s="631">
        <v>70315232000</v>
      </c>
      <c r="F398" s="971">
        <v>70029127910</v>
      </c>
      <c r="H398" s="971">
        <v>0</v>
      </c>
      <c r="I398" s="971">
        <v>0</v>
      </c>
      <c r="J398" s="1046"/>
      <c r="K398" s="971">
        <v>286104090</v>
      </c>
      <c r="L398" s="971">
        <v>0</v>
      </c>
      <c r="M398" s="971">
        <v>0</v>
      </c>
      <c r="N398" s="979">
        <v>0</v>
      </c>
    </row>
    <row r="399" spans="1:14" ht="18.399999999999999" customHeight="1">
      <c r="A399" s="56"/>
      <c r="B399" s="52"/>
      <c r="C399" s="53" t="s">
        <v>4</v>
      </c>
      <c r="D399" s="62" t="s">
        <v>43</v>
      </c>
      <c r="E399" s="631">
        <v>57348883834</v>
      </c>
      <c r="F399" s="971">
        <v>57150572284</v>
      </c>
      <c r="G399" s="1024" t="s">
        <v>710</v>
      </c>
      <c r="H399" s="971">
        <v>0</v>
      </c>
      <c r="I399" s="1209">
        <v>0</v>
      </c>
      <c r="J399" s="1046"/>
      <c r="K399" s="971">
        <v>198311550</v>
      </c>
      <c r="L399" s="971">
        <v>0</v>
      </c>
      <c r="M399" s="971">
        <v>0</v>
      </c>
      <c r="N399" s="979">
        <v>0</v>
      </c>
    </row>
    <row r="400" spans="1:14" ht="18.399999999999999" customHeight="1">
      <c r="A400" s="56"/>
      <c r="B400" s="52"/>
      <c r="C400" s="53" t="s">
        <v>4</v>
      </c>
      <c r="D400" s="62" t="s">
        <v>44</v>
      </c>
      <c r="E400" s="171">
        <v>0.81777170475365757</v>
      </c>
      <c r="F400" s="171">
        <v>0.81494386289390552</v>
      </c>
      <c r="G400" s="171"/>
      <c r="H400" s="171">
        <v>0</v>
      </c>
      <c r="I400" s="171">
        <v>0</v>
      </c>
      <c r="J400" s="171"/>
      <c r="K400" s="171">
        <v>0</v>
      </c>
      <c r="L400" s="171">
        <v>0</v>
      </c>
      <c r="M400" s="171">
        <v>0</v>
      </c>
      <c r="N400" s="271">
        <v>0</v>
      </c>
    </row>
    <row r="401" spans="1:14" ht="18.399999999999999" customHeight="1">
      <c r="A401" s="58"/>
      <c r="B401" s="59"/>
      <c r="C401" s="60" t="s">
        <v>4</v>
      </c>
      <c r="D401" s="65" t="s">
        <v>45</v>
      </c>
      <c r="E401" s="172">
        <v>0.81559687997616226</v>
      </c>
      <c r="F401" s="172">
        <v>0.81609715827746343</v>
      </c>
      <c r="G401" s="172"/>
      <c r="H401" s="172">
        <v>0</v>
      </c>
      <c r="I401" s="172">
        <v>0</v>
      </c>
      <c r="J401" s="172"/>
      <c r="K401" s="172">
        <v>0.69314475721056623</v>
      </c>
      <c r="L401" s="172">
        <v>0</v>
      </c>
      <c r="M401" s="172">
        <v>0</v>
      </c>
      <c r="N401" s="272">
        <v>0</v>
      </c>
    </row>
    <row r="402" spans="1:14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31">
        <v>31880988000</v>
      </c>
      <c r="F402" s="971">
        <v>15883878000</v>
      </c>
      <c r="G402" s="977"/>
      <c r="H402" s="971">
        <v>1287083000</v>
      </c>
      <c r="I402" s="971">
        <v>5162784000</v>
      </c>
      <c r="J402" s="1046"/>
      <c r="K402" s="971">
        <v>1746718000</v>
      </c>
      <c r="L402" s="971">
        <v>0</v>
      </c>
      <c r="M402" s="971">
        <v>2300000000</v>
      </c>
      <c r="N402" s="979">
        <v>5500525000</v>
      </c>
    </row>
    <row r="403" spans="1:14" ht="18.399999999999999" customHeight="1">
      <c r="A403" s="56"/>
      <c r="B403" s="52"/>
      <c r="C403" s="53" t="s">
        <v>4</v>
      </c>
      <c r="D403" s="62" t="s">
        <v>42</v>
      </c>
      <c r="E403" s="631">
        <v>13372773319.219999</v>
      </c>
      <c r="F403" s="971">
        <v>3395565662.0699997</v>
      </c>
      <c r="G403" s="971"/>
      <c r="H403" s="971">
        <v>1225701402.8599999</v>
      </c>
      <c r="I403" s="971">
        <v>1823060266.6899998</v>
      </c>
      <c r="J403" s="1046"/>
      <c r="K403" s="971">
        <v>760717336.76999998</v>
      </c>
      <c r="L403" s="971">
        <v>0</v>
      </c>
      <c r="M403" s="971">
        <v>2300000000</v>
      </c>
      <c r="N403" s="979">
        <v>3867728650.8299999</v>
      </c>
    </row>
    <row r="404" spans="1:14" ht="18.399999999999999" customHeight="1">
      <c r="A404" s="56"/>
      <c r="B404" s="52"/>
      <c r="C404" s="53" t="s">
        <v>4</v>
      </c>
      <c r="D404" s="62" t="s">
        <v>43</v>
      </c>
      <c r="E404" s="631">
        <v>0</v>
      </c>
      <c r="F404" s="971">
        <v>0</v>
      </c>
      <c r="G404" s="971"/>
      <c r="H404" s="971">
        <v>0</v>
      </c>
      <c r="I404" s="971">
        <v>0</v>
      </c>
      <c r="J404" s="1046"/>
      <c r="K404" s="971">
        <v>0</v>
      </c>
      <c r="L404" s="971">
        <v>0</v>
      </c>
      <c r="M404" s="971">
        <v>0</v>
      </c>
      <c r="N404" s="979">
        <v>0</v>
      </c>
    </row>
    <row r="405" spans="1:14" ht="18.399999999999999" customHeight="1">
      <c r="A405" s="56"/>
      <c r="B405" s="52"/>
      <c r="C405" s="53" t="s">
        <v>4</v>
      </c>
      <c r="D405" s="62" t="s">
        <v>44</v>
      </c>
      <c r="E405" s="171">
        <v>0</v>
      </c>
      <c r="F405" s="171">
        <v>0</v>
      </c>
      <c r="G405" s="171"/>
      <c r="H405" s="171">
        <v>0</v>
      </c>
      <c r="I405" s="171">
        <v>0</v>
      </c>
      <c r="J405" s="171"/>
      <c r="K405" s="171">
        <v>0</v>
      </c>
      <c r="L405" s="171">
        <v>0</v>
      </c>
      <c r="M405" s="171">
        <v>0</v>
      </c>
      <c r="N405" s="271">
        <v>0</v>
      </c>
    </row>
    <row r="406" spans="1:14" ht="18.399999999999999" customHeight="1">
      <c r="A406" s="58"/>
      <c r="B406" s="59"/>
      <c r="C406" s="60" t="s">
        <v>4</v>
      </c>
      <c r="D406" s="64" t="s">
        <v>45</v>
      </c>
      <c r="E406" s="172">
        <v>0</v>
      </c>
      <c r="F406" s="172">
        <v>0</v>
      </c>
      <c r="G406" s="172"/>
      <c r="H406" s="172">
        <v>0</v>
      </c>
      <c r="I406" s="172">
        <v>0</v>
      </c>
      <c r="J406" s="172"/>
      <c r="K406" s="172">
        <v>0</v>
      </c>
      <c r="L406" s="172">
        <v>0</v>
      </c>
      <c r="M406" s="172">
        <v>0</v>
      </c>
      <c r="N406" s="272">
        <v>0</v>
      </c>
    </row>
    <row r="407" spans="1:14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31">
        <v>26220043000</v>
      </c>
      <c r="F407" s="971">
        <v>0</v>
      </c>
      <c r="G407" s="977"/>
      <c r="H407" s="971">
        <v>0</v>
      </c>
      <c r="I407" s="971">
        <v>0</v>
      </c>
      <c r="J407" s="1046"/>
      <c r="K407" s="971">
        <v>0</v>
      </c>
      <c r="L407" s="971">
        <v>0</v>
      </c>
      <c r="M407" s="971">
        <v>26220043000</v>
      </c>
      <c r="N407" s="979">
        <v>0</v>
      </c>
    </row>
    <row r="408" spans="1:14" ht="18.399999999999999" customHeight="1">
      <c r="A408" s="56"/>
      <c r="B408" s="52"/>
      <c r="C408" s="53" t="s">
        <v>4</v>
      </c>
      <c r="D408" s="62" t="s">
        <v>42</v>
      </c>
      <c r="E408" s="631">
        <v>26220043000</v>
      </c>
      <c r="F408" s="971">
        <v>0</v>
      </c>
      <c r="G408" s="971"/>
      <c r="H408" s="971">
        <v>0</v>
      </c>
      <c r="I408" s="971">
        <v>0</v>
      </c>
      <c r="J408" s="1046"/>
      <c r="K408" s="971">
        <v>0</v>
      </c>
      <c r="L408" s="971">
        <v>0</v>
      </c>
      <c r="M408" s="971">
        <v>26220043000</v>
      </c>
      <c r="N408" s="979">
        <v>0</v>
      </c>
    </row>
    <row r="409" spans="1:14" ht="18.399999999999999" customHeight="1">
      <c r="A409" s="56"/>
      <c r="B409" s="52"/>
      <c r="C409" s="53" t="s">
        <v>4</v>
      </c>
      <c r="D409" s="62" t="s">
        <v>43</v>
      </c>
      <c r="E409" s="631">
        <v>21152910210.829998</v>
      </c>
      <c r="F409" s="971">
        <v>0</v>
      </c>
      <c r="G409" s="971"/>
      <c r="H409" s="971">
        <v>0</v>
      </c>
      <c r="I409" s="971">
        <v>0</v>
      </c>
      <c r="J409" s="1046"/>
      <c r="K409" s="971">
        <v>0</v>
      </c>
      <c r="L409" s="971">
        <v>0</v>
      </c>
      <c r="M409" s="971">
        <v>21152910210.829998</v>
      </c>
      <c r="N409" s="979">
        <v>0</v>
      </c>
    </row>
    <row r="410" spans="1:14" ht="18.399999999999999" customHeight="1">
      <c r="A410" s="56"/>
      <c r="B410" s="52"/>
      <c r="C410" s="53" t="s">
        <v>4</v>
      </c>
      <c r="D410" s="62" t="s">
        <v>44</v>
      </c>
      <c r="E410" s="171">
        <v>0.80674582459037147</v>
      </c>
      <c r="F410" s="171">
        <v>0</v>
      </c>
      <c r="G410" s="171"/>
      <c r="H410" s="171">
        <v>0</v>
      </c>
      <c r="I410" s="171">
        <v>0</v>
      </c>
      <c r="J410" s="171"/>
      <c r="K410" s="171">
        <v>0</v>
      </c>
      <c r="L410" s="171">
        <v>0</v>
      </c>
      <c r="M410" s="171">
        <v>0.80674582459037147</v>
      </c>
      <c r="N410" s="271">
        <v>0</v>
      </c>
    </row>
    <row r="411" spans="1:14" ht="18.399999999999999" customHeight="1">
      <c r="A411" s="58"/>
      <c r="B411" s="59"/>
      <c r="C411" s="60" t="s">
        <v>4</v>
      </c>
      <c r="D411" s="61" t="s">
        <v>45</v>
      </c>
      <c r="E411" s="273">
        <v>0.80674582459037147</v>
      </c>
      <c r="F411" s="172">
        <v>0</v>
      </c>
      <c r="G411" s="172"/>
      <c r="H411" s="172">
        <v>0</v>
      </c>
      <c r="I411" s="172">
        <v>0</v>
      </c>
      <c r="J411" s="172"/>
      <c r="K411" s="172">
        <v>0</v>
      </c>
      <c r="L411" s="172">
        <v>0</v>
      </c>
      <c r="M411" s="172">
        <v>0.80674582459037147</v>
      </c>
      <c r="N411" s="272">
        <v>0</v>
      </c>
    </row>
    <row r="412" spans="1:14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32">
        <v>72619814000</v>
      </c>
      <c r="F412" s="971">
        <v>66890857000</v>
      </c>
      <c r="G412" s="977"/>
      <c r="H412" s="971">
        <v>30200000</v>
      </c>
      <c r="I412" s="971">
        <v>5244407000</v>
      </c>
      <c r="J412" s="1046"/>
      <c r="K412" s="971">
        <v>169732000</v>
      </c>
      <c r="L412" s="971">
        <v>0</v>
      </c>
      <c r="M412" s="971">
        <v>0</v>
      </c>
      <c r="N412" s="979">
        <v>284618000</v>
      </c>
    </row>
    <row r="413" spans="1:14" ht="18.399999999999999" customHeight="1">
      <c r="A413" s="56"/>
      <c r="B413" s="52"/>
      <c r="C413" s="53" t="s">
        <v>4</v>
      </c>
      <c r="D413" s="62" t="s">
        <v>42</v>
      </c>
      <c r="E413" s="631">
        <v>77754653004.800003</v>
      </c>
      <c r="F413" s="971">
        <v>70336655879.300018</v>
      </c>
      <c r="G413" s="971"/>
      <c r="H413" s="971">
        <v>47238747.889999993</v>
      </c>
      <c r="I413" s="971">
        <v>6307090053.9999924</v>
      </c>
      <c r="J413" s="1046"/>
      <c r="K413" s="971">
        <v>707052490.83000016</v>
      </c>
      <c r="L413" s="971">
        <v>0</v>
      </c>
      <c r="M413" s="971">
        <v>0</v>
      </c>
      <c r="N413" s="979">
        <v>356615832.77999991</v>
      </c>
    </row>
    <row r="414" spans="1:14" ht="18.399999999999999" customHeight="1">
      <c r="A414" s="56"/>
      <c r="B414" s="52"/>
      <c r="C414" s="53" t="s">
        <v>4</v>
      </c>
      <c r="D414" s="62" t="s">
        <v>43</v>
      </c>
      <c r="E414" s="631">
        <v>57697059958.870064</v>
      </c>
      <c r="F414" s="971">
        <v>52815483859.480072</v>
      </c>
      <c r="G414" s="971"/>
      <c r="H414" s="971">
        <v>31575281.45999999</v>
      </c>
      <c r="I414" s="971">
        <v>4411337677.5700006</v>
      </c>
      <c r="J414" s="1046"/>
      <c r="K414" s="971">
        <v>245975827.09000006</v>
      </c>
      <c r="L414" s="971">
        <v>0</v>
      </c>
      <c r="M414" s="971">
        <v>0</v>
      </c>
      <c r="N414" s="979">
        <v>192687313.27000019</v>
      </c>
    </row>
    <row r="415" spans="1:14" ht="18.399999999999999" customHeight="1">
      <c r="A415" s="56"/>
      <c r="B415" s="52"/>
      <c r="C415" s="53" t="s">
        <v>4</v>
      </c>
      <c r="D415" s="62" t="s">
        <v>44</v>
      </c>
      <c r="E415" s="171">
        <v>0.79450850643696314</v>
      </c>
      <c r="F415" s="171">
        <v>0.78957702484631154</v>
      </c>
      <c r="G415" s="171"/>
      <c r="H415" s="171">
        <v>1.0455391211920526</v>
      </c>
      <c r="I415" s="171">
        <v>0.84115090182169316</v>
      </c>
      <c r="J415" s="171"/>
      <c r="K415" s="171">
        <v>1.4492012530931118</v>
      </c>
      <c r="L415" s="171">
        <v>0</v>
      </c>
      <c r="M415" s="171">
        <v>0</v>
      </c>
      <c r="N415" s="271">
        <v>0.67700325794573846</v>
      </c>
    </row>
    <row r="416" spans="1:14" ht="18.399999999999999" customHeight="1">
      <c r="A416" s="58"/>
      <c r="B416" s="59"/>
      <c r="C416" s="60" t="s">
        <v>4</v>
      </c>
      <c r="D416" s="64" t="s">
        <v>45</v>
      </c>
      <c r="E416" s="172">
        <v>0.7420399645447362</v>
      </c>
      <c r="F416" s="172">
        <v>0.75089557783516403</v>
      </c>
      <c r="G416" s="172"/>
      <c r="H416" s="172">
        <v>0.66841910233366253</v>
      </c>
      <c r="I416" s="172">
        <v>0.69942519288626692</v>
      </c>
      <c r="J416" s="172"/>
      <c r="K416" s="172">
        <v>0.34788906096809319</v>
      </c>
      <c r="L416" s="172">
        <v>0</v>
      </c>
      <c r="M416" s="172">
        <v>0</v>
      </c>
      <c r="N416" s="272">
        <v>0.54032181288168168</v>
      </c>
    </row>
    <row r="417" spans="1:17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31">
        <v>140024000</v>
      </c>
      <c r="F417" s="971">
        <v>0</v>
      </c>
      <c r="G417" s="977"/>
      <c r="H417" s="971">
        <v>132000</v>
      </c>
      <c r="I417" s="971">
        <v>138153000</v>
      </c>
      <c r="J417" s="1046"/>
      <c r="K417" s="971">
        <v>1739000</v>
      </c>
      <c r="L417" s="971">
        <v>0</v>
      </c>
      <c r="M417" s="971">
        <v>0</v>
      </c>
      <c r="N417" s="979">
        <v>0</v>
      </c>
    </row>
    <row r="418" spans="1:17" ht="17.25" customHeight="1">
      <c r="A418" s="56"/>
      <c r="B418" s="52"/>
      <c r="C418" s="53" t="s">
        <v>220</v>
      </c>
      <c r="D418" s="62" t="s">
        <v>42</v>
      </c>
      <c r="E418" s="631">
        <v>143977602.30999997</v>
      </c>
      <c r="F418" s="971">
        <v>0</v>
      </c>
      <c r="G418" s="971"/>
      <c r="H418" s="971">
        <v>180644.94</v>
      </c>
      <c r="I418" s="971">
        <v>142121154.82999998</v>
      </c>
      <c r="J418" s="1046"/>
      <c r="K418" s="971">
        <v>1675802.54</v>
      </c>
      <c r="L418" s="971">
        <v>0</v>
      </c>
      <c r="M418" s="971">
        <v>0</v>
      </c>
      <c r="N418" s="979">
        <v>0</v>
      </c>
    </row>
    <row r="419" spans="1:17" ht="18" customHeight="1">
      <c r="A419" s="56"/>
      <c r="B419" s="52"/>
      <c r="C419" s="53" t="s">
        <v>4</v>
      </c>
      <c r="D419" s="62" t="s">
        <v>43</v>
      </c>
      <c r="E419" s="631">
        <v>104068830.58</v>
      </c>
      <c r="F419" s="971">
        <v>0</v>
      </c>
      <c r="G419" s="971"/>
      <c r="H419" s="971">
        <v>91521.799999999988</v>
      </c>
      <c r="I419" s="971">
        <v>103604632.19</v>
      </c>
      <c r="J419" s="1046"/>
      <c r="K419" s="971">
        <v>372676.59000000008</v>
      </c>
      <c r="L419" s="971">
        <v>0</v>
      </c>
      <c r="M419" s="971">
        <v>0</v>
      </c>
      <c r="N419" s="979">
        <v>0</v>
      </c>
    </row>
    <row r="420" spans="1:17" ht="18.399999999999999" customHeight="1">
      <c r="A420" s="56"/>
      <c r="B420" s="52"/>
      <c r="C420" s="53" t="s">
        <v>4</v>
      </c>
      <c r="D420" s="62" t="s">
        <v>44</v>
      </c>
      <c r="E420" s="171">
        <v>0.74322138047763242</v>
      </c>
      <c r="F420" s="171">
        <v>0</v>
      </c>
      <c r="G420" s="171"/>
      <c r="H420" s="171">
        <v>0.69334696969696963</v>
      </c>
      <c r="I420" s="171">
        <v>0.74992676373296274</v>
      </c>
      <c r="J420" s="171"/>
      <c r="K420" s="171">
        <v>0.21430511213341005</v>
      </c>
      <c r="L420" s="171">
        <v>0</v>
      </c>
      <c r="M420" s="171">
        <v>0</v>
      </c>
      <c r="N420" s="271">
        <v>0</v>
      </c>
    </row>
    <row r="421" spans="1:17" ht="18.399999999999999" customHeight="1">
      <c r="A421" s="58"/>
      <c r="B421" s="59"/>
      <c r="C421" s="60" t="s">
        <v>4</v>
      </c>
      <c r="D421" s="64" t="s">
        <v>45</v>
      </c>
      <c r="E421" s="172">
        <v>0.7228126382875032</v>
      </c>
      <c r="F421" s="172">
        <v>0</v>
      </c>
      <c r="G421" s="172"/>
      <c r="H421" s="172">
        <v>0.50663915634725221</v>
      </c>
      <c r="I421" s="172">
        <v>0.72898811098128202</v>
      </c>
      <c r="J421" s="172"/>
      <c r="K421" s="172">
        <v>0.22238693468026374</v>
      </c>
      <c r="L421" s="172">
        <v>0</v>
      </c>
      <c r="M421" s="172">
        <v>0</v>
      </c>
      <c r="N421" s="272">
        <v>0</v>
      </c>
    </row>
    <row r="422" spans="1:17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31">
        <v>3093313000</v>
      </c>
      <c r="F422" s="971">
        <v>0</v>
      </c>
      <c r="G422" s="977"/>
      <c r="H422" s="971">
        <v>398983000</v>
      </c>
      <c r="I422" s="971">
        <v>2521476000</v>
      </c>
      <c r="J422" s="1046"/>
      <c r="K422" s="971">
        <v>167372000</v>
      </c>
      <c r="L422" s="971">
        <v>0</v>
      </c>
      <c r="M422" s="971">
        <v>0</v>
      </c>
      <c r="N422" s="979">
        <v>5482000</v>
      </c>
    </row>
    <row r="423" spans="1:17" ht="18" customHeight="1">
      <c r="A423" s="56"/>
      <c r="B423" s="52"/>
      <c r="C423" s="53" t="s">
        <v>223</v>
      </c>
      <c r="D423" s="62" t="s">
        <v>42</v>
      </c>
      <c r="E423" s="631">
        <v>3095316674</v>
      </c>
      <c r="F423" s="971">
        <v>0</v>
      </c>
      <c r="G423" s="971"/>
      <c r="H423" s="971">
        <v>399440991</v>
      </c>
      <c r="I423" s="971">
        <v>2522019419</v>
      </c>
      <c r="J423" s="1046"/>
      <c r="K423" s="971">
        <v>167372000</v>
      </c>
      <c r="L423" s="971">
        <v>0</v>
      </c>
      <c r="M423" s="971">
        <v>0</v>
      </c>
      <c r="N423" s="979">
        <v>6484264</v>
      </c>
    </row>
    <row r="424" spans="1:17" ht="18" customHeight="1">
      <c r="A424" s="56"/>
      <c r="B424" s="52"/>
      <c r="C424" s="53" t="s">
        <v>4</v>
      </c>
      <c r="D424" s="62" t="s">
        <v>43</v>
      </c>
      <c r="E424" s="631">
        <v>2172641189.3000002</v>
      </c>
      <c r="F424" s="971">
        <v>0</v>
      </c>
      <c r="G424" s="971"/>
      <c r="H424" s="971">
        <v>290486398.75999993</v>
      </c>
      <c r="I424" s="971">
        <v>1833875958.5500002</v>
      </c>
      <c r="J424" s="1046"/>
      <c r="K424" s="971">
        <v>43708626.939999998</v>
      </c>
      <c r="L424" s="971">
        <v>0</v>
      </c>
      <c r="M424" s="971">
        <v>0</v>
      </c>
      <c r="N424" s="979">
        <v>4570205.05</v>
      </c>
    </row>
    <row r="425" spans="1:17" ht="18" customHeight="1">
      <c r="A425" s="56"/>
      <c r="B425" s="52"/>
      <c r="C425" s="53" t="s">
        <v>4</v>
      </c>
      <c r="D425" s="62" t="s">
        <v>44</v>
      </c>
      <c r="E425" s="171">
        <v>0.70236707029000955</v>
      </c>
      <c r="F425" s="171">
        <v>0</v>
      </c>
      <c r="G425" s="171"/>
      <c r="H425" s="171">
        <v>0.72806710752087167</v>
      </c>
      <c r="I425" s="171">
        <v>0.72730256347869271</v>
      </c>
      <c r="J425" s="171"/>
      <c r="K425" s="171">
        <v>0.2611465892741916</v>
      </c>
      <c r="L425" s="171">
        <v>0</v>
      </c>
      <c r="M425" s="171">
        <v>0</v>
      </c>
      <c r="N425" s="271">
        <v>0.83367476286026998</v>
      </c>
    </row>
    <row r="426" spans="1:17" ht="18.399999999999999" customHeight="1">
      <c r="A426" s="58"/>
      <c r="B426" s="59"/>
      <c r="C426" s="60" t="s">
        <v>4</v>
      </c>
      <c r="D426" s="61" t="s">
        <v>45</v>
      </c>
      <c r="E426" s="273">
        <v>0.70191241094965273</v>
      </c>
      <c r="F426" s="172">
        <v>0</v>
      </c>
      <c r="G426" s="172"/>
      <c r="H426" s="172">
        <v>0.72723232043052866</v>
      </c>
      <c r="I426" s="172">
        <v>0.72714585174651269</v>
      </c>
      <c r="J426" s="172"/>
      <c r="K426" s="172">
        <v>0.2611465892741916</v>
      </c>
      <c r="L426" s="172">
        <v>0</v>
      </c>
      <c r="M426" s="172">
        <v>0</v>
      </c>
      <c r="N426" s="272">
        <v>0.7048147715762344</v>
      </c>
    </row>
    <row r="427" spans="1:17" s="621" customFormat="1" ht="18" customHeight="1">
      <c r="A427" s="51" t="s">
        <v>744</v>
      </c>
      <c r="B427" s="52" t="s">
        <v>47</v>
      </c>
      <c r="C427" s="1075" t="s">
        <v>739</v>
      </c>
      <c r="D427" s="62" t="s">
        <v>41</v>
      </c>
      <c r="E427" s="631">
        <v>0</v>
      </c>
      <c r="F427" s="1046">
        <v>0</v>
      </c>
      <c r="G427" s="977"/>
      <c r="H427" s="1046">
        <v>0</v>
      </c>
      <c r="I427" s="1046">
        <v>0</v>
      </c>
      <c r="J427" s="1046"/>
      <c r="K427" s="1046">
        <v>0</v>
      </c>
      <c r="L427" s="1046">
        <v>0</v>
      </c>
      <c r="M427" s="1046">
        <v>0</v>
      </c>
      <c r="N427" s="1049">
        <v>0</v>
      </c>
      <c r="Q427" s="2"/>
    </row>
    <row r="428" spans="1:17" ht="18" customHeight="1">
      <c r="A428" s="56"/>
      <c r="B428" s="52"/>
      <c r="C428" s="1075" t="s">
        <v>740</v>
      </c>
      <c r="D428" s="62" t="s">
        <v>42</v>
      </c>
      <c r="E428" s="631">
        <v>10513000</v>
      </c>
      <c r="F428" s="1046">
        <v>0</v>
      </c>
      <c r="G428" s="1046"/>
      <c r="H428" s="1046">
        <v>15000</v>
      </c>
      <c r="I428" s="1046">
        <v>8998000</v>
      </c>
      <c r="J428" s="1046"/>
      <c r="K428" s="1046">
        <v>1500000</v>
      </c>
      <c r="L428" s="1046">
        <v>0</v>
      </c>
      <c r="M428" s="1046">
        <v>0</v>
      </c>
      <c r="N428" s="1049">
        <v>0</v>
      </c>
    </row>
    <row r="429" spans="1:17" ht="18" customHeight="1">
      <c r="A429" s="56"/>
      <c r="B429" s="52"/>
      <c r="C429" s="1075" t="s">
        <v>741</v>
      </c>
      <c r="D429" s="62" t="s">
        <v>43</v>
      </c>
      <c r="E429" s="631">
        <v>6312860.870000001</v>
      </c>
      <c r="F429" s="1046">
        <v>0</v>
      </c>
      <c r="G429" s="1046"/>
      <c r="H429" s="1046">
        <v>0</v>
      </c>
      <c r="I429" s="1046">
        <v>6292725.7700000014</v>
      </c>
      <c r="J429" s="1046"/>
      <c r="K429" s="1046">
        <v>20135.099999999999</v>
      </c>
      <c r="L429" s="1046">
        <v>0</v>
      </c>
      <c r="M429" s="1046">
        <v>0</v>
      </c>
      <c r="N429" s="1049">
        <v>0</v>
      </c>
    </row>
    <row r="430" spans="1:17" ht="18" customHeight="1">
      <c r="A430" s="56"/>
      <c r="B430" s="52"/>
      <c r="C430" s="1075" t="s">
        <v>742</v>
      </c>
      <c r="D430" s="62" t="s">
        <v>44</v>
      </c>
      <c r="E430" s="171">
        <v>0</v>
      </c>
      <c r="F430" s="171">
        <v>0</v>
      </c>
      <c r="G430" s="171"/>
      <c r="H430" s="171">
        <v>0</v>
      </c>
      <c r="I430" s="171">
        <v>0</v>
      </c>
      <c r="J430" s="171"/>
      <c r="K430" s="171">
        <v>0</v>
      </c>
      <c r="L430" s="171">
        <v>0</v>
      </c>
      <c r="M430" s="171">
        <v>0</v>
      </c>
      <c r="N430" s="271">
        <v>0</v>
      </c>
    </row>
    <row r="431" spans="1:17" ht="18" customHeight="1">
      <c r="A431" s="58"/>
      <c r="B431" s="59"/>
      <c r="C431" s="1076" t="s">
        <v>743</v>
      </c>
      <c r="D431" s="61" t="s">
        <v>45</v>
      </c>
      <c r="E431" s="273">
        <v>0.60048139161038727</v>
      </c>
      <c r="F431" s="172">
        <v>0</v>
      </c>
      <c r="G431" s="172"/>
      <c r="H431" s="172">
        <v>0</v>
      </c>
      <c r="I431" s="172">
        <v>0.69934716270282304</v>
      </c>
      <c r="J431" s="172"/>
      <c r="K431" s="172">
        <v>1.3423399999999999E-2</v>
      </c>
      <c r="L431" s="172">
        <v>0</v>
      </c>
      <c r="M431" s="172">
        <v>0</v>
      </c>
      <c r="N431" s="272">
        <v>0</v>
      </c>
    </row>
    <row r="432" spans="1:17" ht="16.5">
      <c r="A432" s="1535" t="s">
        <v>790</v>
      </c>
      <c r="B432" s="1536"/>
      <c r="C432" s="1536"/>
      <c r="D432" s="1537"/>
      <c r="E432" s="1537"/>
      <c r="F432" s="1537"/>
      <c r="G432" s="1036"/>
      <c r="H432" s="622"/>
      <c r="I432" s="622"/>
      <c r="J432" s="622"/>
      <c r="K432" s="622"/>
      <c r="L432" s="622"/>
      <c r="M432" s="622"/>
      <c r="N432" s="622"/>
    </row>
    <row r="433" spans="1:14" ht="18" customHeight="1">
      <c r="A433" s="1530" t="s">
        <v>738</v>
      </c>
      <c r="B433" s="1530"/>
      <c r="C433" s="1530"/>
      <c r="D433" s="1530"/>
      <c r="E433" s="1530"/>
      <c r="F433" s="1530"/>
      <c r="G433" s="1530"/>
      <c r="H433" s="1530"/>
      <c r="I433" s="1530"/>
      <c r="J433" s="1530"/>
      <c r="K433" s="1530"/>
      <c r="L433" s="1530"/>
      <c r="M433" s="1530"/>
      <c r="N433" s="1530"/>
    </row>
    <row r="442" spans="1:14">
      <c r="I442" s="1531"/>
      <c r="J442" s="1077"/>
    </row>
    <row r="443" spans="1:14">
      <c r="I443" s="1531"/>
      <c r="J443" s="1077"/>
    </row>
    <row r="445" spans="1:14">
      <c r="F445" s="1532" t="s">
        <v>4</v>
      </c>
      <c r="G445" s="830"/>
    </row>
    <row r="446" spans="1:14">
      <c r="F446" s="1532"/>
      <c r="G446" s="830"/>
    </row>
  </sheetData>
  <mergeCells count="5">
    <mergeCell ref="I442:I443"/>
    <mergeCell ref="F445:F446"/>
    <mergeCell ref="F11:G11"/>
    <mergeCell ref="A432:F432"/>
    <mergeCell ref="A433:N433"/>
  </mergeCells>
  <printOptions horizontalCentered="1"/>
  <pageMargins left="0.70866141732283472" right="0.70866141732283472" top="0.62992125984251968" bottom="0.19685039370078741" header="0.43307086614173229" footer="0"/>
  <pageSetup paperSize="9" scale="71" firstPageNumber="31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86"/>
  <sheetViews>
    <sheetView showGridLines="0" zoomScale="70" zoomScaleNormal="70" workbookViewId="0">
      <selection activeCell="O21" sqref="O21"/>
    </sheetView>
  </sheetViews>
  <sheetFormatPr defaultColWidth="16.28515625" defaultRowHeight="15"/>
  <cols>
    <col min="1" max="1" width="5.140625" style="840" customWidth="1"/>
    <col min="2" max="2" width="1.42578125" style="840" customWidth="1"/>
    <col min="3" max="3" width="42.5703125" style="840" bestFit="1" customWidth="1"/>
    <col min="4" max="4" width="3.7109375" style="840" customWidth="1"/>
    <col min="5" max="5" width="17.7109375" style="840" customWidth="1"/>
    <col min="6" max="11" width="14.7109375" style="840" customWidth="1"/>
    <col min="12" max="12" width="23" style="840" customWidth="1"/>
    <col min="13" max="16384" width="16.28515625" style="840"/>
  </cols>
  <sheetData>
    <row r="1" spans="1:12" ht="16.5" customHeight="1">
      <c r="A1" s="845" t="s">
        <v>429</v>
      </c>
      <c r="B1" s="845"/>
      <c r="C1" s="834"/>
      <c r="D1" s="834"/>
      <c r="E1" s="834"/>
      <c r="F1" s="834"/>
      <c r="G1" s="834"/>
      <c r="H1" s="834"/>
      <c r="I1" s="834"/>
      <c r="J1" s="834"/>
      <c r="K1" s="834"/>
      <c r="L1" s="834"/>
    </row>
    <row r="2" spans="1:12" ht="15" customHeight="1">
      <c r="A2" s="852" t="s">
        <v>430</v>
      </c>
      <c r="B2" s="852"/>
      <c r="C2" s="852"/>
      <c r="D2" s="852"/>
      <c r="E2" s="852"/>
      <c r="F2" s="852"/>
      <c r="G2" s="853"/>
      <c r="H2" s="853"/>
      <c r="I2" s="853"/>
      <c r="J2" s="853"/>
      <c r="K2" s="853"/>
      <c r="L2" s="853"/>
    </row>
    <row r="3" spans="1:12" ht="15" customHeight="1">
      <c r="A3" s="852"/>
      <c r="B3" s="852"/>
      <c r="C3" s="852"/>
      <c r="D3" s="852"/>
      <c r="E3" s="852"/>
      <c r="F3" s="852"/>
      <c r="G3" s="853"/>
      <c r="H3" s="853"/>
      <c r="I3" s="853"/>
      <c r="J3" s="853"/>
      <c r="K3" s="853"/>
      <c r="L3" s="853"/>
    </row>
    <row r="4" spans="1:12" ht="15.2" customHeight="1">
      <c r="A4" s="834"/>
      <c r="B4" s="854"/>
      <c r="C4" s="854"/>
      <c r="D4" s="834"/>
      <c r="E4" s="834"/>
      <c r="F4" s="834"/>
      <c r="G4" s="834"/>
      <c r="H4" s="834"/>
      <c r="I4" s="834"/>
      <c r="J4" s="845"/>
      <c r="K4" s="845"/>
      <c r="L4" s="855" t="s">
        <v>2</v>
      </c>
    </row>
    <row r="5" spans="1:12" ht="15.95" customHeight="1">
      <c r="A5" s="856" t="s">
        <v>4</v>
      </c>
      <c r="B5" s="857" t="s">
        <v>4</v>
      </c>
      <c r="C5" s="857" t="s">
        <v>3</v>
      </c>
      <c r="D5" s="858"/>
      <c r="E5" s="833" t="s">
        <v>4</v>
      </c>
      <c r="F5" s="846" t="s">
        <v>4</v>
      </c>
      <c r="G5" s="831" t="s">
        <v>4</v>
      </c>
      <c r="H5" s="832" t="s">
        <v>4</v>
      </c>
      <c r="I5" s="833" t="s">
        <v>4</v>
      </c>
      <c r="J5" s="832" t="s">
        <v>4</v>
      </c>
      <c r="K5" s="833" t="s">
        <v>4</v>
      </c>
      <c r="L5" s="833" t="s">
        <v>4</v>
      </c>
    </row>
    <row r="6" spans="1:12" ht="15.95" customHeight="1">
      <c r="A6" s="859"/>
      <c r="B6" s="860"/>
      <c r="C6" s="835" t="s">
        <v>731</v>
      </c>
      <c r="D6" s="860"/>
      <c r="E6" s="847"/>
      <c r="F6" s="848" t="s">
        <v>5</v>
      </c>
      <c r="G6" s="836" t="s">
        <v>6</v>
      </c>
      <c r="H6" s="837" t="s">
        <v>7</v>
      </c>
      <c r="I6" s="838" t="s">
        <v>7</v>
      </c>
      <c r="J6" s="837" t="s">
        <v>8</v>
      </c>
      <c r="K6" s="839" t="s">
        <v>9</v>
      </c>
      <c r="L6" s="838" t="s">
        <v>10</v>
      </c>
    </row>
    <row r="7" spans="1:12" ht="15.95" customHeight="1">
      <c r="A7" s="859" t="s">
        <v>4</v>
      </c>
      <c r="B7" s="860"/>
      <c r="C7" s="835" t="s">
        <v>11</v>
      </c>
      <c r="D7" s="834"/>
      <c r="E7" s="839" t="s">
        <v>12</v>
      </c>
      <c r="F7" s="848" t="s">
        <v>13</v>
      </c>
      <c r="G7" s="841" t="s">
        <v>14</v>
      </c>
      <c r="H7" s="837" t="s">
        <v>15</v>
      </c>
      <c r="I7" s="838" t="s">
        <v>16</v>
      </c>
      <c r="J7" s="837" t="s">
        <v>17</v>
      </c>
      <c r="K7" s="838" t="s">
        <v>18</v>
      </c>
      <c r="L7" s="842" t="s">
        <v>19</v>
      </c>
    </row>
    <row r="8" spans="1:12" ht="15.95" customHeight="1">
      <c r="A8" s="861" t="s">
        <v>4</v>
      </c>
      <c r="B8" s="862"/>
      <c r="C8" s="835" t="s">
        <v>704</v>
      </c>
      <c r="D8" s="834"/>
      <c r="E8" s="839" t="s">
        <v>4</v>
      </c>
      <c r="F8" s="848" t="s">
        <v>20</v>
      </c>
      <c r="G8" s="841" t="s">
        <v>21</v>
      </c>
      <c r="H8" s="837" t="s">
        <v>22</v>
      </c>
      <c r="I8" s="838" t="s">
        <v>4</v>
      </c>
      <c r="J8" s="837" t="s">
        <v>23</v>
      </c>
      <c r="K8" s="838" t="s">
        <v>24</v>
      </c>
      <c r="L8" s="838" t="s">
        <v>25</v>
      </c>
    </row>
    <row r="9" spans="1:12" ht="15.95" customHeight="1">
      <c r="A9" s="863" t="s">
        <v>4</v>
      </c>
      <c r="B9" s="864"/>
      <c r="C9" s="835" t="s">
        <v>26</v>
      </c>
      <c r="D9" s="834"/>
      <c r="E9" s="849" t="s">
        <v>4</v>
      </c>
      <c r="F9" s="848" t="s">
        <v>4</v>
      </c>
      <c r="G9" s="841" t="s">
        <v>4</v>
      </c>
      <c r="H9" s="837" t="s">
        <v>27</v>
      </c>
      <c r="I9" s="838"/>
      <c r="J9" s="837" t="s">
        <v>28</v>
      </c>
      <c r="K9" s="838" t="s">
        <v>4</v>
      </c>
      <c r="L9" s="838" t="s">
        <v>29</v>
      </c>
    </row>
    <row r="10" spans="1:12" ht="15.95" customHeight="1">
      <c r="A10" s="859"/>
      <c r="B10" s="860"/>
      <c r="C10" s="835" t="s">
        <v>30</v>
      </c>
      <c r="D10" s="865"/>
      <c r="E10" s="843"/>
      <c r="F10" s="866"/>
      <c r="G10" s="867"/>
      <c r="H10" s="857"/>
      <c r="I10" s="868"/>
      <c r="J10" s="869"/>
      <c r="K10" s="857"/>
      <c r="L10" s="868"/>
    </row>
    <row r="11" spans="1:12" s="878" customFormat="1" ht="9.9499999999999993" customHeight="1">
      <c r="A11" s="870">
        <v>1</v>
      </c>
      <c r="B11" s="871"/>
      <c r="C11" s="871"/>
      <c r="D11" s="871"/>
      <c r="E11" s="872" t="s">
        <v>32</v>
      </c>
      <c r="F11" s="872">
        <v>3</v>
      </c>
      <c r="G11" s="873" t="s">
        <v>34</v>
      </c>
      <c r="H11" s="874" t="s">
        <v>35</v>
      </c>
      <c r="I11" s="875" t="s">
        <v>36</v>
      </c>
      <c r="J11" s="876">
        <v>7</v>
      </c>
      <c r="K11" s="874">
        <v>8</v>
      </c>
      <c r="L11" s="877">
        <v>9</v>
      </c>
    </row>
    <row r="12" spans="1:12" ht="18.95" customHeight="1">
      <c r="A12" s="879"/>
      <c r="B12" s="880"/>
      <c r="C12" s="881" t="s">
        <v>40</v>
      </c>
      <c r="D12" s="882" t="s">
        <v>41</v>
      </c>
      <c r="E12" s="633">
        <v>72619814000</v>
      </c>
      <c r="F12" s="634">
        <v>66890857000</v>
      </c>
      <c r="G12" s="634">
        <v>30200000</v>
      </c>
      <c r="H12" s="634">
        <v>5244407000</v>
      </c>
      <c r="I12" s="634">
        <v>169732000</v>
      </c>
      <c r="J12" s="634">
        <v>0</v>
      </c>
      <c r="K12" s="634">
        <v>0</v>
      </c>
      <c r="L12" s="973">
        <v>284618000</v>
      </c>
    </row>
    <row r="13" spans="1:12" ht="18.95" customHeight="1">
      <c r="A13" s="883"/>
      <c r="B13" s="884"/>
      <c r="C13" s="885"/>
      <c r="D13" s="866" t="s">
        <v>42</v>
      </c>
      <c r="E13" s="974">
        <v>77754653004.800018</v>
      </c>
      <c r="F13" s="972">
        <v>70336655879.300018</v>
      </c>
      <c r="G13" s="972">
        <v>47238747.890000001</v>
      </c>
      <c r="H13" s="972">
        <v>6307090054</v>
      </c>
      <c r="I13" s="972">
        <v>707052490.83000004</v>
      </c>
      <c r="J13" s="972">
        <v>0</v>
      </c>
      <c r="K13" s="972">
        <v>0</v>
      </c>
      <c r="L13" s="975">
        <v>356615832.78000003</v>
      </c>
    </row>
    <row r="14" spans="1:12" ht="18.95" customHeight="1">
      <c r="A14" s="883"/>
      <c r="B14" s="884"/>
      <c r="C14" s="850" t="s">
        <v>4</v>
      </c>
      <c r="D14" s="866" t="s">
        <v>43</v>
      </c>
      <c r="E14" s="974">
        <v>57697059958.869995</v>
      </c>
      <c r="F14" s="972">
        <v>52815483859.480003</v>
      </c>
      <c r="G14" s="972">
        <v>31575281.460000001</v>
      </c>
      <c r="H14" s="972">
        <v>4411337677.5700016</v>
      </c>
      <c r="I14" s="972">
        <v>245975827.09</v>
      </c>
      <c r="J14" s="972">
        <v>0</v>
      </c>
      <c r="K14" s="972">
        <v>0</v>
      </c>
      <c r="L14" s="975">
        <v>192687313.27000001</v>
      </c>
    </row>
    <row r="15" spans="1:12" ht="18.95" customHeight="1">
      <c r="A15" s="883"/>
      <c r="B15" s="884"/>
      <c r="C15" s="885"/>
      <c r="D15" s="866" t="s">
        <v>44</v>
      </c>
      <c r="E15" s="911">
        <v>0.79450850643696214</v>
      </c>
      <c r="F15" s="912">
        <v>0.78957702484631054</v>
      </c>
      <c r="G15" s="912">
        <v>1.0455391211920531</v>
      </c>
      <c r="H15" s="912">
        <v>0.84115090182169339</v>
      </c>
      <c r="I15" s="912">
        <v>1.4492012530931115</v>
      </c>
      <c r="J15" s="912">
        <v>0</v>
      </c>
      <c r="K15" s="912">
        <v>0</v>
      </c>
      <c r="L15" s="913">
        <v>0.67700325794573779</v>
      </c>
    </row>
    <row r="16" spans="1:12" ht="18.95" customHeight="1">
      <c r="A16" s="886"/>
      <c r="B16" s="887"/>
      <c r="C16" s="888"/>
      <c r="D16" s="866" t="s">
        <v>45</v>
      </c>
      <c r="E16" s="914">
        <v>0.7420399645447352</v>
      </c>
      <c r="F16" s="915">
        <v>0.75089557783516303</v>
      </c>
      <c r="G16" s="915">
        <v>0.66841910233366264</v>
      </c>
      <c r="H16" s="915">
        <v>0.69942519288626626</v>
      </c>
      <c r="I16" s="915">
        <v>0.34788906096809313</v>
      </c>
      <c r="J16" s="915">
        <v>0</v>
      </c>
      <c r="K16" s="915">
        <v>0</v>
      </c>
      <c r="L16" s="916">
        <v>0.54032181288168102</v>
      </c>
    </row>
    <row r="17" spans="1:12" ht="18.95" customHeight="1">
      <c r="A17" s="889" t="s">
        <v>350</v>
      </c>
      <c r="B17" s="890" t="s">
        <v>47</v>
      </c>
      <c r="C17" s="891" t="s">
        <v>351</v>
      </c>
      <c r="D17" s="892" t="s">
        <v>41</v>
      </c>
      <c r="E17" s="976">
        <v>1244014000</v>
      </c>
      <c r="F17" s="971">
        <v>15699000</v>
      </c>
      <c r="G17" s="971">
        <v>1552000</v>
      </c>
      <c r="H17" s="971">
        <v>988393000</v>
      </c>
      <c r="I17" s="971">
        <v>5984000</v>
      </c>
      <c r="J17" s="971">
        <v>0</v>
      </c>
      <c r="K17" s="971">
        <v>0</v>
      </c>
      <c r="L17" s="979">
        <v>232386000</v>
      </c>
    </row>
    <row r="18" spans="1:12" ht="18.95" customHeight="1">
      <c r="A18" s="893"/>
      <c r="B18" s="890"/>
      <c r="C18" s="891"/>
      <c r="D18" s="894" t="s">
        <v>42</v>
      </c>
      <c r="E18" s="978">
        <v>2890982614.04</v>
      </c>
      <c r="F18" s="971">
        <v>787360805.38000011</v>
      </c>
      <c r="G18" s="971">
        <v>2285375.9900000002</v>
      </c>
      <c r="H18" s="971">
        <v>1844084992.4199998</v>
      </c>
      <c r="I18" s="971">
        <v>20763402.25</v>
      </c>
      <c r="J18" s="971">
        <v>0</v>
      </c>
      <c r="K18" s="971">
        <v>0</v>
      </c>
      <c r="L18" s="979">
        <v>236488038</v>
      </c>
    </row>
    <row r="19" spans="1:12" ht="18.95" customHeight="1">
      <c r="A19" s="893"/>
      <c r="B19" s="890"/>
      <c r="C19" s="891"/>
      <c r="D19" s="894" t="s">
        <v>43</v>
      </c>
      <c r="E19" s="978">
        <v>2264512299.1000009</v>
      </c>
      <c r="F19" s="971">
        <v>750458970.93000007</v>
      </c>
      <c r="G19" s="971">
        <v>1286289.5500000003</v>
      </c>
      <c r="H19" s="971">
        <v>1397509050.5200007</v>
      </c>
      <c r="I19" s="971">
        <v>1995767.21</v>
      </c>
      <c r="J19" s="971">
        <v>0</v>
      </c>
      <c r="K19" s="971">
        <v>0</v>
      </c>
      <c r="L19" s="979">
        <v>113262220.89000002</v>
      </c>
    </row>
    <row r="20" spans="1:12" ht="18.95" customHeight="1">
      <c r="A20" s="893"/>
      <c r="B20" s="891"/>
      <c r="C20" s="891"/>
      <c r="D20" s="894" t="s">
        <v>44</v>
      </c>
      <c r="E20" s="917">
        <v>1.8203270213196965</v>
      </c>
      <c r="F20" s="851" t="s">
        <v>767</v>
      </c>
      <c r="G20" s="851">
        <v>0.82879481314433012</v>
      </c>
      <c r="H20" s="851">
        <v>1.413920424891719</v>
      </c>
      <c r="I20" s="851">
        <v>0.33351724766042778</v>
      </c>
      <c r="J20" s="851">
        <v>0</v>
      </c>
      <c r="K20" s="851">
        <v>0</v>
      </c>
      <c r="L20" s="918">
        <v>0.48738831465750954</v>
      </c>
    </row>
    <row r="21" spans="1:12" s="898" customFormat="1" ht="18.95" customHeight="1">
      <c r="A21" s="895"/>
      <c r="B21" s="896"/>
      <c r="C21" s="896"/>
      <c r="D21" s="897" t="s">
        <v>45</v>
      </c>
      <c r="E21" s="919">
        <v>0.78330194311873114</v>
      </c>
      <c r="F21" s="920">
        <v>0.95313224356882953</v>
      </c>
      <c r="G21" s="920">
        <v>0.56283498016446742</v>
      </c>
      <c r="H21" s="920">
        <v>0.75783331910642804</v>
      </c>
      <c r="I21" s="920">
        <v>9.6119469534430471E-2</v>
      </c>
      <c r="J21" s="920">
        <v>0</v>
      </c>
      <c r="K21" s="920">
        <v>0</v>
      </c>
      <c r="L21" s="921">
        <v>0.47893424905491422</v>
      </c>
    </row>
    <row r="22" spans="1:12" ht="18.95" customHeight="1">
      <c r="A22" s="889" t="s">
        <v>352</v>
      </c>
      <c r="B22" s="890" t="s">
        <v>47</v>
      </c>
      <c r="C22" s="891" t="s">
        <v>353</v>
      </c>
      <c r="D22" s="894" t="s">
        <v>41</v>
      </c>
      <c r="E22" s="976">
        <v>5986000</v>
      </c>
      <c r="F22" s="971">
        <v>5986000</v>
      </c>
      <c r="G22" s="971">
        <v>0</v>
      </c>
      <c r="H22" s="971">
        <v>0</v>
      </c>
      <c r="I22" s="971">
        <v>0</v>
      </c>
      <c r="J22" s="971">
        <v>0</v>
      </c>
      <c r="K22" s="971">
        <v>0</v>
      </c>
      <c r="L22" s="979">
        <v>0</v>
      </c>
    </row>
    <row r="23" spans="1:12" ht="18.95" customHeight="1">
      <c r="A23" s="889"/>
      <c r="B23" s="890"/>
      <c r="C23" s="891"/>
      <c r="D23" s="894" t="s">
        <v>42</v>
      </c>
      <c r="E23" s="978">
        <v>6181563.4100000001</v>
      </c>
      <c r="F23" s="971">
        <v>6181563.4100000001</v>
      </c>
      <c r="G23" s="971">
        <v>0</v>
      </c>
      <c r="H23" s="971">
        <v>0</v>
      </c>
      <c r="I23" s="971">
        <v>0</v>
      </c>
      <c r="J23" s="971">
        <v>0</v>
      </c>
      <c r="K23" s="971">
        <v>0</v>
      </c>
      <c r="L23" s="979">
        <v>0</v>
      </c>
    </row>
    <row r="24" spans="1:12" ht="18.95" customHeight="1">
      <c r="A24" s="889"/>
      <c r="B24" s="890"/>
      <c r="C24" s="891"/>
      <c r="D24" s="894" t="s">
        <v>43</v>
      </c>
      <c r="E24" s="978">
        <v>1808802.52</v>
      </c>
      <c r="F24" s="971">
        <v>1808802.52</v>
      </c>
      <c r="G24" s="971">
        <v>0</v>
      </c>
      <c r="H24" s="971">
        <v>0</v>
      </c>
      <c r="I24" s="971">
        <v>0</v>
      </c>
      <c r="J24" s="971">
        <v>0</v>
      </c>
      <c r="K24" s="971">
        <v>0</v>
      </c>
      <c r="L24" s="979">
        <v>0</v>
      </c>
    </row>
    <row r="25" spans="1:12" ht="18.95" customHeight="1">
      <c r="A25" s="889"/>
      <c r="B25" s="891"/>
      <c r="C25" s="891"/>
      <c r="D25" s="894" t="s">
        <v>44</v>
      </c>
      <c r="E25" s="917">
        <v>0.30217215502839961</v>
      </c>
      <c r="F25" s="851">
        <v>0.30217215502839961</v>
      </c>
      <c r="G25" s="851">
        <v>0</v>
      </c>
      <c r="H25" s="851">
        <v>0</v>
      </c>
      <c r="I25" s="851">
        <v>0</v>
      </c>
      <c r="J25" s="851">
        <v>0</v>
      </c>
      <c r="K25" s="851">
        <v>0</v>
      </c>
      <c r="L25" s="918">
        <v>0</v>
      </c>
    </row>
    <row r="26" spans="1:12" ht="18.95" customHeight="1">
      <c r="A26" s="895"/>
      <c r="B26" s="896"/>
      <c r="C26" s="896"/>
      <c r="D26" s="894" t="s">
        <v>45</v>
      </c>
      <c r="E26" s="919">
        <v>0.29261246711048461</v>
      </c>
      <c r="F26" s="920">
        <v>0.29261246711048461</v>
      </c>
      <c r="G26" s="920">
        <v>0</v>
      </c>
      <c r="H26" s="920">
        <v>0</v>
      </c>
      <c r="I26" s="920">
        <v>0</v>
      </c>
      <c r="J26" s="920">
        <v>0</v>
      </c>
      <c r="K26" s="920">
        <v>0</v>
      </c>
      <c r="L26" s="921">
        <v>0</v>
      </c>
    </row>
    <row r="27" spans="1:12" ht="18.95" customHeight="1">
      <c r="A27" s="889" t="s">
        <v>354</v>
      </c>
      <c r="B27" s="890" t="s">
        <v>47</v>
      </c>
      <c r="C27" s="891" t="s">
        <v>355</v>
      </c>
      <c r="D27" s="892" t="s">
        <v>41</v>
      </c>
      <c r="E27" s="976">
        <v>35408000</v>
      </c>
      <c r="F27" s="971">
        <v>219000</v>
      </c>
      <c r="G27" s="971">
        <v>968000</v>
      </c>
      <c r="H27" s="971">
        <v>27209000</v>
      </c>
      <c r="I27" s="971">
        <v>100000</v>
      </c>
      <c r="J27" s="971">
        <v>0</v>
      </c>
      <c r="K27" s="971">
        <v>0</v>
      </c>
      <c r="L27" s="979">
        <v>6912000</v>
      </c>
    </row>
    <row r="28" spans="1:12" ht="18.95" customHeight="1">
      <c r="A28" s="889"/>
      <c r="B28" s="890"/>
      <c r="C28" s="891"/>
      <c r="D28" s="894" t="s">
        <v>42</v>
      </c>
      <c r="E28" s="978">
        <v>35906653.579999998</v>
      </c>
      <c r="F28" s="971">
        <v>219000</v>
      </c>
      <c r="G28" s="971">
        <v>1072989</v>
      </c>
      <c r="H28" s="971">
        <v>27337596</v>
      </c>
      <c r="I28" s="971">
        <v>365068.57999999996</v>
      </c>
      <c r="J28" s="971">
        <v>0</v>
      </c>
      <c r="K28" s="971">
        <v>0</v>
      </c>
      <c r="L28" s="979">
        <v>6912000</v>
      </c>
    </row>
    <row r="29" spans="1:12" ht="18.95" customHeight="1">
      <c r="A29" s="889"/>
      <c r="B29" s="890"/>
      <c r="C29" s="891"/>
      <c r="D29" s="894" t="s">
        <v>43</v>
      </c>
      <c r="E29" s="978">
        <v>25426720.479999989</v>
      </c>
      <c r="F29" s="971">
        <v>197070</v>
      </c>
      <c r="G29" s="971">
        <v>682768.22000000009</v>
      </c>
      <c r="H29" s="971">
        <v>19681303.68999999</v>
      </c>
      <c r="I29" s="971">
        <v>68531.91</v>
      </c>
      <c r="J29" s="971">
        <v>0</v>
      </c>
      <c r="K29" s="971">
        <v>0</v>
      </c>
      <c r="L29" s="979">
        <v>4797046.66</v>
      </c>
    </row>
    <row r="30" spans="1:12" ht="18.95" customHeight="1">
      <c r="A30" s="893"/>
      <c r="B30" s="891"/>
      <c r="C30" s="891"/>
      <c r="D30" s="894" t="s">
        <v>44</v>
      </c>
      <c r="E30" s="917">
        <v>0.7181066561229098</v>
      </c>
      <c r="F30" s="851">
        <v>0.89986301369863009</v>
      </c>
      <c r="G30" s="851">
        <v>0.70533907024793396</v>
      </c>
      <c r="H30" s="851">
        <v>0.72333800176412177</v>
      </c>
      <c r="I30" s="851">
        <v>0.68531910000000007</v>
      </c>
      <c r="J30" s="851">
        <v>0</v>
      </c>
      <c r="K30" s="851">
        <v>0</v>
      </c>
      <c r="L30" s="918">
        <v>0.69401716724537044</v>
      </c>
    </row>
    <row r="31" spans="1:12" ht="18.95" customHeight="1">
      <c r="A31" s="895"/>
      <c r="B31" s="896"/>
      <c r="C31" s="896"/>
      <c r="D31" s="897" t="s">
        <v>45</v>
      </c>
      <c r="E31" s="919">
        <v>0.70813395136779522</v>
      </c>
      <c r="F31" s="920">
        <v>0.89986301369863009</v>
      </c>
      <c r="G31" s="920">
        <v>0.63632359698002505</v>
      </c>
      <c r="H31" s="920">
        <v>0.71993542116870812</v>
      </c>
      <c r="I31" s="920">
        <v>0.1877233861100838</v>
      </c>
      <c r="J31" s="920">
        <v>0</v>
      </c>
      <c r="K31" s="920">
        <v>0</v>
      </c>
      <c r="L31" s="921">
        <v>0.69401716724537044</v>
      </c>
    </row>
    <row r="32" spans="1:12" ht="18.95" customHeight="1">
      <c r="A32" s="889" t="s">
        <v>356</v>
      </c>
      <c r="B32" s="890" t="s">
        <v>47</v>
      </c>
      <c r="C32" s="891" t="s">
        <v>357</v>
      </c>
      <c r="D32" s="894" t="s">
        <v>41</v>
      </c>
      <c r="E32" s="978">
        <v>770000</v>
      </c>
      <c r="F32" s="971">
        <v>770000</v>
      </c>
      <c r="G32" s="971">
        <v>0</v>
      </c>
      <c r="H32" s="971">
        <v>0</v>
      </c>
      <c r="I32" s="971">
        <v>0</v>
      </c>
      <c r="J32" s="971">
        <v>0</v>
      </c>
      <c r="K32" s="971">
        <v>0</v>
      </c>
      <c r="L32" s="979">
        <v>0</v>
      </c>
    </row>
    <row r="33" spans="1:12" ht="18.95" customHeight="1">
      <c r="A33" s="889"/>
      <c r="B33" s="890"/>
      <c r="C33" s="891"/>
      <c r="D33" s="894" t="s">
        <v>42</v>
      </c>
      <c r="E33" s="978">
        <v>770000</v>
      </c>
      <c r="F33" s="971">
        <v>770000</v>
      </c>
      <c r="G33" s="971">
        <v>0</v>
      </c>
      <c r="H33" s="971">
        <v>0</v>
      </c>
      <c r="I33" s="971">
        <v>0</v>
      </c>
      <c r="J33" s="971">
        <v>0</v>
      </c>
      <c r="K33" s="971">
        <v>0</v>
      </c>
      <c r="L33" s="979">
        <v>0</v>
      </c>
    </row>
    <row r="34" spans="1:12" ht="18.95" customHeight="1">
      <c r="A34" s="889"/>
      <c r="B34" s="890"/>
      <c r="C34" s="891"/>
      <c r="D34" s="894" t="s">
        <v>43</v>
      </c>
      <c r="E34" s="978">
        <v>660647</v>
      </c>
      <c r="F34" s="971">
        <v>660647</v>
      </c>
      <c r="G34" s="971">
        <v>0</v>
      </c>
      <c r="H34" s="971">
        <v>0</v>
      </c>
      <c r="I34" s="971">
        <v>0</v>
      </c>
      <c r="J34" s="971">
        <v>0</v>
      </c>
      <c r="K34" s="971">
        <v>0</v>
      </c>
      <c r="L34" s="979">
        <v>0</v>
      </c>
    </row>
    <row r="35" spans="1:12" ht="18.95" customHeight="1">
      <c r="A35" s="893"/>
      <c r="B35" s="891"/>
      <c r="C35" s="891"/>
      <c r="D35" s="894" t="s">
        <v>44</v>
      </c>
      <c r="E35" s="917">
        <v>0.8579831168831169</v>
      </c>
      <c r="F35" s="851">
        <v>0.8579831168831169</v>
      </c>
      <c r="G35" s="851">
        <v>0</v>
      </c>
      <c r="H35" s="851">
        <v>0</v>
      </c>
      <c r="I35" s="851">
        <v>0</v>
      </c>
      <c r="J35" s="851">
        <v>0</v>
      </c>
      <c r="K35" s="851">
        <v>0</v>
      </c>
      <c r="L35" s="918">
        <v>0</v>
      </c>
    </row>
    <row r="36" spans="1:12" ht="18.75" customHeight="1">
      <c r="A36" s="895"/>
      <c r="B36" s="896"/>
      <c r="C36" s="896"/>
      <c r="D36" s="894" t="s">
        <v>45</v>
      </c>
      <c r="E36" s="919">
        <v>0.8579831168831169</v>
      </c>
      <c r="F36" s="920">
        <v>0.8579831168831169</v>
      </c>
      <c r="G36" s="920">
        <v>0</v>
      </c>
      <c r="H36" s="920">
        <v>0</v>
      </c>
      <c r="I36" s="920">
        <v>0</v>
      </c>
      <c r="J36" s="920">
        <v>0</v>
      </c>
      <c r="K36" s="920">
        <v>0</v>
      </c>
      <c r="L36" s="921">
        <v>0</v>
      </c>
    </row>
    <row r="37" spans="1:12" ht="18.95" hidden="1" customHeight="1">
      <c r="A37" s="889" t="s">
        <v>358</v>
      </c>
      <c r="B37" s="890" t="s">
        <v>47</v>
      </c>
      <c r="C37" s="891" t="s">
        <v>359</v>
      </c>
      <c r="D37" s="892" t="s">
        <v>41</v>
      </c>
      <c r="E37" s="976">
        <v>0</v>
      </c>
      <c r="F37" s="977">
        <v>0</v>
      </c>
      <c r="G37" s="977">
        <v>0</v>
      </c>
      <c r="H37" s="977">
        <v>0</v>
      </c>
      <c r="I37" s="977">
        <v>0</v>
      </c>
      <c r="J37" s="977">
        <v>0</v>
      </c>
      <c r="K37" s="977">
        <v>0</v>
      </c>
      <c r="L37" s="980">
        <v>0</v>
      </c>
    </row>
    <row r="38" spans="1:12" ht="18.95" hidden="1" customHeight="1">
      <c r="A38" s="889"/>
      <c r="B38" s="890"/>
      <c r="C38" s="891"/>
      <c r="D38" s="894" t="s">
        <v>42</v>
      </c>
      <c r="E38" s="978">
        <v>0</v>
      </c>
      <c r="F38" s="971">
        <v>0</v>
      </c>
      <c r="G38" s="971">
        <v>0</v>
      </c>
      <c r="H38" s="971">
        <v>0</v>
      </c>
      <c r="I38" s="971">
        <v>0</v>
      </c>
      <c r="J38" s="971">
        <v>0</v>
      </c>
      <c r="K38" s="971">
        <v>0</v>
      </c>
      <c r="L38" s="979">
        <v>0</v>
      </c>
    </row>
    <row r="39" spans="1:12" ht="18.95" hidden="1" customHeight="1">
      <c r="A39" s="889"/>
      <c r="B39" s="890"/>
      <c r="C39" s="891"/>
      <c r="D39" s="894" t="s">
        <v>43</v>
      </c>
      <c r="E39" s="978">
        <v>0</v>
      </c>
      <c r="F39" s="971">
        <v>0</v>
      </c>
      <c r="G39" s="971">
        <v>0</v>
      </c>
      <c r="H39" s="971">
        <v>0</v>
      </c>
      <c r="I39" s="971">
        <v>0</v>
      </c>
      <c r="J39" s="971">
        <v>0</v>
      </c>
      <c r="K39" s="971">
        <v>0</v>
      </c>
      <c r="L39" s="979">
        <v>0</v>
      </c>
    </row>
    <row r="40" spans="1:12" ht="18.95" hidden="1" customHeight="1">
      <c r="A40" s="893"/>
      <c r="B40" s="891"/>
      <c r="C40" s="891"/>
      <c r="D40" s="894" t="s">
        <v>44</v>
      </c>
      <c r="E40" s="917">
        <v>0</v>
      </c>
      <c r="F40" s="851">
        <v>0</v>
      </c>
      <c r="G40" s="851">
        <v>0</v>
      </c>
      <c r="H40" s="851">
        <v>0</v>
      </c>
      <c r="I40" s="851">
        <v>0</v>
      </c>
      <c r="J40" s="851">
        <v>0</v>
      </c>
      <c r="K40" s="851">
        <v>0</v>
      </c>
      <c r="L40" s="918">
        <v>0</v>
      </c>
    </row>
    <row r="41" spans="1:12" ht="18.95" hidden="1" customHeight="1">
      <c r="A41" s="895"/>
      <c r="B41" s="896"/>
      <c r="C41" s="896"/>
      <c r="D41" s="900" t="s">
        <v>45</v>
      </c>
      <c r="E41" s="919">
        <v>0</v>
      </c>
      <c r="F41" s="920">
        <v>0</v>
      </c>
      <c r="G41" s="920">
        <v>0</v>
      </c>
      <c r="H41" s="920">
        <v>0</v>
      </c>
      <c r="I41" s="920">
        <v>0</v>
      </c>
      <c r="J41" s="920">
        <v>0</v>
      </c>
      <c r="K41" s="920">
        <v>0</v>
      </c>
      <c r="L41" s="921">
        <v>0</v>
      </c>
    </row>
    <row r="42" spans="1:12" ht="18.95" customHeight="1">
      <c r="A42" s="901" t="s">
        <v>360</v>
      </c>
      <c r="B42" s="902" t="s">
        <v>47</v>
      </c>
      <c r="C42" s="903" t="s">
        <v>361</v>
      </c>
      <c r="D42" s="904" t="s">
        <v>41</v>
      </c>
      <c r="E42" s="1048">
        <v>0</v>
      </c>
      <c r="F42" s="1046">
        <v>0</v>
      </c>
      <c r="G42" s="1046">
        <v>0</v>
      </c>
      <c r="H42" s="1046">
        <v>0</v>
      </c>
      <c r="I42" s="1046">
        <v>0</v>
      </c>
      <c r="J42" s="1046">
        <v>0</v>
      </c>
      <c r="K42" s="1046">
        <v>0</v>
      </c>
      <c r="L42" s="1049">
        <v>0</v>
      </c>
    </row>
    <row r="43" spans="1:12" ht="18.95" customHeight="1">
      <c r="A43" s="893"/>
      <c r="B43" s="891"/>
      <c r="C43" s="891" t="s">
        <v>362</v>
      </c>
      <c r="D43" s="894" t="s">
        <v>42</v>
      </c>
      <c r="E43" s="978">
        <v>44495.199999999997</v>
      </c>
      <c r="F43" s="971">
        <v>0</v>
      </c>
      <c r="G43" s="971">
        <v>0</v>
      </c>
      <c r="H43" s="971">
        <v>0</v>
      </c>
      <c r="I43" s="971">
        <v>44495.199999999997</v>
      </c>
      <c r="J43" s="971">
        <v>0</v>
      </c>
      <c r="K43" s="971">
        <v>0</v>
      </c>
      <c r="L43" s="979">
        <v>0</v>
      </c>
    </row>
    <row r="44" spans="1:12" ht="18.95" customHeight="1">
      <c r="A44" s="893"/>
      <c r="B44" s="891"/>
      <c r="C44" s="891"/>
      <c r="D44" s="894" t="s">
        <v>43</v>
      </c>
      <c r="E44" s="978">
        <v>0</v>
      </c>
      <c r="F44" s="971">
        <v>0</v>
      </c>
      <c r="G44" s="971">
        <v>0</v>
      </c>
      <c r="H44" s="971">
        <v>0</v>
      </c>
      <c r="I44" s="971">
        <v>0</v>
      </c>
      <c r="J44" s="971">
        <v>0</v>
      </c>
      <c r="K44" s="971">
        <v>0</v>
      </c>
      <c r="L44" s="979">
        <v>0</v>
      </c>
    </row>
    <row r="45" spans="1:12" ht="18.95" customHeight="1">
      <c r="A45" s="893"/>
      <c r="B45" s="891"/>
      <c r="C45" s="891"/>
      <c r="D45" s="894" t="s">
        <v>44</v>
      </c>
      <c r="E45" s="917">
        <v>0</v>
      </c>
      <c r="F45" s="851">
        <v>0</v>
      </c>
      <c r="G45" s="851">
        <v>0</v>
      </c>
      <c r="H45" s="851">
        <v>0</v>
      </c>
      <c r="I45" s="851">
        <v>0</v>
      </c>
      <c r="J45" s="851">
        <v>0</v>
      </c>
      <c r="K45" s="851">
        <v>0</v>
      </c>
      <c r="L45" s="918">
        <v>0</v>
      </c>
    </row>
    <row r="46" spans="1:12" ht="18.95" customHeight="1">
      <c r="A46" s="895"/>
      <c r="B46" s="896"/>
      <c r="C46" s="896"/>
      <c r="D46" s="897" t="s">
        <v>45</v>
      </c>
      <c r="E46" s="919">
        <v>0</v>
      </c>
      <c r="F46" s="920">
        <v>0</v>
      </c>
      <c r="G46" s="920">
        <v>0</v>
      </c>
      <c r="H46" s="920">
        <v>0</v>
      </c>
      <c r="I46" s="920">
        <v>0</v>
      </c>
      <c r="J46" s="920">
        <v>0</v>
      </c>
      <c r="K46" s="920">
        <v>0</v>
      </c>
      <c r="L46" s="921">
        <v>0</v>
      </c>
    </row>
    <row r="47" spans="1:12" ht="18.95" customHeight="1">
      <c r="A47" s="889" t="s">
        <v>363</v>
      </c>
      <c r="B47" s="890" t="s">
        <v>47</v>
      </c>
      <c r="C47" s="891" t="s">
        <v>364</v>
      </c>
      <c r="D47" s="905" t="s">
        <v>41</v>
      </c>
      <c r="E47" s="976">
        <v>91770000</v>
      </c>
      <c r="F47" s="971">
        <v>0</v>
      </c>
      <c r="G47" s="971">
        <v>210000</v>
      </c>
      <c r="H47" s="971">
        <v>90612000</v>
      </c>
      <c r="I47" s="971">
        <v>948000</v>
      </c>
      <c r="J47" s="971">
        <v>0</v>
      </c>
      <c r="K47" s="971">
        <v>0</v>
      </c>
      <c r="L47" s="979">
        <v>0</v>
      </c>
    </row>
    <row r="48" spans="1:12" ht="18.95" customHeight="1">
      <c r="A48" s="889"/>
      <c r="B48" s="890"/>
      <c r="C48" s="891"/>
      <c r="D48" s="894" t="s">
        <v>42</v>
      </c>
      <c r="E48" s="978">
        <v>92035500</v>
      </c>
      <c r="F48" s="971">
        <v>0</v>
      </c>
      <c r="G48" s="971">
        <v>224000</v>
      </c>
      <c r="H48" s="971">
        <v>90809500</v>
      </c>
      <c r="I48" s="971">
        <v>1002000</v>
      </c>
      <c r="J48" s="971">
        <v>0</v>
      </c>
      <c r="K48" s="971">
        <v>0</v>
      </c>
      <c r="L48" s="979">
        <v>0</v>
      </c>
    </row>
    <row r="49" spans="1:12" ht="18.95" customHeight="1">
      <c r="A49" s="889"/>
      <c r="B49" s="890"/>
      <c r="C49" s="891"/>
      <c r="D49" s="894" t="s">
        <v>43</v>
      </c>
      <c r="E49" s="978">
        <v>64734181.270000003</v>
      </c>
      <c r="F49" s="971">
        <v>0</v>
      </c>
      <c r="G49" s="971">
        <v>90086.49</v>
      </c>
      <c r="H49" s="971">
        <v>64529912.259999998</v>
      </c>
      <c r="I49" s="971">
        <v>114182.51999999999</v>
      </c>
      <c r="J49" s="971">
        <v>0</v>
      </c>
      <c r="K49" s="971">
        <v>0</v>
      </c>
      <c r="L49" s="979">
        <v>0</v>
      </c>
    </row>
    <row r="50" spans="1:12" ht="18.95" customHeight="1">
      <c r="A50" s="889"/>
      <c r="B50" s="891"/>
      <c r="C50" s="891"/>
      <c r="D50" s="894" t="s">
        <v>44</v>
      </c>
      <c r="E50" s="917">
        <v>0.70539589484581022</v>
      </c>
      <c r="F50" s="851">
        <v>0</v>
      </c>
      <c r="G50" s="851">
        <v>0.42898328571428573</v>
      </c>
      <c r="H50" s="851">
        <v>0.71215636185052755</v>
      </c>
      <c r="I50" s="851">
        <v>0.12044569620253164</v>
      </c>
      <c r="J50" s="851">
        <v>0</v>
      </c>
      <c r="K50" s="851">
        <v>0</v>
      </c>
      <c r="L50" s="918">
        <v>0</v>
      </c>
    </row>
    <row r="51" spans="1:12" ht="18.95" customHeight="1">
      <c r="A51" s="895"/>
      <c r="B51" s="896"/>
      <c r="C51" s="896"/>
      <c r="D51" s="899" t="s">
        <v>45</v>
      </c>
      <c r="E51" s="919">
        <v>0.70336099950562558</v>
      </c>
      <c r="F51" s="920">
        <v>0</v>
      </c>
      <c r="G51" s="920">
        <v>0.40217183035714288</v>
      </c>
      <c r="H51" s="920">
        <v>0.71060750538214612</v>
      </c>
      <c r="I51" s="920">
        <v>0.1139546107784431</v>
      </c>
      <c r="J51" s="920">
        <v>0</v>
      </c>
      <c r="K51" s="920">
        <v>0</v>
      </c>
      <c r="L51" s="921">
        <v>0</v>
      </c>
    </row>
    <row r="52" spans="1:12" ht="18.95" hidden="1" customHeight="1">
      <c r="A52" s="889" t="s">
        <v>365</v>
      </c>
      <c r="B52" s="890" t="s">
        <v>47</v>
      </c>
      <c r="C52" s="891" t="s">
        <v>366</v>
      </c>
      <c r="D52" s="892" t="s">
        <v>41</v>
      </c>
      <c r="E52" s="976">
        <v>0</v>
      </c>
      <c r="F52" s="977">
        <v>0</v>
      </c>
      <c r="G52" s="977">
        <v>0</v>
      </c>
      <c r="H52" s="977">
        <v>0</v>
      </c>
      <c r="I52" s="977">
        <v>0</v>
      </c>
      <c r="J52" s="977">
        <v>0</v>
      </c>
      <c r="K52" s="977">
        <v>0</v>
      </c>
      <c r="L52" s="980">
        <v>0</v>
      </c>
    </row>
    <row r="53" spans="1:12" ht="18.95" hidden="1" customHeight="1">
      <c r="A53" s="889"/>
      <c r="B53" s="890"/>
      <c r="C53" s="891"/>
      <c r="D53" s="894" t="s">
        <v>42</v>
      </c>
      <c r="E53" s="978">
        <v>0</v>
      </c>
      <c r="F53" s="971">
        <v>0</v>
      </c>
      <c r="G53" s="971">
        <v>0</v>
      </c>
      <c r="H53" s="971">
        <v>0</v>
      </c>
      <c r="I53" s="971">
        <v>0</v>
      </c>
      <c r="J53" s="971">
        <v>0</v>
      </c>
      <c r="K53" s="971">
        <v>0</v>
      </c>
      <c r="L53" s="979">
        <v>0</v>
      </c>
    </row>
    <row r="54" spans="1:12" ht="18.95" hidden="1" customHeight="1">
      <c r="A54" s="889"/>
      <c r="B54" s="890"/>
      <c r="C54" s="891"/>
      <c r="D54" s="894" t="s">
        <v>43</v>
      </c>
      <c r="E54" s="978">
        <v>0</v>
      </c>
      <c r="F54" s="971">
        <v>0</v>
      </c>
      <c r="G54" s="971">
        <v>0</v>
      </c>
      <c r="H54" s="971">
        <v>0</v>
      </c>
      <c r="I54" s="971">
        <v>0</v>
      </c>
      <c r="J54" s="971">
        <v>0</v>
      </c>
      <c r="K54" s="971">
        <v>0</v>
      </c>
      <c r="L54" s="979">
        <v>0</v>
      </c>
    </row>
    <row r="55" spans="1:12" ht="18.95" hidden="1" customHeight="1">
      <c r="A55" s="893"/>
      <c r="B55" s="891"/>
      <c r="C55" s="891"/>
      <c r="D55" s="894" t="s">
        <v>44</v>
      </c>
      <c r="E55" s="917">
        <v>0</v>
      </c>
      <c r="F55" s="851">
        <v>0</v>
      </c>
      <c r="G55" s="851">
        <v>0</v>
      </c>
      <c r="H55" s="851">
        <v>0</v>
      </c>
      <c r="I55" s="851">
        <v>0</v>
      </c>
      <c r="J55" s="851">
        <v>0</v>
      </c>
      <c r="K55" s="851">
        <v>0</v>
      </c>
      <c r="L55" s="918">
        <v>0</v>
      </c>
    </row>
    <row r="56" spans="1:12" ht="18.95" hidden="1" customHeight="1">
      <c r="A56" s="895"/>
      <c r="B56" s="896"/>
      <c r="C56" s="896"/>
      <c r="D56" s="899" t="s">
        <v>45</v>
      </c>
      <c r="E56" s="919">
        <v>0</v>
      </c>
      <c r="F56" s="920">
        <v>0</v>
      </c>
      <c r="G56" s="920">
        <v>0</v>
      </c>
      <c r="H56" s="920">
        <v>0</v>
      </c>
      <c r="I56" s="920">
        <v>0</v>
      </c>
      <c r="J56" s="920">
        <v>0</v>
      </c>
      <c r="K56" s="920">
        <v>0</v>
      </c>
      <c r="L56" s="921">
        <v>0</v>
      </c>
    </row>
    <row r="57" spans="1:12" ht="18.95" customHeight="1">
      <c r="A57" s="889" t="s">
        <v>367</v>
      </c>
      <c r="B57" s="890" t="s">
        <v>47</v>
      </c>
      <c r="C57" s="891" t="s">
        <v>368</v>
      </c>
      <c r="D57" s="894" t="s">
        <v>41</v>
      </c>
      <c r="E57" s="976">
        <v>888475000</v>
      </c>
      <c r="F57" s="971">
        <v>636111000</v>
      </c>
      <c r="G57" s="971">
        <v>2335000</v>
      </c>
      <c r="H57" s="971">
        <v>210067000</v>
      </c>
      <c r="I57" s="971">
        <v>39537000</v>
      </c>
      <c r="J57" s="971">
        <v>0</v>
      </c>
      <c r="K57" s="971">
        <v>0</v>
      </c>
      <c r="L57" s="979">
        <v>425000</v>
      </c>
    </row>
    <row r="58" spans="1:12" ht="18.95" customHeight="1">
      <c r="A58" s="889"/>
      <c r="B58" s="890"/>
      <c r="C58" s="891"/>
      <c r="D58" s="894" t="s">
        <v>42</v>
      </c>
      <c r="E58" s="978">
        <v>1052552642.52</v>
      </c>
      <c r="F58" s="971">
        <v>676053512.5</v>
      </c>
      <c r="G58" s="971">
        <v>2619115</v>
      </c>
      <c r="H58" s="971">
        <v>219185551.70999998</v>
      </c>
      <c r="I58" s="971">
        <v>147032683.31</v>
      </c>
      <c r="J58" s="971">
        <v>0</v>
      </c>
      <c r="K58" s="971">
        <v>0</v>
      </c>
      <c r="L58" s="979">
        <v>7661780</v>
      </c>
    </row>
    <row r="59" spans="1:12" ht="18.95" customHeight="1">
      <c r="A59" s="889"/>
      <c r="B59" s="890"/>
      <c r="C59" s="891"/>
      <c r="D59" s="894" t="s">
        <v>43</v>
      </c>
      <c r="E59" s="978">
        <v>377115393.54999995</v>
      </c>
      <c r="F59" s="971">
        <v>215907824.50999999</v>
      </c>
      <c r="G59" s="971">
        <v>1466720.6700000002</v>
      </c>
      <c r="H59" s="971">
        <v>142238356.74999994</v>
      </c>
      <c r="I59" s="971">
        <v>12497712.509999998</v>
      </c>
      <c r="J59" s="971">
        <v>0</v>
      </c>
      <c r="K59" s="971">
        <v>0</v>
      </c>
      <c r="L59" s="979">
        <v>5004779.1100000003</v>
      </c>
    </row>
    <row r="60" spans="1:12" ht="18.95" customHeight="1">
      <c r="A60" s="893"/>
      <c r="B60" s="891"/>
      <c r="C60" s="891"/>
      <c r="D60" s="894" t="s">
        <v>44</v>
      </c>
      <c r="E60" s="917">
        <v>0.42445245341737242</v>
      </c>
      <c r="F60" s="851">
        <v>0.33941847336392544</v>
      </c>
      <c r="G60" s="851">
        <v>0.62814589721627412</v>
      </c>
      <c r="H60" s="851">
        <v>0.67710947816648948</v>
      </c>
      <c r="I60" s="851">
        <v>0.31610168980954545</v>
      </c>
      <c r="J60" s="851">
        <v>0</v>
      </c>
      <c r="K60" s="851">
        <v>0</v>
      </c>
      <c r="L60" s="918" t="s">
        <v>767</v>
      </c>
    </row>
    <row r="61" spans="1:12" ht="18.95" customHeight="1">
      <c r="A61" s="895"/>
      <c r="B61" s="896"/>
      <c r="C61" s="896"/>
      <c r="D61" s="894" t="s">
        <v>45</v>
      </c>
      <c r="E61" s="919">
        <v>0.35828649163534282</v>
      </c>
      <c r="F61" s="920">
        <v>0.31936499185040473</v>
      </c>
      <c r="G61" s="920">
        <v>0.56000621202199985</v>
      </c>
      <c r="H61" s="920">
        <v>0.64894038699317491</v>
      </c>
      <c r="I61" s="920">
        <v>8.499955403554825E-2</v>
      </c>
      <c r="J61" s="920">
        <v>0</v>
      </c>
      <c r="K61" s="920">
        <v>0</v>
      </c>
      <c r="L61" s="921">
        <v>0.65321362790369863</v>
      </c>
    </row>
    <row r="62" spans="1:12" ht="18.95" customHeight="1">
      <c r="A62" s="889" t="s">
        <v>369</v>
      </c>
      <c r="B62" s="890" t="s">
        <v>47</v>
      </c>
      <c r="C62" s="891" t="s">
        <v>132</v>
      </c>
      <c r="D62" s="892" t="s">
        <v>41</v>
      </c>
      <c r="E62" s="976">
        <v>2949000</v>
      </c>
      <c r="F62" s="971">
        <v>2949000</v>
      </c>
      <c r="G62" s="971">
        <v>0</v>
      </c>
      <c r="H62" s="971">
        <v>0</v>
      </c>
      <c r="I62" s="971">
        <v>0</v>
      </c>
      <c r="J62" s="971">
        <v>0</v>
      </c>
      <c r="K62" s="971">
        <v>0</v>
      </c>
      <c r="L62" s="979">
        <v>0</v>
      </c>
    </row>
    <row r="63" spans="1:12" ht="18.95" customHeight="1">
      <c r="A63" s="889"/>
      <c r="B63" s="890"/>
      <c r="C63" s="891"/>
      <c r="D63" s="894" t="s">
        <v>42</v>
      </c>
      <c r="E63" s="978">
        <v>3638430</v>
      </c>
      <c r="F63" s="971">
        <v>2949000</v>
      </c>
      <c r="G63" s="971">
        <v>0</v>
      </c>
      <c r="H63" s="971">
        <v>0</v>
      </c>
      <c r="I63" s="971">
        <v>689430</v>
      </c>
      <c r="J63" s="971">
        <v>0</v>
      </c>
      <c r="K63" s="971">
        <v>0</v>
      </c>
      <c r="L63" s="979">
        <v>0</v>
      </c>
    </row>
    <row r="64" spans="1:12" ht="18.95" customHeight="1">
      <c r="A64" s="889"/>
      <c r="B64" s="890"/>
      <c r="C64" s="891"/>
      <c r="D64" s="894" t="s">
        <v>43</v>
      </c>
      <c r="E64" s="978">
        <v>2389903.89</v>
      </c>
      <c r="F64" s="971">
        <v>2389903.89</v>
      </c>
      <c r="G64" s="971">
        <v>0</v>
      </c>
      <c r="H64" s="971">
        <v>0</v>
      </c>
      <c r="I64" s="971">
        <v>0</v>
      </c>
      <c r="J64" s="971">
        <v>0</v>
      </c>
      <c r="K64" s="971">
        <v>0</v>
      </c>
      <c r="L64" s="979">
        <v>0</v>
      </c>
    </row>
    <row r="65" spans="1:12" ht="18.95" customHeight="1">
      <c r="A65" s="893"/>
      <c r="B65" s="891"/>
      <c r="C65" s="891"/>
      <c r="D65" s="894" t="s">
        <v>44</v>
      </c>
      <c r="E65" s="917">
        <v>0.81041162767039676</v>
      </c>
      <c r="F65" s="851">
        <v>0.81041162767039676</v>
      </c>
      <c r="G65" s="851">
        <v>0</v>
      </c>
      <c r="H65" s="851">
        <v>0</v>
      </c>
      <c r="I65" s="851">
        <v>0</v>
      </c>
      <c r="J65" s="851">
        <v>0</v>
      </c>
      <c r="K65" s="851">
        <v>0</v>
      </c>
      <c r="L65" s="918">
        <v>0</v>
      </c>
    </row>
    <row r="66" spans="1:12" ht="18.95" customHeight="1">
      <c r="A66" s="895"/>
      <c r="B66" s="896"/>
      <c r="C66" s="896"/>
      <c r="D66" s="899" t="s">
        <v>45</v>
      </c>
      <c r="E66" s="919">
        <v>0.65685031455875198</v>
      </c>
      <c r="F66" s="920">
        <v>0.81041162767039676</v>
      </c>
      <c r="G66" s="920">
        <v>0</v>
      </c>
      <c r="H66" s="920">
        <v>0</v>
      </c>
      <c r="I66" s="920">
        <v>0</v>
      </c>
      <c r="J66" s="920">
        <v>0</v>
      </c>
      <c r="K66" s="920">
        <v>0</v>
      </c>
      <c r="L66" s="921">
        <v>0</v>
      </c>
    </row>
    <row r="67" spans="1:12" ht="18.95" customHeight="1">
      <c r="A67" s="889" t="s">
        <v>370</v>
      </c>
      <c r="B67" s="890" t="s">
        <v>47</v>
      </c>
      <c r="C67" s="891" t="s">
        <v>371</v>
      </c>
      <c r="D67" s="892" t="s">
        <v>41</v>
      </c>
      <c r="E67" s="976">
        <v>115559000</v>
      </c>
      <c r="F67" s="971">
        <v>106546000</v>
      </c>
      <c r="G67" s="971">
        <v>0</v>
      </c>
      <c r="H67" s="971">
        <v>8874000</v>
      </c>
      <c r="I67" s="971">
        <v>139000</v>
      </c>
      <c r="J67" s="971">
        <v>0</v>
      </c>
      <c r="K67" s="971">
        <v>0</v>
      </c>
      <c r="L67" s="979">
        <v>0</v>
      </c>
    </row>
    <row r="68" spans="1:12" ht="18.95" customHeight="1">
      <c r="A68" s="889"/>
      <c r="B68" s="890"/>
      <c r="C68" s="891"/>
      <c r="D68" s="894" t="s">
        <v>42</v>
      </c>
      <c r="E68" s="978">
        <v>196374783.12999997</v>
      </c>
      <c r="F68" s="971">
        <v>148263097.00999999</v>
      </c>
      <c r="G68" s="971">
        <v>0</v>
      </c>
      <c r="H68" s="971">
        <v>43965430.079999998</v>
      </c>
      <c r="I68" s="971">
        <v>4146256.04</v>
      </c>
      <c r="J68" s="971">
        <v>0</v>
      </c>
      <c r="K68" s="971">
        <v>0</v>
      </c>
      <c r="L68" s="979">
        <v>0</v>
      </c>
    </row>
    <row r="69" spans="1:12" ht="18.95" customHeight="1">
      <c r="A69" s="889"/>
      <c r="B69" s="890"/>
      <c r="C69" s="891"/>
      <c r="D69" s="894" t="s">
        <v>43</v>
      </c>
      <c r="E69" s="978">
        <v>140839106.18000001</v>
      </c>
      <c r="F69" s="971">
        <v>102409952.86</v>
      </c>
      <c r="G69" s="971">
        <v>0</v>
      </c>
      <c r="H69" s="971">
        <v>38401387.320000015</v>
      </c>
      <c r="I69" s="971">
        <v>27766</v>
      </c>
      <c r="J69" s="971">
        <v>0</v>
      </c>
      <c r="K69" s="971">
        <v>0</v>
      </c>
      <c r="L69" s="979">
        <v>0</v>
      </c>
    </row>
    <row r="70" spans="1:12" ht="18.95" customHeight="1">
      <c r="A70" s="893"/>
      <c r="B70" s="891"/>
      <c r="C70" s="891"/>
      <c r="D70" s="894" t="s">
        <v>44</v>
      </c>
      <c r="E70" s="917">
        <v>1.2187636287956802</v>
      </c>
      <c r="F70" s="851">
        <v>0.96118064366564671</v>
      </c>
      <c r="G70" s="851">
        <v>0</v>
      </c>
      <c r="H70" s="851">
        <v>4.3274044759972972</v>
      </c>
      <c r="I70" s="851">
        <v>0.19975539568345324</v>
      </c>
      <c r="J70" s="851">
        <v>0</v>
      </c>
      <c r="K70" s="851">
        <v>0</v>
      </c>
      <c r="L70" s="918">
        <v>0</v>
      </c>
    </row>
    <row r="71" spans="1:12" ht="18.95" customHeight="1">
      <c r="A71" s="895"/>
      <c r="B71" s="896"/>
      <c r="C71" s="896"/>
      <c r="D71" s="897" t="s">
        <v>45</v>
      </c>
      <c r="E71" s="919">
        <v>0.71719547660436944</v>
      </c>
      <c r="F71" s="920">
        <v>0.6907312401082023</v>
      </c>
      <c r="G71" s="920">
        <v>0</v>
      </c>
      <c r="H71" s="920">
        <v>0.87344505103497028</v>
      </c>
      <c r="I71" s="920">
        <v>6.6966438473973254E-3</v>
      </c>
      <c r="J71" s="920">
        <v>0</v>
      </c>
      <c r="K71" s="920">
        <v>0</v>
      </c>
      <c r="L71" s="921">
        <v>0</v>
      </c>
    </row>
    <row r="72" spans="1:12" ht="18.95" customHeight="1">
      <c r="A72" s="906" t="s">
        <v>372</v>
      </c>
      <c r="B72" s="902" t="s">
        <v>47</v>
      </c>
      <c r="C72" s="907" t="s">
        <v>373</v>
      </c>
      <c r="D72" s="904" t="s">
        <v>41</v>
      </c>
      <c r="E72" s="976">
        <v>429478000</v>
      </c>
      <c r="F72" s="971">
        <v>354181000</v>
      </c>
      <c r="G72" s="971">
        <v>159000</v>
      </c>
      <c r="H72" s="971">
        <v>58253000</v>
      </c>
      <c r="I72" s="971">
        <v>1984000</v>
      </c>
      <c r="J72" s="971">
        <v>0</v>
      </c>
      <c r="K72" s="971">
        <v>0</v>
      </c>
      <c r="L72" s="979">
        <v>14901000</v>
      </c>
    </row>
    <row r="73" spans="1:12" ht="18.95" customHeight="1">
      <c r="A73" s="889"/>
      <c r="B73" s="890"/>
      <c r="C73" s="891"/>
      <c r="D73" s="894" t="s">
        <v>42</v>
      </c>
      <c r="E73" s="978">
        <v>437009415.07999998</v>
      </c>
      <c r="F73" s="971">
        <v>358332540.17000002</v>
      </c>
      <c r="G73" s="971">
        <v>203550</v>
      </c>
      <c r="H73" s="971">
        <v>60011970.010000005</v>
      </c>
      <c r="I73" s="971">
        <v>2917470.9</v>
      </c>
      <c r="J73" s="971">
        <v>0</v>
      </c>
      <c r="K73" s="971">
        <v>0</v>
      </c>
      <c r="L73" s="979">
        <v>15543884</v>
      </c>
    </row>
    <row r="74" spans="1:12" ht="18.95" customHeight="1">
      <c r="A74" s="889"/>
      <c r="B74" s="890"/>
      <c r="C74" s="891"/>
      <c r="D74" s="894" t="s">
        <v>43</v>
      </c>
      <c r="E74" s="978">
        <v>294949323.67999995</v>
      </c>
      <c r="F74" s="971">
        <v>242998704.50999999</v>
      </c>
      <c r="G74" s="971">
        <v>95855.599999999991</v>
      </c>
      <c r="H74" s="971">
        <v>40614224.289999969</v>
      </c>
      <c r="I74" s="971">
        <v>1721339.51</v>
      </c>
      <c r="J74" s="971">
        <v>0</v>
      </c>
      <c r="K74" s="971">
        <v>0</v>
      </c>
      <c r="L74" s="979">
        <v>9519199.7700000014</v>
      </c>
    </row>
    <row r="75" spans="1:12" ht="18.95" customHeight="1">
      <c r="A75" s="893"/>
      <c r="B75" s="891"/>
      <c r="C75" s="891" t="s">
        <v>4</v>
      </c>
      <c r="D75" s="894" t="s">
        <v>44</v>
      </c>
      <c r="E75" s="917">
        <v>0.68676235728023305</v>
      </c>
      <c r="F75" s="851">
        <v>0.6860862228916853</v>
      </c>
      <c r="G75" s="851">
        <v>0.60286540880503137</v>
      </c>
      <c r="H75" s="851">
        <v>0.69720399447238712</v>
      </c>
      <c r="I75" s="851">
        <v>0.86761064012096778</v>
      </c>
      <c r="J75" s="851">
        <v>0</v>
      </c>
      <c r="K75" s="851">
        <v>0</v>
      </c>
      <c r="L75" s="918">
        <v>0.63882959331588496</v>
      </c>
    </row>
    <row r="76" spans="1:12" ht="18.75" customHeight="1">
      <c r="A76" s="895"/>
      <c r="B76" s="896"/>
      <c r="C76" s="896"/>
      <c r="D76" s="900" t="s">
        <v>45</v>
      </c>
      <c r="E76" s="919">
        <v>0.67492670295445656</v>
      </c>
      <c r="F76" s="920">
        <v>0.67813742060577753</v>
      </c>
      <c r="G76" s="920">
        <v>0.47091918447555881</v>
      </c>
      <c r="H76" s="920">
        <v>0.67676872269369392</v>
      </c>
      <c r="I76" s="920">
        <v>0.59001085837737066</v>
      </c>
      <c r="J76" s="920">
        <v>0</v>
      </c>
      <c r="K76" s="920">
        <v>0</v>
      </c>
      <c r="L76" s="921">
        <v>0.61240805515532681</v>
      </c>
    </row>
    <row r="77" spans="1:12" ht="18.95" hidden="1" customHeight="1">
      <c r="A77" s="889" t="s">
        <v>374</v>
      </c>
      <c r="B77" s="890" t="s">
        <v>47</v>
      </c>
      <c r="C77" s="891" t="s">
        <v>375</v>
      </c>
      <c r="D77" s="905" t="s">
        <v>41</v>
      </c>
      <c r="E77" s="976">
        <v>0</v>
      </c>
      <c r="F77" s="977">
        <v>0</v>
      </c>
      <c r="G77" s="977">
        <v>0</v>
      </c>
      <c r="H77" s="977">
        <v>0</v>
      </c>
      <c r="I77" s="977">
        <v>0</v>
      </c>
      <c r="J77" s="977">
        <v>0</v>
      </c>
      <c r="K77" s="977">
        <v>0</v>
      </c>
      <c r="L77" s="980">
        <v>0</v>
      </c>
    </row>
    <row r="78" spans="1:12" ht="18.95" hidden="1" customHeight="1">
      <c r="A78" s="889"/>
      <c r="B78" s="890"/>
      <c r="C78" s="891"/>
      <c r="D78" s="894" t="s">
        <v>42</v>
      </c>
      <c r="E78" s="978">
        <v>0</v>
      </c>
      <c r="F78" s="971">
        <v>0</v>
      </c>
      <c r="G78" s="971">
        <v>0</v>
      </c>
      <c r="H78" s="971">
        <v>0</v>
      </c>
      <c r="I78" s="971">
        <v>0</v>
      </c>
      <c r="J78" s="971">
        <v>0</v>
      </c>
      <c r="K78" s="971">
        <v>0</v>
      </c>
      <c r="L78" s="979">
        <v>0</v>
      </c>
    </row>
    <row r="79" spans="1:12" ht="18.95" hidden="1" customHeight="1">
      <c r="A79" s="889"/>
      <c r="B79" s="890"/>
      <c r="C79" s="891"/>
      <c r="D79" s="894" t="s">
        <v>43</v>
      </c>
      <c r="E79" s="978">
        <v>0</v>
      </c>
      <c r="F79" s="971">
        <v>0</v>
      </c>
      <c r="G79" s="971">
        <v>0</v>
      </c>
      <c r="H79" s="971">
        <v>0</v>
      </c>
      <c r="I79" s="971">
        <v>0</v>
      </c>
      <c r="J79" s="971">
        <v>0</v>
      </c>
      <c r="K79" s="971">
        <v>0</v>
      </c>
      <c r="L79" s="979">
        <v>0</v>
      </c>
    </row>
    <row r="80" spans="1:12" ht="18.95" hidden="1" customHeight="1">
      <c r="A80" s="893"/>
      <c r="B80" s="891"/>
      <c r="C80" s="891"/>
      <c r="D80" s="894" t="s">
        <v>44</v>
      </c>
      <c r="E80" s="917">
        <v>0</v>
      </c>
      <c r="F80" s="851">
        <v>0</v>
      </c>
      <c r="G80" s="851">
        <v>0</v>
      </c>
      <c r="H80" s="851">
        <v>0</v>
      </c>
      <c r="I80" s="851">
        <v>0</v>
      </c>
      <c r="J80" s="851">
        <v>0</v>
      </c>
      <c r="K80" s="851">
        <v>0</v>
      </c>
      <c r="L80" s="918">
        <v>0</v>
      </c>
    </row>
    <row r="81" spans="1:12" ht="18.95" hidden="1" customHeight="1">
      <c r="A81" s="895"/>
      <c r="B81" s="896"/>
      <c r="C81" s="896"/>
      <c r="D81" s="894" t="s">
        <v>45</v>
      </c>
      <c r="E81" s="919">
        <v>0</v>
      </c>
      <c r="F81" s="920">
        <v>0</v>
      </c>
      <c r="G81" s="920">
        <v>0</v>
      </c>
      <c r="H81" s="920">
        <v>0</v>
      </c>
      <c r="I81" s="920">
        <v>0</v>
      </c>
      <c r="J81" s="920">
        <v>0</v>
      </c>
      <c r="K81" s="920">
        <v>0</v>
      </c>
      <c r="L81" s="921">
        <v>0</v>
      </c>
    </row>
    <row r="82" spans="1:12" ht="18.95" hidden="1" customHeight="1">
      <c r="A82" s="889" t="s">
        <v>376</v>
      </c>
      <c r="B82" s="890" t="s">
        <v>47</v>
      </c>
      <c r="C82" s="891" t="s">
        <v>111</v>
      </c>
      <c r="D82" s="892" t="s">
        <v>41</v>
      </c>
      <c r="E82" s="976">
        <v>0</v>
      </c>
      <c r="F82" s="977">
        <v>0</v>
      </c>
      <c r="G82" s="977">
        <v>0</v>
      </c>
      <c r="H82" s="977">
        <v>0</v>
      </c>
      <c r="I82" s="977">
        <v>0</v>
      </c>
      <c r="J82" s="977">
        <v>0</v>
      </c>
      <c r="K82" s="977">
        <v>0</v>
      </c>
      <c r="L82" s="980">
        <v>0</v>
      </c>
    </row>
    <row r="83" spans="1:12" ht="18.95" hidden="1" customHeight="1">
      <c r="A83" s="889"/>
      <c r="B83" s="890"/>
      <c r="C83" s="891"/>
      <c r="D83" s="894" t="s">
        <v>42</v>
      </c>
      <c r="E83" s="978">
        <v>0</v>
      </c>
      <c r="F83" s="971">
        <v>0</v>
      </c>
      <c r="G83" s="971">
        <v>0</v>
      </c>
      <c r="H83" s="971">
        <v>0</v>
      </c>
      <c r="I83" s="971">
        <v>0</v>
      </c>
      <c r="J83" s="971">
        <v>0</v>
      </c>
      <c r="K83" s="971">
        <v>0</v>
      </c>
      <c r="L83" s="979">
        <v>0</v>
      </c>
    </row>
    <row r="84" spans="1:12" ht="18.95" hidden="1" customHeight="1">
      <c r="A84" s="889"/>
      <c r="B84" s="890"/>
      <c r="C84" s="891"/>
      <c r="D84" s="894" t="s">
        <v>43</v>
      </c>
      <c r="E84" s="978">
        <v>0</v>
      </c>
      <c r="F84" s="971">
        <v>0</v>
      </c>
      <c r="G84" s="971">
        <v>0</v>
      </c>
      <c r="H84" s="971">
        <v>0</v>
      </c>
      <c r="I84" s="971">
        <v>0</v>
      </c>
      <c r="J84" s="971">
        <v>0</v>
      </c>
      <c r="K84" s="971">
        <v>0</v>
      </c>
      <c r="L84" s="979">
        <v>0</v>
      </c>
    </row>
    <row r="85" spans="1:12" ht="18.95" hidden="1" customHeight="1">
      <c r="A85" s="893"/>
      <c r="B85" s="891"/>
      <c r="C85" s="891"/>
      <c r="D85" s="894" t="s">
        <v>44</v>
      </c>
      <c r="E85" s="917">
        <v>0</v>
      </c>
      <c r="F85" s="851">
        <v>0</v>
      </c>
      <c r="G85" s="851">
        <v>0</v>
      </c>
      <c r="H85" s="851">
        <v>0</v>
      </c>
      <c r="I85" s="851">
        <v>0</v>
      </c>
      <c r="J85" s="851">
        <v>0</v>
      </c>
      <c r="K85" s="851">
        <v>0</v>
      </c>
      <c r="L85" s="918">
        <v>0</v>
      </c>
    </row>
    <row r="86" spans="1:12" ht="18.95" hidden="1" customHeight="1">
      <c r="A86" s="895"/>
      <c r="B86" s="896"/>
      <c r="C86" s="896"/>
      <c r="D86" s="899" t="s">
        <v>45</v>
      </c>
      <c r="E86" s="919">
        <v>0</v>
      </c>
      <c r="F86" s="920">
        <v>0</v>
      </c>
      <c r="G86" s="920">
        <v>0</v>
      </c>
      <c r="H86" s="920">
        <v>0</v>
      </c>
      <c r="I86" s="920">
        <v>0</v>
      </c>
      <c r="J86" s="920">
        <v>0</v>
      </c>
      <c r="K86" s="920">
        <v>0</v>
      </c>
      <c r="L86" s="921">
        <v>0</v>
      </c>
    </row>
    <row r="87" spans="1:12" ht="18.95" customHeight="1">
      <c r="A87" s="889" t="s">
        <v>377</v>
      </c>
      <c r="B87" s="890" t="s">
        <v>47</v>
      </c>
      <c r="C87" s="891" t="s">
        <v>83</v>
      </c>
      <c r="D87" s="894" t="s">
        <v>41</v>
      </c>
      <c r="E87" s="976">
        <v>1705483000</v>
      </c>
      <c r="F87" s="971">
        <v>506628000</v>
      </c>
      <c r="G87" s="971">
        <v>2465000</v>
      </c>
      <c r="H87" s="971">
        <v>1114863000</v>
      </c>
      <c r="I87" s="971">
        <v>61727000</v>
      </c>
      <c r="J87" s="971">
        <v>0</v>
      </c>
      <c r="K87" s="971">
        <v>0</v>
      </c>
      <c r="L87" s="979">
        <v>19800000</v>
      </c>
    </row>
    <row r="88" spans="1:12" ht="18.95" customHeight="1">
      <c r="A88" s="889"/>
      <c r="B88" s="890"/>
      <c r="C88" s="891"/>
      <c r="D88" s="894" t="s">
        <v>42</v>
      </c>
      <c r="E88" s="978">
        <v>1851383568.7299998</v>
      </c>
      <c r="F88" s="971">
        <v>529351372.37</v>
      </c>
      <c r="G88" s="971">
        <v>2902463.5700000003</v>
      </c>
      <c r="H88" s="971">
        <v>1193503929.6099997</v>
      </c>
      <c r="I88" s="971">
        <v>78204949.170000002</v>
      </c>
      <c r="J88" s="971">
        <v>0</v>
      </c>
      <c r="K88" s="971">
        <v>0</v>
      </c>
      <c r="L88" s="979">
        <v>47420854.010000005</v>
      </c>
    </row>
    <row r="89" spans="1:12" ht="18.95" customHeight="1">
      <c r="A89" s="889"/>
      <c r="B89" s="890"/>
      <c r="C89" s="891"/>
      <c r="D89" s="894" t="s">
        <v>43</v>
      </c>
      <c r="E89" s="978">
        <v>1318432424.2300007</v>
      </c>
      <c r="F89" s="971">
        <v>389643374.76000017</v>
      </c>
      <c r="G89" s="971">
        <v>1604706.81</v>
      </c>
      <c r="H89" s="971">
        <v>873213339.88000071</v>
      </c>
      <c r="I89" s="971">
        <v>21233975.919999994</v>
      </c>
      <c r="J89" s="971">
        <v>0</v>
      </c>
      <c r="K89" s="971">
        <v>0</v>
      </c>
      <c r="L89" s="979">
        <v>32737026.860000003</v>
      </c>
    </row>
    <row r="90" spans="1:12" ht="18.95" customHeight="1">
      <c r="A90" s="889"/>
      <c r="B90" s="891"/>
      <c r="C90" s="891"/>
      <c r="D90" s="894" t="s">
        <v>44</v>
      </c>
      <c r="E90" s="917">
        <v>0.77305515459843388</v>
      </c>
      <c r="F90" s="851">
        <v>0.76909167033799986</v>
      </c>
      <c r="G90" s="851">
        <v>0.65099667748478707</v>
      </c>
      <c r="H90" s="851">
        <v>0.78324721502103911</v>
      </c>
      <c r="I90" s="851">
        <v>0.34399818426296425</v>
      </c>
      <c r="J90" s="851">
        <v>0</v>
      </c>
      <c r="K90" s="851">
        <v>0</v>
      </c>
      <c r="L90" s="918">
        <v>1.6533851949494951</v>
      </c>
    </row>
    <row r="91" spans="1:12" ht="18.95" customHeight="1">
      <c r="A91" s="895"/>
      <c r="B91" s="896"/>
      <c r="C91" s="896"/>
      <c r="D91" s="897" t="s">
        <v>45</v>
      </c>
      <c r="E91" s="919">
        <v>0.71213358835976415</v>
      </c>
      <c r="F91" s="920">
        <v>0.7360770087654589</v>
      </c>
      <c r="G91" s="920">
        <v>0.55287750261065294</v>
      </c>
      <c r="H91" s="920">
        <v>0.73163842884483832</v>
      </c>
      <c r="I91" s="920">
        <v>0.27151703498767193</v>
      </c>
      <c r="J91" s="920">
        <v>0</v>
      </c>
      <c r="K91" s="920">
        <v>0</v>
      </c>
      <c r="L91" s="921">
        <v>0.69035084971469496</v>
      </c>
    </row>
    <row r="92" spans="1:12" ht="18.95" hidden="1" customHeight="1">
      <c r="A92" s="889" t="s">
        <v>378</v>
      </c>
      <c r="B92" s="890" t="s">
        <v>47</v>
      </c>
      <c r="C92" s="891" t="s">
        <v>379</v>
      </c>
      <c r="D92" s="892" t="s">
        <v>41</v>
      </c>
      <c r="E92" s="976">
        <v>0</v>
      </c>
      <c r="F92" s="977">
        <v>0</v>
      </c>
      <c r="G92" s="977">
        <v>0</v>
      </c>
      <c r="H92" s="977">
        <v>0</v>
      </c>
      <c r="I92" s="977">
        <v>0</v>
      </c>
      <c r="J92" s="977">
        <v>0</v>
      </c>
      <c r="K92" s="977">
        <v>0</v>
      </c>
      <c r="L92" s="980">
        <v>0</v>
      </c>
    </row>
    <row r="93" spans="1:12" ht="18.95" hidden="1" customHeight="1">
      <c r="A93" s="889"/>
      <c r="B93" s="890"/>
      <c r="C93" s="891" t="s">
        <v>380</v>
      </c>
      <c r="D93" s="894" t="s">
        <v>42</v>
      </c>
      <c r="E93" s="978">
        <v>0</v>
      </c>
      <c r="F93" s="971">
        <v>0</v>
      </c>
      <c r="G93" s="971">
        <v>0</v>
      </c>
      <c r="H93" s="971">
        <v>0</v>
      </c>
      <c r="I93" s="971">
        <v>0</v>
      </c>
      <c r="J93" s="971">
        <v>0</v>
      </c>
      <c r="K93" s="971">
        <v>0</v>
      </c>
      <c r="L93" s="979">
        <v>0</v>
      </c>
    </row>
    <row r="94" spans="1:12" ht="18.95" hidden="1" customHeight="1">
      <c r="A94" s="889"/>
      <c r="B94" s="890"/>
      <c r="C94" s="891" t="s">
        <v>381</v>
      </c>
      <c r="D94" s="894" t="s">
        <v>43</v>
      </c>
      <c r="E94" s="978">
        <v>0</v>
      </c>
      <c r="F94" s="971">
        <v>0</v>
      </c>
      <c r="G94" s="971">
        <v>0</v>
      </c>
      <c r="H94" s="971">
        <v>0</v>
      </c>
      <c r="I94" s="971">
        <v>0</v>
      </c>
      <c r="J94" s="971">
        <v>0</v>
      </c>
      <c r="K94" s="971">
        <v>0</v>
      </c>
      <c r="L94" s="979">
        <v>0</v>
      </c>
    </row>
    <row r="95" spans="1:12" ht="18.95" hidden="1" customHeight="1">
      <c r="A95" s="893"/>
      <c r="B95" s="891"/>
      <c r="C95" s="891" t="s">
        <v>382</v>
      </c>
      <c r="D95" s="894" t="s">
        <v>44</v>
      </c>
      <c r="E95" s="917">
        <v>0</v>
      </c>
      <c r="F95" s="851">
        <v>0</v>
      </c>
      <c r="G95" s="851">
        <v>0</v>
      </c>
      <c r="H95" s="851">
        <v>0</v>
      </c>
      <c r="I95" s="851">
        <v>0</v>
      </c>
      <c r="J95" s="851">
        <v>0</v>
      </c>
      <c r="K95" s="851">
        <v>0</v>
      </c>
      <c r="L95" s="918">
        <v>0</v>
      </c>
    </row>
    <row r="96" spans="1:12" ht="18.95" hidden="1" customHeight="1">
      <c r="A96" s="895"/>
      <c r="B96" s="896"/>
      <c r="C96" s="896"/>
      <c r="D96" s="899" t="s">
        <v>45</v>
      </c>
      <c r="E96" s="919">
        <v>0</v>
      </c>
      <c r="F96" s="920">
        <v>0</v>
      </c>
      <c r="G96" s="920">
        <v>0</v>
      </c>
      <c r="H96" s="920">
        <v>0</v>
      </c>
      <c r="I96" s="920">
        <v>0</v>
      </c>
      <c r="J96" s="920">
        <v>0</v>
      </c>
      <c r="K96" s="920">
        <v>0</v>
      </c>
      <c r="L96" s="921">
        <v>0</v>
      </c>
    </row>
    <row r="97" spans="1:12" ht="18.95" customHeight="1">
      <c r="A97" s="889" t="s">
        <v>383</v>
      </c>
      <c r="B97" s="890" t="s">
        <v>47</v>
      </c>
      <c r="C97" s="891" t="s">
        <v>113</v>
      </c>
      <c r="D97" s="894" t="s">
        <v>41</v>
      </c>
      <c r="E97" s="976">
        <v>6513000</v>
      </c>
      <c r="F97" s="971">
        <v>1744000</v>
      </c>
      <c r="G97" s="971">
        <v>5000</v>
      </c>
      <c r="H97" s="971">
        <v>3594000</v>
      </c>
      <c r="I97" s="971">
        <v>1170000</v>
      </c>
      <c r="J97" s="971">
        <v>0</v>
      </c>
      <c r="K97" s="971">
        <v>0</v>
      </c>
      <c r="L97" s="979">
        <v>0</v>
      </c>
    </row>
    <row r="98" spans="1:12" ht="18.95" customHeight="1">
      <c r="A98" s="889"/>
      <c r="B98" s="890"/>
      <c r="C98" s="891"/>
      <c r="D98" s="894" t="s">
        <v>42</v>
      </c>
      <c r="E98" s="978">
        <v>6517205</v>
      </c>
      <c r="F98" s="971">
        <v>1696698.76</v>
      </c>
      <c r="G98" s="971">
        <v>5000</v>
      </c>
      <c r="H98" s="971">
        <v>3343301.24</v>
      </c>
      <c r="I98" s="971">
        <v>1472205</v>
      </c>
      <c r="J98" s="971">
        <v>0</v>
      </c>
      <c r="K98" s="971">
        <v>0</v>
      </c>
      <c r="L98" s="979">
        <v>0</v>
      </c>
    </row>
    <row r="99" spans="1:12" ht="18.95" customHeight="1">
      <c r="A99" s="889"/>
      <c r="B99" s="890"/>
      <c r="C99" s="891"/>
      <c r="D99" s="894" t="s">
        <v>43</v>
      </c>
      <c r="E99" s="978">
        <v>1791995.0499999998</v>
      </c>
      <c r="F99" s="971">
        <v>821560.71</v>
      </c>
      <c r="G99" s="971">
        <v>42.63</v>
      </c>
      <c r="H99" s="971">
        <v>968546.70999999973</v>
      </c>
      <c r="I99" s="971">
        <v>1845</v>
      </c>
      <c r="J99" s="971">
        <v>0</v>
      </c>
      <c r="K99" s="971">
        <v>0</v>
      </c>
      <c r="L99" s="979">
        <v>0</v>
      </c>
    </row>
    <row r="100" spans="1:12" ht="18.95" customHeight="1">
      <c r="A100" s="893"/>
      <c r="B100" s="891"/>
      <c r="C100" s="891"/>
      <c r="D100" s="894" t="s">
        <v>44</v>
      </c>
      <c r="E100" s="917">
        <v>0.27514126362659291</v>
      </c>
      <c r="F100" s="851">
        <v>0.47107838876146785</v>
      </c>
      <c r="G100" s="851">
        <v>8.5260000000000006E-3</v>
      </c>
      <c r="H100" s="851">
        <v>0.26948990261547018</v>
      </c>
      <c r="I100" s="851">
        <v>1.5769230769230769E-3</v>
      </c>
      <c r="J100" s="851">
        <v>0</v>
      </c>
      <c r="K100" s="851">
        <v>0</v>
      </c>
      <c r="L100" s="918">
        <v>0</v>
      </c>
    </row>
    <row r="101" spans="1:12" ht="18.95" customHeight="1">
      <c r="A101" s="895"/>
      <c r="B101" s="896"/>
      <c r="C101" s="896"/>
      <c r="D101" s="897" t="s">
        <v>45</v>
      </c>
      <c r="E101" s="919">
        <v>0.27496373828965021</v>
      </c>
      <c r="F101" s="920">
        <v>0.48421129865150603</v>
      </c>
      <c r="G101" s="920">
        <v>8.5260000000000006E-3</v>
      </c>
      <c r="H101" s="920">
        <v>0.28969770908229603</v>
      </c>
      <c r="I101" s="920">
        <v>1.2532222075050689E-3</v>
      </c>
      <c r="J101" s="920">
        <v>0</v>
      </c>
      <c r="K101" s="920">
        <v>0</v>
      </c>
      <c r="L101" s="921">
        <v>0</v>
      </c>
    </row>
    <row r="102" spans="1:12" ht="18.95" hidden="1" customHeight="1">
      <c r="A102" s="906" t="s">
        <v>384</v>
      </c>
      <c r="B102" s="902" t="s">
        <v>47</v>
      </c>
      <c r="C102" s="907" t="s">
        <v>385</v>
      </c>
      <c r="D102" s="904" t="s">
        <v>41</v>
      </c>
      <c r="E102" s="976">
        <v>0</v>
      </c>
      <c r="F102" s="971">
        <v>0</v>
      </c>
      <c r="G102" s="971">
        <v>0</v>
      </c>
      <c r="H102" s="971">
        <v>0</v>
      </c>
      <c r="I102" s="971">
        <v>0</v>
      </c>
      <c r="J102" s="971">
        <v>0</v>
      </c>
      <c r="K102" s="971">
        <v>0</v>
      </c>
      <c r="L102" s="979">
        <v>0</v>
      </c>
    </row>
    <row r="103" spans="1:12" ht="18.95" hidden="1" customHeight="1">
      <c r="A103" s="889"/>
      <c r="B103" s="890"/>
      <c r="C103" s="891" t="s">
        <v>386</v>
      </c>
      <c r="D103" s="894" t="s">
        <v>42</v>
      </c>
      <c r="E103" s="978">
        <v>0</v>
      </c>
      <c r="F103" s="971">
        <v>0</v>
      </c>
      <c r="G103" s="971">
        <v>0</v>
      </c>
      <c r="H103" s="971">
        <v>0</v>
      </c>
      <c r="I103" s="971">
        <v>0</v>
      </c>
      <c r="J103" s="971">
        <v>0</v>
      </c>
      <c r="K103" s="971">
        <v>0</v>
      </c>
      <c r="L103" s="979">
        <v>0</v>
      </c>
    </row>
    <row r="104" spans="1:12" ht="18.95" hidden="1" customHeight="1">
      <c r="A104" s="889"/>
      <c r="B104" s="890"/>
      <c r="C104" s="891"/>
      <c r="D104" s="894" t="s">
        <v>43</v>
      </c>
      <c r="E104" s="978">
        <v>0</v>
      </c>
      <c r="F104" s="971">
        <v>0</v>
      </c>
      <c r="G104" s="971">
        <v>0</v>
      </c>
      <c r="H104" s="971">
        <v>0</v>
      </c>
      <c r="I104" s="971">
        <v>0</v>
      </c>
      <c r="J104" s="971">
        <v>0</v>
      </c>
      <c r="K104" s="971">
        <v>0</v>
      </c>
      <c r="L104" s="979">
        <v>0</v>
      </c>
    </row>
    <row r="105" spans="1:12" ht="18.95" hidden="1" customHeight="1">
      <c r="A105" s="893"/>
      <c r="B105" s="891"/>
      <c r="C105" s="891"/>
      <c r="D105" s="894" t="s">
        <v>44</v>
      </c>
      <c r="E105" s="917">
        <v>0</v>
      </c>
      <c r="F105" s="851">
        <v>0</v>
      </c>
      <c r="G105" s="851">
        <v>0</v>
      </c>
      <c r="H105" s="851">
        <v>0</v>
      </c>
      <c r="I105" s="851">
        <v>0</v>
      </c>
      <c r="J105" s="851">
        <v>0</v>
      </c>
      <c r="K105" s="851">
        <v>0</v>
      </c>
      <c r="L105" s="918">
        <v>0</v>
      </c>
    </row>
    <row r="106" spans="1:12" ht="18.95" hidden="1" customHeight="1">
      <c r="A106" s="895"/>
      <c r="B106" s="896"/>
      <c r="C106" s="896"/>
      <c r="D106" s="900" t="s">
        <v>45</v>
      </c>
      <c r="E106" s="919">
        <v>0</v>
      </c>
      <c r="F106" s="920">
        <v>0</v>
      </c>
      <c r="G106" s="920">
        <v>0</v>
      </c>
      <c r="H106" s="920">
        <v>0</v>
      </c>
      <c r="I106" s="920">
        <v>0</v>
      </c>
      <c r="J106" s="920">
        <v>0</v>
      </c>
      <c r="K106" s="920">
        <v>0</v>
      </c>
      <c r="L106" s="921">
        <v>0</v>
      </c>
    </row>
    <row r="107" spans="1:12" ht="18.95" customHeight="1">
      <c r="A107" s="889" t="s">
        <v>387</v>
      </c>
      <c r="B107" s="890" t="s">
        <v>47</v>
      </c>
      <c r="C107" s="891" t="s">
        <v>388</v>
      </c>
      <c r="D107" s="905" t="s">
        <v>41</v>
      </c>
      <c r="E107" s="976">
        <v>3059805000</v>
      </c>
      <c r="F107" s="971">
        <v>2818818000</v>
      </c>
      <c r="G107" s="971">
        <v>4728000</v>
      </c>
      <c r="H107" s="971">
        <v>200412000</v>
      </c>
      <c r="I107" s="971">
        <v>30777000</v>
      </c>
      <c r="J107" s="971">
        <v>0</v>
      </c>
      <c r="K107" s="971">
        <v>0</v>
      </c>
      <c r="L107" s="979">
        <v>5070000</v>
      </c>
    </row>
    <row r="108" spans="1:12" ht="18.95" customHeight="1">
      <c r="A108" s="889"/>
      <c r="B108" s="890"/>
      <c r="C108" s="891" t="s">
        <v>389</v>
      </c>
      <c r="D108" s="894" t="s">
        <v>42</v>
      </c>
      <c r="E108" s="978">
        <v>3144355006.4800005</v>
      </c>
      <c r="F108" s="971">
        <v>2868495476.6800003</v>
      </c>
      <c r="G108" s="971">
        <v>4419932</v>
      </c>
      <c r="H108" s="971">
        <v>190864109.33000001</v>
      </c>
      <c r="I108" s="971">
        <v>47464413.550000004</v>
      </c>
      <c r="J108" s="971">
        <v>0</v>
      </c>
      <c r="K108" s="971">
        <v>0</v>
      </c>
      <c r="L108" s="979">
        <v>33111074.920000002</v>
      </c>
    </row>
    <row r="109" spans="1:12" ht="18.95" customHeight="1">
      <c r="A109" s="889"/>
      <c r="B109" s="890"/>
      <c r="C109" s="891"/>
      <c r="D109" s="894" t="s">
        <v>43</v>
      </c>
      <c r="E109" s="978">
        <v>2597157067.1099997</v>
      </c>
      <c r="F109" s="971">
        <v>2435434042.2399998</v>
      </c>
      <c r="G109" s="971">
        <v>2765344.17</v>
      </c>
      <c r="H109" s="971">
        <v>127975614.86999996</v>
      </c>
      <c r="I109" s="971">
        <v>8382956.4500000011</v>
      </c>
      <c r="J109" s="971">
        <v>0</v>
      </c>
      <c r="K109" s="971">
        <v>0</v>
      </c>
      <c r="L109" s="979">
        <v>22599109.379999999</v>
      </c>
    </row>
    <row r="110" spans="1:12" ht="18.95" customHeight="1">
      <c r="A110" s="889"/>
      <c r="B110" s="891"/>
      <c r="C110" s="891"/>
      <c r="D110" s="894" t="s">
        <v>44</v>
      </c>
      <c r="E110" s="917">
        <v>0.84879822966169405</v>
      </c>
      <c r="F110" s="851">
        <v>0.86399123399949895</v>
      </c>
      <c r="G110" s="851">
        <v>0.5848866687817259</v>
      </c>
      <c r="H110" s="851">
        <v>0.63856263532123803</v>
      </c>
      <c r="I110" s="851">
        <v>0.27237730935438803</v>
      </c>
      <c r="J110" s="851">
        <v>0</v>
      </c>
      <c r="K110" s="851">
        <v>0</v>
      </c>
      <c r="L110" s="918">
        <v>4.4574180236686392</v>
      </c>
    </row>
    <row r="111" spans="1:12" ht="18.95" customHeight="1">
      <c r="A111" s="895"/>
      <c r="B111" s="896"/>
      <c r="C111" s="896"/>
      <c r="D111" s="894" t="s">
        <v>45</v>
      </c>
      <c r="E111" s="919">
        <v>0.82597450407402617</v>
      </c>
      <c r="F111" s="920">
        <v>0.84902837115810048</v>
      </c>
      <c r="G111" s="920">
        <v>0.62565310280791653</v>
      </c>
      <c r="H111" s="920">
        <v>0.6705064420924356</v>
      </c>
      <c r="I111" s="920">
        <v>0.17661561205573981</v>
      </c>
      <c r="J111" s="920">
        <v>0</v>
      </c>
      <c r="K111" s="920">
        <v>0</v>
      </c>
      <c r="L111" s="921">
        <v>0.68252418366368151</v>
      </c>
    </row>
    <row r="112" spans="1:12" ht="18.95" customHeight="1">
      <c r="A112" s="889" t="s">
        <v>390</v>
      </c>
      <c r="B112" s="890" t="s">
        <v>47</v>
      </c>
      <c r="C112" s="891" t="s">
        <v>391</v>
      </c>
      <c r="D112" s="892" t="s">
        <v>41</v>
      </c>
      <c r="E112" s="976">
        <v>100320000</v>
      </c>
      <c r="F112" s="971">
        <v>100320000</v>
      </c>
      <c r="G112" s="971">
        <v>0</v>
      </c>
      <c r="H112" s="971">
        <v>0</v>
      </c>
      <c r="I112" s="971">
        <v>0</v>
      </c>
      <c r="J112" s="971">
        <v>0</v>
      </c>
      <c r="K112" s="971">
        <v>0</v>
      </c>
      <c r="L112" s="979">
        <v>0</v>
      </c>
    </row>
    <row r="113" spans="1:12" ht="18.95" customHeight="1">
      <c r="A113" s="889"/>
      <c r="B113" s="890"/>
      <c r="C113" s="891"/>
      <c r="D113" s="894" t="s">
        <v>42</v>
      </c>
      <c r="E113" s="978">
        <v>100344998.34999999</v>
      </c>
      <c r="F113" s="971">
        <v>100320000</v>
      </c>
      <c r="G113" s="971">
        <v>0</v>
      </c>
      <c r="H113" s="971">
        <v>24998.35</v>
      </c>
      <c r="I113" s="971">
        <v>0</v>
      </c>
      <c r="J113" s="971">
        <v>0</v>
      </c>
      <c r="K113" s="971">
        <v>0</v>
      </c>
      <c r="L113" s="979">
        <v>0</v>
      </c>
    </row>
    <row r="114" spans="1:12" ht="18.95" customHeight="1">
      <c r="A114" s="889"/>
      <c r="B114" s="890"/>
      <c r="C114" s="891"/>
      <c r="D114" s="894" t="s">
        <v>43</v>
      </c>
      <c r="E114" s="978">
        <v>74876955.329999998</v>
      </c>
      <c r="F114" s="971">
        <v>74874385.329999998</v>
      </c>
      <c r="G114" s="971">
        <v>0</v>
      </c>
      <c r="H114" s="971">
        <v>2570</v>
      </c>
      <c r="I114" s="971">
        <v>0</v>
      </c>
      <c r="J114" s="971">
        <v>0</v>
      </c>
      <c r="K114" s="971">
        <v>0</v>
      </c>
      <c r="L114" s="979">
        <v>0</v>
      </c>
    </row>
    <row r="115" spans="1:12" ht="18.95" customHeight="1">
      <c r="A115" s="893"/>
      <c r="B115" s="891"/>
      <c r="C115" s="891"/>
      <c r="D115" s="894" t="s">
        <v>44</v>
      </c>
      <c r="E115" s="917">
        <v>0.74638113367224879</v>
      </c>
      <c r="F115" s="851">
        <v>0.7463555156499202</v>
      </c>
      <c r="G115" s="851">
        <v>0</v>
      </c>
      <c r="H115" s="851">
        <v>0</v>
      </c>
      <c r="I115" s="851">
        <v>0</v>
      </c>
      <c r="J115" s="851">
        <v>0</v>
      </c>
      <c r="K115" s="851">
        <v>0</v>
      </c>
      <c r="L115" s="918">
        <v>0</v>
      </c>
    </row>
    <row r="116" spans="1:12" ht="18.95" customHeight="1">
      <c r="A116" s="895"/>
      <c r="B116" s="896"/>
      <c r="C116" s="896"/>
      <c r="D116" s="899" t="s">
        <v>45</v>
      </c>
      <c r="E116" s="919">
        <v>0.74619519219913366</v>
      </c>
      <c r="F116" s="920">
        <v>0.7463555156499202</v>
      </c>
      <c r="G116" s="920">
        <v>0</v>
      </c>
      <c r="H116" s="920">
        <v>0.10280678524782637</v>
      </c>
      <c r="I116" s="920">
        <v>0</v>
      </c>
      <c r="J116" s="920">
        <v>0</v>
      </c>
      <c r="K116" s="920">
        <v>0</v>
      </c>
      <c r="L116" s="921">
        <v>0</v>
      </c>
    </row>
    <row r="117" spans="1:12" ht="18.95" customHeight="1">
      <c r="A117" s="889" t="s">
        <v>392</v>
      </c>
      <c r="B117" s="890" t="s">
        <v>47</v>
      </c>
      <c r="C117" s="891" t="s">
        <v>393</v>
      </c>
      <c r="D117" s="892" t="s">
        <v>41</v>
      </c>
      <c r="E117" s="1047">
        <v>0</v>
      </c>
      <c r="F117" s="1046">
        <v>0</v>
      </c>
      <c r="G117" s="1046">
        <v>0</v>
      </c>
      <c r="H117" s="1046">
        <v>0</v>
      </c>
      <c r="I117" s="1046">
        <v>0</v>
      </c>
      <c r="J117" s="1046">
        <v>0</v>
      </c>
      <c r="K117" s="1046">
        <v>0</v>
      </c>
      <c r="L117" s="1049">
        <v>0</v>
      </c>
    </row>
    <row r="118" spans="1:12" ht="18.95" customHeight="1">
      <c r="A118" s="889"/>
      <c r="B118" s="890"/>
      <c r="C118" s="891" t="s">
        <v>394</v>
      </c>
      <c r="D118" s="894" t="s">
        <v>42</v>
      </c>
      <c r="E118" s="978">
        <v>7481553</v>
      </c>
      <c r="F118" s="971">
        <v>7481553</v>
      </c>
      <c r="G118" s="971">
        <v>0</v>
      </c>
      <c r="H118" s="971">
        <v>0</v>
      </c>
      <c r="I118" s="971">
        <v>0</v>
      </c>
      <c r="J118" s="971">
        <v>0</v>
      </c>
      <c r="K118" s="971">
        <v>0</v>
      </c>
      <c r="L118" s="979">
        <v>0</v>
      </c>
    </row>
    <row r="119" spans="1:12" ht="18.95" customHeight="1">
      <c r="A119" s="889"/>
      <c r="B119" s="890"/>
      <c r="C119" s="891" t="s">
        <v>395</v>
      </c>
      <c r="D119" s="894" t="s">
        <v>43</v>
      </c>
      <c r="E119" s="978">
        <v>7481552.9500000002</v>
      </c>
      <c r="F119" s="971">
        <v>7481552.9500000002</v>
      </c>
      <c r="G119" s="971">
        <v>0</v>
      </c>
      <c r="H119" s="971">
        <v>0</v>
      </c>
      <c r="I119" s="971">
        <v>0</v>
      </c>
      <c r="J119" s="971">
        <v>0</v>
      </c>
      <c r="K119" s="971">
        <v>0</v>
      </c>
      <c r="L119" s="979">
        <v>0</v>
      </c>
    </row>
    <row r="120" spans="1:12" ht="18.95" customHeight="1">
      <c r="A120" s="893"/>
      <c r="B120" s="891"/>
      <c r="C120" s="891" t="s">
        <v>396</v>
      </c>
      <c r="D120" s="894" t="s">
        <v>44</v>
      </c>
      <c r="E120" s="917">
        <v>0</v>
      </c>
      <c r="F120" s="851">
        <v>0</v>
      </c>
      <c r="G120" s="851">
        <v>0</v>
      </c>
      <c r="H120" s="851">
        <v>0</v>
      </c>
      <c r="I120" s="851">
        <v>0</v>
      </c>
      <c r="J120" s="851">
        <v>0</v>
      </c>
      <c r="K120" s="851">
        <v>0</v>
      </c>
      <c r="L120" s="918">
        <v>0</v>
      </c>
    </row>
    <row r="121" spans="1:12" ht="18.95" customHeight="1">
      <c r="A121" s="895"/>
      <c r="B121" s="896"/>
      <c r="C121" s="896" t="s">
        <v>397</v>
      </c>
      <c r="D121" s="899" t="s">
        <v>45</v>
      </c>
      <c r="E121" s="919">
        <v>0.9999999933168956</v>
      </c>
      <c r="F121" s="920">
        <v>0.9999999933168956</v>
      </c>
      <c r="G121" s="920">
        <v>0</v>
      </c>
      <c r="H121" s="920">
        <v>0</v>
      </c>
      <c r="I121" s="920">
        <v>0</v>
      </c>
      <c r="J121" s="920">
        <v>0</v>
      </c>
      <c r="K121" s="920">
        <v>0</v>
      </c>
      <c r="L121" s="921">
        <v>0</v>
      </c>
    </row>
    <row r="122" spans="1:12" ht="18.95" hidden="1" customHeight="1">
      <c r="A122" s="889" t="s">
        <v>398</v>
      </c>
      <c r="B122" s="890" t="s">
        <v>47</v>
      </c>
      <c r="C122" s="891" t="s">
        <v>399</v>
      </c>
      <c r="D122" s="892" t="s">
        <v>41</v>
      </c>
      <c r="E122" s="976">
        <v>0</v>
      </c>
      <c r="F122" s="971">
        <v>0</v>
      </c>
      <c r="G122" s="971">
        <v>0</v>
      </c>
      <c r="H122" s="971">
        <v>0</v>
      </c>
      <c r="I122" s="971">
        <v>0</v>
      </c>
      <c r="J122" s="971">
        <v>0</v>
      </c>
      <c r="K122" s="971">
        <v>0</v>
      </c>
      <c r="L122" s="979">
        <v>0</v>
      </c>
    </row>
    <row r="123" spans="1:12" ht="18.95" hidden="1" customHeight="1">
      <c r="A123" s="889"/>
      <c r="B123" s="890"/>
      <c r="C123" s="891"/>
      <c r="D123" s="894" t="s">
        <v>42</v>
      </c>
      <c r="E123" s="978">
        <v>0</v>
      </c>
      <c r="F123" s="971">
        <v>0</v>
      </c>
      <c r="G123" s="971">
        <v>0</v>
      </c>
      <c r="H123" s="971">
        <v>0</v>
      </c>
      <c r="I123" s="971">
        <v>0</v>
      </c>
      <c r="J123" s="971">
        <v>0</v>
      </c>
      <c r="K123" s="971">
        <v>0</v>
      </c>
      <c r="L123" s="979">
        <v>0</v>
      </c>
    </row>
    <row r="124" spans="1:12" ht="18.95" hidden="1" customHeight="1">
      <c r="A124" s="889"/>
      <c r="B124" s="890"/>
      <c r="C124" s="891"/>
      <c r="D124" s="894" t="s">
        <v>43</v>
      </c>
      <c r="E124" s="978">
        <v>0</v>
      </c>
      <c r="F124" s="971">
        <v>0</v>
      </c>
      <c r="G124" s="971">
        <v>0</v>
      </c>
      <c r="H124" s="971">
        <v>0</v>
      </c>
      <c r="I124" s="971">
        <v>0</v>
      </c>
      <c r="J124" s="971">
        <v>0</v>
      </c>
      <c r="K124" s="971">
        <v>0</v>
      </c>
      <c r="L124" s="979">
        <v>0</v>
      </c>
    </row>
    <row r="125" spans="1:12" ht="18.95" hidden="1" customHeight="1">
      <c r="A125" s="893"/>
      <c r="B125" s="891"/>
      <c r="C125" s="891"/>
      <c r="D125" s="894" t="s">
        <v>44</v>
      </c>
      <c r="E125" s="917">
        <v>0</v>
      </c>
      <c r="F125" s="851">
        <v>0</v>
      </c>
      <c r="G125" s="851">
        <v>0</v>
      </c>
      <c r="H125" s="851">
        <v>0</v>
      </c>
      <c r="I125" s="851">
        <v>0</v>
      </c>
      <c r="J125" s="851">
        <v>0</v>
      </c>
      <c r="K125" s="851">
        <v>0</v>
      </c>
      <c r="L125" s="918">
        <v>0</v>
      </c>
    </row>
    <row r="126" spans="1:12" ht="18.95" hidden="1" customHeight="1">
      <c r="A126" s="895"/>
      <c r="B126" s="896"/>
      <c r="C126" s="896"/>
      <c r="D126" s="899" t="s">
        <v>45</v>
      </c>
      <c r="E126" s="919">
        <v>0</v>
      </c>
      <c r="F126" s="920">
        <v>0</v>
      </c>
      <c r="G126" s="920">
        <v>0</v>
      </c>
      <c r="H126" s="920">
        <v>0</v>
      </c>
      <c r="I126" s="920">
        <v>0</v>
      </c>
      <c r="J126" s="920">
        <v>0</v>
      </c>
      <c r="K126" s="920">
        <v>0</v>
      </c>
      <c r="L126" s="921">
        <v>0</v>
      </c>
    </row>
    <row r="127" spans="1:12" ht="18.95" customHeight="1">
      <c r="A127" s="889" t="s">
        <v>400</v>
      </c>
      <c r="B127" s="890" t="s">
        <v>47</v>
      </c>
      <c r="C127" s="891" t="s">
        <v>401</v>
      </c>
      <c r="D127" s="892" t="s">
        <v>41</v>
      </c>
      <c r="E127" s="976">
        <v>155957000</v>
      </c>
      <c r="F127" s="971">
        <v>73934000</v>
      </c>
      <c r="G127" s="971">
        <v>0</v>
      </c>
      <c r="H127" s="971">
        <v>75477000</v>
      </c>
      <c r="I127" s="971">
        <v>4577000</v>
      </c>
      <c r="J127" s="971">
        <v>0</v>
      </c>
      <c r="K127" s="971">
        <v>0</v>
      </c>
      <c r="L127" s="979">
        <v>1969000</v>
      </c>
    </row>
    <row r="128" spans="1:12" ht="18.95" customHeight="1">
      <c r="A128" s="893"/>
      <c r="B128" s="891"/>
      <c r="C128" s="891"/>
      <c r="D128" s="894" t="s">
        <v>42</v>
      </c>
      <c r="E128" s="978">
        <v>242150352.22000003</v>
      </c>
      <c r="F128" s="971">
        <v>164419648.98000002</v>
      </c>
      <c r="G128" s="971">
        <v>0</v>
      </c>
      <c r="H128" s="971">
        <v>25141888.569999997</v>
      </c>
      <c r="I128" s="971">
        <v>50260928.670000002</v>
      </c>
      <c r="J128" s="971">
        <v>0</v>
      </c>
      <c r="K128" s="971">
        <v>0</v>
      </c>
      <c r="L128" s="979">
        <v>2327886</v>
      </c>
    </row>
    <row r="129" spans="1:12" ht="18.95" customHeight="1">
      <c r="A129" s="893"/>
      <c r="B129" s="891"/>
      <c r="C129" s="891"/>
      <c r="D129" s="894" t="s">
        <v>43</v>
      </c>
      <c r="E129" s="978">
        <v>215062313.23999998</v>
      </c>
      <c r="F129" s="971">
        <v>164318923.29999998</v>
      </c>
      <c r="G129" s="971">
        <v>0</v>
      </c>
      <c r="H129" s="971">
        <v>0</v>
      </c>
      <c r="I129" s="971">
        <v>49497801.210000001</v>
      </c>
      <c r="J129" s="971">
        <v>0</v>
      </c>
      <c r="K129" s="971">
        <v>0</v>
      </c>
      <c r="L129" s="979">
        <v>1245588.73</v>
      </c>
    </row>
    <row r="130" spans="1:12" ht="18.95" customHeight="1">
      <c r="A130" s="893"/>
      <c r="B130" s="891"/>
      <c r="C130" s="891"/>
      <c r="D130" s="894" t="s">
        <v>44</v>
      </c>
      <c r="E130" s="917">
        <v>1.3789846768019389</v>
      </c>
      <c r="F130" s="851">
        <v>2.2225082276084072</v>
      </c>
      <c r="G130" s="851">
        <v>0</v>
      </c>
      <c r="H130" s="851">
        <v>0</v>
      </c>
      <c r="I130" s="851" t="s">
        <v>767</v>
      </c>
      <c r="J130" s="851">
        <v>0</v>
      </c>
      <c r="K130" s="851">
        <v>0</v>
      </c>
      <c r="L130" s="918">
        <v>0.63259965972574905</v>
      </c>
    </row>
    <row r="131" spans="1:12" ht="18.95" customHeight="1">
      <c r="A131" s="895"/>
      <c r="B131" s="896"/>
      <c r="C131" s="896"/>
      <c r="D131" s="897" t="s">
        <v>45</v>
      </c>
      <c r="E131" s="919">
        <v>0.88813545496977087</v>
      </c>
      <c r="F131" s="920">
        <v>0.9993873866011459</v>
      </c>
      <c r="G131" s="920">
        <v>0</v>
      </c>
      <c r="H131" s="920">
        <v>0</v>
      </c>
      <c r="I131" s="920">
        <v>0.98481668603836403</v>
      </c>
      <c r="J131" s="920">
        <v>0</v>
      </c>
      <c r="K131" s="920">
        <v>0</v>
      </c>
      <c r="L131" s="921">
        <v>0.53507290735027402</v>
      </c>
    </row>
    <row r="132" spans="1:12" ht="18.95" customHeight="1">
      <c r="A132" s="906" t="s">
        <v>402</v>
      </c>
      <c r="B132" s="902" t="s">
        <v>47</v>
      </c>
      <c r="C132" s="907" t="s">
        <v>115</v>
      </c>
      <c r="D132" s="904" t="s">
        <v>41</v>
      </c>
      <c r="E132" s="976">
        <v>296815000</v>
      </c>
      <c r="F132" s="971">
        <v>76150000</v>
      </c>
      <c r="G132" s="971">
        <v>6060000</v>
      </c>
      <c r="H132" s="971">
        <v>214475000</v>
      </c>
      <c r="I132" s="971">
        <v>130000</v>
      </c>
      <c r="J132" s="971">
        <v>0</v>
      </c>
      <c r="K132" s="971">
        <v>0</v>
      </c>
      <c r="L132" s="979">
        <v>0</v>
      </c>
    </row>
    <row r="133" spans="1:12" ht="18.95" customHeight="1">
      <c r="A133" s="889"/>
      <c r="B133" s="891"/>
      <c r="C133" s="891"/>
      <c r="D133" s="894" t="s">
        <v>42</v>
      </c>
      <c r="E133" s="978">
        <v>2328219481.3699999</v>
      </c>
      <c r="F133" s="971">
        <v>2076446320.5399997</v>
      </c>
      <c r="G133" s="971">
        <v>6543710</v>
      </c>
      <c r="H133" s="971">
        <v>214329008</v>
      </c>
      <c r="I133" s="971">
        <v>30900442.829999998</v>
      </c>
      <c r="J133" s="971">
        <v>0</v>
      </c>
      <c r="K133" s="971">
        <v>0</v>
      </c>
      <c r="L133" s="979">
        <v>0</v>
      </c>
    </row>
    <row r="134" spans="1:12" ht="18.95" customHeight="1">
      <c r="A134" s="889"/>
      <c r="B134" s="891"/>
      <c r="C134" s="891"/>
      <c r="D134" s="894" t="s">
        <v>43</v>
      </c>
      <c r="E134" s="978">
        <v>1809273253.8999996</v>
      </c>
      <c r="F134" s="971">
        <v>1647945423.3699994</v>
      </c>
      <c r="G134" s="971">
        <v>1059894.4600000002</v>
      </c>
      <c r="H134" s="971">
        <v>149205115.26000014</v>
      </c>
      <c r="I134" s="971">
        <v>11062820.809999999</v>
      </c>
      <c r="J134" s="971">
        <v>0</v>
      </c>
      <c r="K134" s="971">
        <v>0</v>
      </c>
      <c r="L134" s="979">
        <v>0</v>
      </c>
    </row>
    <row r="135" spans="1:12" ht="18.95" customHeight="1">
      <c r="A135" s="889"/>
      <c r="B135" s="891"/>
      <c r="C135" s="891"/>
      <c r="D135" s="894" t="s">
        <v>44</v>
      </c>
      <c r="E135" s="635">
        <v>6.0956260765123043</v>
      </c>
      <c r="F135" s="851" t="s">
        <v>767</v>
      </c>
      <c r="G135" s="851">
        <v>0.1749000759075908</v>
      </c>
      <c r="H135" s="851">
        <v>0.69567602405874873</v>
      </c>
      <c r="I135" s="851" t="s">
        <v>767</v>
      </c>
      <c r="J135" s="851">
        <v>0</v>
      </c>
      <c r="K135" s="851">
        <v>0</v>
      </c>
      <c r="L135" s="918">
        <v>0</v>
      </c>
    </row>
    <row r="136" spans="1:12" ht="18.95" customHeight="1">
      <c r="A136" s="908"/>
      <c r="B136" s="896"/>
      <c r="C136" s="896"/>
      <c r="D136" s="897" t="s">
        <v>45</v>
      </c>
      <c r="E136" s="919">
        <v>0.77710596804875309</v>
      </c>
      <c r="F136" s="920">
        <v>0.79363738280575225</v>
      </c>
      <c r="G136" s="920">
        <v>0.1619714901791186</v>
      </c>
      <c r="H136" s="920">
        <v>0.69614988961270297</v>
      </c>
      <c r="I136" s="920">
        <v>0.35801496020178553</v>
      </c>
      <c r="J136" s="920">
        <v>0</v>
      </c>
      <c r="K136" s="920">
        <v>0</v>
      </c>
      <c r="L136" s="921">
        <v>0</v>
      </c>
    </row>
    <row r="137" spans="1:12" ht="18.95" customHeight="1">
      <c r="A137" s="889" t="s">
        <v>403</v>
      </c>
      <c r="B137" s="890" t="s">
        <v>47</v>
      </c>
      <c r="C137" s="891" t="s">
        <v>404</v>
      </c>
      <c r="D137" s="905" t="s">
        <v>41</v>
      </c>
      <c r="E137" s="976">
        <v>4942508000</v>
      </c>
      <c r="F137" s="971">
        <v>3003381000</v>
      </c>
      <c r="G137" s="971">
        <v>10676000</v>
      </c>
      <c r="H137" s="971">
        <v>1910878000</v>
      </c>
      <c r="I137" s="971">
        <v>17573000</v>
      </c>
      <c r="J137" s="971">
        <v>0</v>
      </c>
      <c r="K137" s="971">
        <v>0</v>
      </c>
      <c r="L137" s="979">
        <v>0</v>
      </c>
    </row>
    <row r="138" spans="1:12" ht="18.95" customHeight="1">
      <c r="A138" s="889"/>
      <c r="B138" s="890"/>
      <c r="C138" s="891"/>
      <c r="D138" s="894" t="s">
        <v>42</v>
      </c>
      <c r="E138" s="978">
        <v>5286815463.5400009</v>
      </c>
      <c r="F138" s="971">
        <v>3148345188.2600002</v>
      </c>
      <c r="G138" s="971">
        <v>13002242.33</v>
      </c>
      <c r="H138" s="971">
        <v>2045469514.2800002</v>
      </c>
      <c r="I138" s="971">
        <v>79950672.670000002</v>
      </c>
      <c r="J138" s="971">
        <v>0</v>
      </c>
      <c r="K138" s="971">
        <v>0</v>
      </c>
      <c r="L138" s="979">
        <v>47846</v>
      </c>
    </row>
    <row r="139" spans="1:12" ht="18.95" customHeight="1">
      <c r="A139" s="889"/>
      <c r="B139" s="890"/>
      <c r="C139" s="891"/>
      <c r="D139" s="894" t="s">
        <v>43</v>
      </c>
      <c r="E139" s="978">
        <v>3710618719.849999</v>
      </c>
      <c r="F139" s="971">
        <v>2351975017.1999998</v>
      </c>
      <c r="G139" s="971">
        <v>8972557.1099999975</v>
      </c>
      <c r="H139" s="971">
        <v>1316383879.1099994</v>
      </c>
      <c r="I139" s="971">
        <v>33239420.739999998</v>
      </c>
      <c r="J139" s="971">
        <v>0</v>
      </c>
      <c r="K139" s="971">
        <v>0</v>
      </c>
      <c r="L139" s="979">
        <v>47845.69</v>
      </c>
    </row>
    <row r="140" spans="1:12" ht="18.95" customHeight="1">
      <c r="A140" s="889"/>
      <c r="B140" s="891"/>
      <c r="C140" s="891"/>
      <c r="D140" s="894" t="s">
        <v>44</v>
      </c>
      <c r="E140" s="917">
        <v>0.75075623951443249</v>
      </c>
      <c r="F140" s="851">
        <v>0.78310910843479398</v>
      </c>
      <c r="G140" s="851">
        <v>0.84044184245035569</v>
      </c>
      <c r="H140" s="851">
        <v>0.68888954664295654</v>
      </c>
      <c r="I140" s="969">
        <v>1.8915051920559949</v>
      </c>
      <c r="J140" s="851">
        <v>0</v>
      </c>
      <c r="K140" s="851">
        <v>0</v>
      </c>
      <c r="L140" s="918">
        <v>0</v>
      </c>
    </row>
    <row r="141" spans="1:12" ht="18.95" customHeight="1">
      <c r="A141" s="895"/>
      <c r="B141" s="896"/>
      <c r="C141" s="896"/>
      <c r="D141" s="897" t="s">
        <v>45</v>
      </c>
      <c r="E141" s="919">
        <v>0.70186272727692378</v>
      </c>
      <c r="F141" s="920">
        <v>0.74705118929473824</v>
      </c>
      <c r="G141" s="920">
        <v>0.69007767139500753</v>
      </c>
      <c r="H141" s="920">
        <v>0.64356074237232663</v>
      </c>
      <c r="I141" s="920">
        <v>0.41574910666727222</v>
      </c>
      <c r="J141" s="920">
        <v>0</v>
      </c>
      <c r="K141" s="920">
        <v>0</v>
      </c>
      <c r="L141" s="921">
        <v>0.99999352087948845</v>
      </c>
    </row>
    <row r="142" spans="1:12" ht="18.95" customHeight="1">
      <c r="A142" s="889" t="s">
        <v>405</v>
      </c>
      <c r="B142" s="890" t="s">
        <v>47</v>
      </c>
      <c r="C142" s="891" t="s">
        <v>406</v>
      </c>
      <c r="D142" s="904" t="s">
        <v>41</v>
      </c>
      <c r="E142" s="976">
        <v>4091202000</v>
      </c>
      <c r="F142" s="971">
        <v>4090928000</v>
      </c>
      <c r="G142" s="971">
        <v>12000</v>
      </c>
      <c r="H142" s="971">
        <v>48000</v>
      </c>
      <c r="I142" s="971">
        <v>134000</v>
      </c>
      <c r="J142" s="971">
        <v>0</v>
      </c>
      <c r="K142" s="971">
        <v>0</v>
      </c>
      <c r="L142" s="979">
        <v>80000</v>
      </c>
    </row>
    <row r="143" spans="1:12" ht="18.95" customHeight="1">
      <c r="A143" s="889"/>
      <c r="B143" s="890"/>
      <c r="C143" s="891"/>
      <c r="D143" s="894" t="s">
        <v>42</v>
      </c>
      <c r="E143" s="978">
        <v>4591468260.46</v>
      </c>
      <c r="F143" s="971">
        <v>4529792264.3999996</v>
      </c>
      <c r="G143" s="971">
        <v>12000</v>
      </c>
      <c r="H143" s="971">
        <v>639890.1399999999</v>
      </c>
      <c r="I143" s="971">
        <v>57055908.069999993</v>
      </c>
      <c r="J143" s="971">
        <v>0</v>
      </c>
      <c r="K143" s="971">
        <v>0</v>
      </c>
      <c r="L143" s="979">
        <v>3968197.85</v>
      </c>
    </row>
    <row r="144" spans="1:12" ht="18.95" customHeight="1">
      <c r="A144" s="889"/>
      <c r="B144" s="890"/>
      <c r="C144" s="891"/>
      <c r="D144" s="894" t="s">
        <v>43</v>
      </c>
      <c r="E144" s="978">
        <v>3263370708.6499996</v>
      </c>
      <c r="F144" s="971">
        <v>3238518517.0499997</v>
      </c>
      <c r="G144" s="971">
        <v>9000</v>
      </c>
      <c r="H144" s="971">
        <v>82471.510000000009</v>
      </c>
      <c r="I144" s="971">
        <v>21347168.91</v>
      </c>
      <c r="J144" s="971">
        <v>0</v>
      </c>
      <c r="K144" s="971">
        <v>0</v>
      </c>
      <c r="L144" s="979">
        <v>3413551.1799999988</v>
      </c>
    </row>
    <row r="145" spans="1:12" ht="18.95" customHeight="1">
      <c r="A145" s="889"/>
      <c r="B145" s="891"/>
      <c r="C145" s="891"/>
      <c r="D145" s="894" t="s">
        <v>44</v>
      </c>
      <c r="E145" s="917">
        <v>0.79765572774211579</v>
      </c>
      <c r="F145" s="851">
        <v>0.79163420061413936</v>
      </c>
      <c r="G145" s="851">
        <v>0.75</v>
      </c>
      <c r="H145" s="851">
        <v>1.7181564583333335</v>
      </c>
      <c r="I145" s="851" t="s">
        <v>767</v>
      </c>
      <c r="J145" s="851">
        <v>0</v>
      </c>
      <c r="K145" s="851">
        <v>0</v>
      </c>
      <c r="L145" s="918" t="s">
        <v>767</v>
      </c>
    </row>
    <row r="146" spans="1:12" ht="18.95" customHeight="1">
      <c r="A146" s="895"/>
      <c r="B146" s="896"/>
      <c r="C146" s="896"/>
      <c r="D146" s="897" t="s">
        <v>45</v>
      </c>
      <c r="E146" s="919">
        <v>0.71074665521548352</v>
      </c>
      <c r="F146" s="920">
        <v>0.71493753532623916</v>
      </c>
      <c r="G146" s="920">
        <v>0.75</v>
      </c>
      <c r="H146" s="920">
        <v>0.1288838580947661</v>
      </c>
      <c r="I146" s="920">
        <v>0.37414475787169788</v>
      </c>
      <c r="J146" s="920">
        <v>0</v>
      </c>
      <c r="K146" s="920">
        <v>0</v>
      </c>
      <c r="L146" s="921">
        <v>0.86022706251907244</v>
      </c>
    </row>
    <row r="147" spans="1:12" ht="18.75" customHeight="1">
      <c r="A147" s="889" t="s">
        <v>407</v>
      </c>
      <c r="B147" s="890" t="s">
        <v>47</v>
      </c>
      <c r="C147" s="891" t="s">
        <v>408</v>
      </c>
      <c r="D147" s="894" t="s">
        <v>41</v>
      </c>
      <c r="E147" s="978">
        <v>168964000</v>
      </c>
      <c r="F147" s="971">
        <v>150652000</v>
      </c>
      <c r="G147" s="971">
        <v>510000</v>
      </c>
      <c r="H147" s="971">
        <v>17802000</v>
      </c>
      <c r="I147" s="971">
        <v>0</v>
      </c>
      <c r="J147" s="971">
        <v>0</v>
      </c>
      <c r="K147" s="971">
        <v>0</v>
      </c>
      <c r="L147" s="979">
        <v>0</v>
      </c>
    </row>
    <row r="148" spans="1:12" ht="18.95" customHeight="1">
      <c r="A148" s="889"/>
      <c r="B148" s="890"/>
      <c r="C148" s="891" t="s">
        <v>409</v>
      </c>
      <c r="D148" s="894" t="s">
        <v>42</v>
      </c>
      <c r="E148" s="978">
        <v>245868271.63000003</v>
      </c>
      <c r="F148" s="971">
        <v>224108315.89000002</v>
      </c>
      <c r="G148" s="971">
        <v>516480</v>
      </c>
      <c r="H148" s="971">
        <v>18039867</v>
      </c>
      <c r="I148" s="971">
        <v>3203608.74</v>
      </c>
      <c r="J148" s="971">
        <v>0</v>
      </c>
      <c r="K148" s="971">
        <v>0</v>
      </c>
      <c r="L148" s="979">
        <v>0</v>
      </c>
    </row>
    <row r="149" spans="1:12" ht="18.95" customHeight="1">
      <c r="A149" s="889"/>
      <c r="B149" s="890"/>
      <c r="C149" s="891"/>
      <c r="D149" s="894" t="s">
        <v>43</v>
      </c>
      <c r="E149" s="978">
        <v>173379362.22</v>
      </c>
      <c r="F149" s="971">
        <v>158387162.5</v>
      </c>
      <c r="G149" s="971">
        <v>502487.78</v>
      </c>
      <c r="H149" s="971">
        <v>11430721.319999995</v>
      </c>
      <c r="I149" s="971">
        <v>3058990.62</v>
      </c>
      <c r="J149" s="971">
        <v>0</v>
      </c>
      <c r="K149" s="971">
        <v>0</v>
      </c>
      <c r="L149" s="979">
        <v>0</v>
      </c>
    </row>
    <row r="150" spans="1:12" ht="18.95" customHeight="1">
      <c r="A150" s="889"/>
      <c r="B150" s="891"/>
      <c r="C150" s="891"/>
      <c r="D150" s="894" t="s">
        <v>44</v>
      </c>
      <c r="E150" s="917">
        <v>1.0261319702421818</v>
      </c>
      <c r="F150" s="851">
        <v>1.0513445722592465</v>
      </c>
      <c r="G150" s="851">
        <v>0.98527015686274511</v>
      </c>
      <c r="H150" s="851">
        <v>0.64210320862824377</v>
      </c>
      <c r="I150" s="851">
        <v>0</v>
      </c>
      <c r="J150" s="851">
        <v>0</v>
      </c>
      <c r="K150" s="851">
        <v>0</v>
      </c>
      <c r="L150" s="918">
        <v>0</v>
      </c>
    </row>
    <row r="151" spans="1:12" ht="18.95" customHeight="1">
      <c r="A151" s="895"/>
      <c r="B151" s="896"/>
      <c r="C151" s="896"/>
      <c r="D151" s="899" t="s">
        <v>45</v>
      </c>
      <c r="E151" s="919">
        <v>0.7051717615720402</v>
      </c>
      <c r="F151" s="920">
        <v>0.70674379873409876</v>
      </c>
      <c r="G151" s="920">
        <v>0.97290849597273854</v>
      </c>
      <c r="H151" s="920">
        <v>0.63363667370718391</v>
      </c>
      <c r="I151" s="920">
        <v>0.95485774583072214</v>
      </c>
      <c r="J151" s="920">
        <v>0</v>
      </c>
      <c r="K151" s="920">
        <v>0</v>
      </c>
      <c r="L151" s="921">
        <v>0</v>
      </c>
    </row>
    <row r="152" spans="1:12" ht="18.95" customHeight="1">
      <c r="A152" s="889" t="s">
        <v>410</v>
      </c>
      <c r="B152" s="890" t="s">
        <v>47</v>
      </c>
      <c r="C152" s="891" t="s">
        <v>411</v>
      </c>
      <c r="D152" s="892" t="s">
        <v>41</v>
      </c>
      <c r="E152" s="976">
        <v>27808000</v>
      </c>
      <c r="F152" s="971">
        <v>19991000</v>
      </c>
      <c r="G152" s="971">
        <v>0</v>
      </c>
      <c r="H152" s="971">
        <v>7817000</v>
      </c>
      <c r="I152" s="971">
        <v>0</v>
      </c>
      <c r="J152" s="971">
        <v>0</v>
      </c>
      <c r="K152" s="971">
        <v>0</v>
      </c>
      <c r="L152" s="979">
        <v>0</v>
      </c>
    </row>
    <row r="153" spans="1:12" ht="18.95" customHeight="1">
      <c r="A153" s="889"/>
      <c r="B153" s="890"/>
      <c r="C153" s="891" t="s">
        <v>412</v>
      </c>
      <c r="D153" s="894" t="s">
        <v>42</v>
      </c>
      <c r="E153" s="978">
        <v>268772353</v>
      </c>
      <c r="F153" s="971">
        <v>248533743</v>
      </c>
      <c r="G153" s="971">
        <v>12790800</v>
      </c>
      <c r="H153" s="971">
        <v>7447810</v>
      </c>
      <c r="I153" s="971">
        <v>0</v>
      </c>
      <c r="J153" s="971">
        <v>0</v>
      </c>
      <c r="K153" s="971">
        <v>0</v>
      </c>
      <c r="L153" s="979">
        <v>0</v>
      </c>
    </row>
    <row r="154" spans="1:12" ht="18.95" customHeight="1">
      <c r="A154" s="889"/>
      <c r="B154" s="890"/>
      <c r="C154" s="891"/>
      <c r="D154" s="894" t="s">
        <v>43</v>
      </c>
      <c r="E154" s="978">
        <v>195174135.06999996</v>
      </c>
      <c r="F154" s="971">
        <v>176368846.25999996</v>
      </c>
      <c r="G154" s="971">
        <v>12789000</v>
      </c>
      <c r="H154" s="971">
        <v>6016288.8099999987</v>
      </c>
      <c r="I154" s="971">
        <v>0</v>
      </c>
      <c r="J154" s="971">
        <v>0</v>
      </c>
      <c r="K154" s="971">
        <v>0</v>
      </c>
      <c r="L154" s="979">
        <v>0</v>
      </c>
    </row>
    <row r="155" spans="1:12" ht="18.95" customHeight="1">
      <c r="A155" s="889"/>
      <c r="B155" s="891"/>
      <c r="C155" s="891"/>
      <c r="D155" s="894" t="s">
        <v>44</v>
      </c>
      <c r="E155" s="917">
        <v>7.0186325902617934</v>
      </c>
      <c r="F155" s="851">
        <v>8.8224123985793579</v>
      </c>
      <c r="G155" s="851">
        <v>0</v>
      </c>
      <c r="H155" s="851">
        <v>0.76964165408724561</v>
      </c>
      <c r="I155" s="851">
        <v>0</v>
      </c>
      <c r="J155" s="851">
        <v>0</v>
      </c>
      <c r="K155" s="851">
        <v>0</v>
      </c>
      <c r="L155" s="918">
        <v>0</v>
      </c>
    </row>
    <row r="156" spans="1:12" ht="18.95" customHeight="1">
      <c r="A156" s="895"/>
      <c r="B156" s="896"/>
      <c r="C156" s="896"/>
      <c r="D156" s="899" t="s">
        <v>45</v>
      </c>
      <c r="E156" s="919">
        <v>0.72616894145358757</v>
      </c>
      <c r="F156" s="920">
        <v>0.7096374284275756</v>
      </c>
      <c r="G156" s="920">
        <v>0.99985927385308193</v>
      </c>
      <c r="H156" s="920">
        <v>0.80779300358091821</v>
      </c>
      <c r="I156" s="920">
        <v>0</v>
      </c>
      <c r="J156" s="920">
        <v>0</v>
      </c>
      <c r="K156" s="920">
        <v>0</v>
      </c>
      <c r="L156" s="921">
        <v>0</v>
      </c>
    </row>
    <row r="157" spans="1:12" ht="18.95" customHeight="1">
      <c r="A157" s="889" t="s">
        <v>426</v>
      </c>
      <c r="B157" s="890" t="s">
        <v>47</v>
      </c>
      <c r="C157" s="891" t="s">
        <v>178</v>
      </c>
      <c r="D157" s="894" t="s">
        <v>41</v>
      </c>
      <c r="E157" s="976">
        <v>54902521000</v>
      </c>
      <c r="F157" s="971">
        <v>54850023000</v>
      </c>
      <c r="G157" s="971">
        <v>16000</v>
      </c>
      <c r="H157" s="971">
        <v>52482000</v>
      </c>
      <c r="I157" s="971">
        <v>0</v>
      </c>
      <c r="J157" s="971">
        <v>0</v>
      </c>
      <c r="K157" s="971">
        <v>0</v>
      </c>
      <c r="L157" s="979">
        <v>0</v>
      </c>
    </row>
    <row r="158" spans="1:12" ht="18.95" customHeight="1">
      <c r="A158" s="889"/>
      <c r="B158" s="890"/>
      <c r="C158" s="891"/>
      <c r="D158" s="894" t="s">
        <v>42</v>
      </c>
      <c r="E158" s="978">
        <v>54595208946.930008</v>
      </c>
      <c r="F158" s="971">
        <v>54377830225.710007</v>
      </c>
      <c r="G158" s="971">
        <v>23190</v>
      </c>
      <c r="H158" s="971">
        <v>56325665.25</v>
      </c>
      <c r="I158" s="971">
        <v>160974959.96999997</v>
      </c>
      <c r="J158" s="971">
        <v>0</v>
      </c>
      <c r="K158" s="971">
        <v>0</v>
      </c>
      <c r="L158" s="979">
        <v>54906</v>
      </c>
    </row>
    <row r="159" spans="1:12" ht="18.95" customHeight="1">
      <c r="A159" s="889"/>
      <c r="B159" s="890"/>
      <c r="C159" s="891"/>
      <c r="D159" s="894" t="s">
        <v>43</v>
      </c>
      <c r="E159" s="978">
        <v>40928735082.440002</v>
      </c>
      <c r="F159" s="971">
        <v>40810096680.310005</v>
      </c>
      <c r="G159" s="971">
        <v>10341.890000000001</v>
      </c>
      <c r="H159" s="971">
        <v>39393001.07</v>
      </c>
      <c r="I159" s="971">
        <v>79185653.170000002</v>
      </c>
      <c r="J159" s="971">
        <v>0</v>
      </c>
      <c r="K159" s="971">
        <v>0</v>
      </c>
      <c r="L159" s="979">
        <v>49406</v>
      </c>
    </row>
    <row r="160" spans="1:12" ht="18.95" customHeight="1">
      <c r="A160" s="893"/>
      <c r="B160" s="891"/>
      <c r="C160" s="891"/>
      <c r="D160" s="894" t="s">
        <v>44</v>
      </c>
      <c r="E160" s="917">
        <v>0.74548006789050725</v>
      </c>
      <c r="F160" s="851">
        <v>0.74403062110493567</v>
      </c>
      <c r="G160" s="851">
        <v>0.64636812500000007</v>
      </c>
      <c r="H160" s="851">
        <v>0.7506002261727831</v>
      </c>
      <c r="I160" s="851">
        <v>0</v>
      </c>
      <c r="J160" s="851">
        <v>0</v>
      </c>
      <c r="K160" s="851">
        <v>0</v>
      </c>
      <c r="L160" s="918">
        <v>0</v>
      </c>
    </row>
    <row r="161" spans="1:12" ht="18.75" customHeight="1">
      <c r="A161" s="895"/>
      <c r="B161" s="896"/>
      <c r="C161" s="896"/>
      <c r="D161" s="900" t="s">
        <v>45</v>
      </c>
      <c r="E161" s="919">
        <v>0.74967631541121715</v>
      </c>
      <c r="F161" s="920">
        <v>0.75049145048481292</v>
      </c>
      <c r="G161" s="920">
        <v>0.44596334626994399</v>
      </c>
      <c r="H161" s="920">
        <v>0.69937924204099833</v>
      </c>
      <c r="I161" s="920">
        <v>0.49191286138389101</v>
      </c>
      <c r="J161" s="920">
        <v>0</v>
      </c>
      <c r="K161" s="920">
        <v>0</v>
      </c>
      <c r="L161" s="921">
        <v>0.89982879830983864</v>
      </c>
    </row>
    <row r="162" spans="1:12" ht="18.95" customHeight="1">
      <c r="A162" s="906" t="s">
        <v>413</v>
      </c>
      <c r="B162" s="902" t="s">
        <v>47</v>
      </c>
      <c r="C162" s="907" t="s">
        <v>414</v>
      </c>
      <c r="D162" s="904" t="s">
        <v>41</v>
      </c>
      <c r="E162" s="976">
        <v>176372000</v>
      </c>
      <c r="F162" s="971">
        <v>5058000</v>
      </c>
      <c r="G162" s="971">
        <v>280000</v>
      </c>
      <c r="H162" s="971">
        <v>169022000</v>
      </c>
      <c r="I162" s="971">
        <v>1691000</v>
      </c>
      <c r="J162" s="971">
        <v>0</v>
      </c>
      <c r="K162" s="971">
        <v>0</v>
      </c>
      <c r="L162" s="979">
        <v>321000</v>
      </c>
    </row>
    <row r="163" spans="1:12" ht="18.95" customHeight="1">
      <c r="A163" s="889"/>
      <c r="B163" s="890"/>
      <c r="C163" s="891" t="s">
        <v>415</v>
      </c>
      <c r="D163" s="894" t="s">
        <v>42</v>
      </c>
      <c r="E163" s="978">
        <v>192608854.89000002</v>
      </c>
      <c r="F163" s="971">
        <v>5251160</v>
      </c>
      <c r="G163" s="971">
        <v>330900</v>
      </c>
      <c r="H163" s="971">
        <v>172191691.01000002</v>
      </c>
      <c r="I163" s="971">
        <v>14514103.880000001</v>
      </c>
      <c r="J163" s="971">
        <v>0</v>
      </c>
      <c r="K163" s="971">
        <v>0</v>
      </c>
      <c r="L163" s="979">
        <v>321000</v>
      </c>
    </row>
    <row r="164" spans="1:12" ht="18.95" customHeight="1">
      <c r="A164" s="889"/>
      <c r="B164" s="890"/>
      <c r="C164" s="891"/>
      <c r="D164" s="894" t="s">
        <v>43</v>
      </c>
      <c r="E164" s="978">
        <v>125081247.85000001</v>
      </c>
      <c r="F164" s="971">
        <v>3004356.35</v>
      </c>
      <c r="G164" s="971">
        <v>136697.93</v>
      </c>
      <c r="H164" s="971">
        <v>120218924.54000001</v>
      </c>
      <c r="I164" s="971">
        <v>1721269.03</v>
      </c>
      <c r="J164" s="971">
        <v>0</v>
      </c>
      <c r="K164" s="971">
        <v>0</v>
      </c>
      <c r="L164" s="979">
        <v>0</v>
      </c>
    </row>
    <row r="165" spans="1:12" ht="18.95" customHeight="1">
      <c r="A165" s="889"/>
      <c r="B165" s="891"/>
      <c r="C165" s="891"/>
      <c r="D165" s="894" t="s">
        <v>44</v>
      </c>
      <c r="E165" s="917">
        <v>0.70918993859569546</v>
      </c>
      <c r="F165" s="851">
        <v>0.59398108936338478</v>
      </c>
      <c r="G165" s="851">
        <v>0.4882068928571428</v>
      </c>
      <c r="H165" s="851">
        <v>0.71126199275833923</v>
      </c>
      <c r="I165" s="851">
        <v>1.0179000768775872</v>
      </c>
      <c r="J165" s="851">
        <v>0</v>
      </c>
      <c r="K165" s="851">
        <v>0</v>
      </c>
      <c r="L165" s="918">
        <v>0</v>
      </c>
    </row>
    <row r="166" spans="1:12" ht="18.95" customHeight="1">
      <c r="A166" s="895"/>
      <c r="B166" s="896"/>
      <c r="C166" s="896"/>
      <c r="D166" s="899" t="s">
        <v>45</v>
      </c>
      <c r="E166" s="919">
        <v>0.64940549032096473</v>
      </c>
      <c r="F166" s="920">
        <v>0.57213193846692922</v>
      </c>
      <c r="G166" s="920">
        <v>0.41310948927168328</v>
      </c>
      <c r="H166" s="920">
        <v>0.69816913832978333</v>
      </c>
      <c r="I166" s="920">
        <v>0.11859285590286128</v>
      </c>
      <c r="J166" s="920">
        <v>0</v>
      </c>
      <c r="K166" s="920">
        <v>0</v>
      </c>
      <c r="L166" s="921">
        <v>0</v>
      </c>
    </row>
    <row r="167" spans="1:12" ht="18.95" customHeight="1">
      <c r="A167" s="889" t="s">
        <v>416</v>
      </c>
      <c r="B167" s="890" t="s">
        <v>47</v>
      </c>
      <c r="C167" s="891" t="s">
        <v>417</v>
      </c>
      <c r="D167" s="894" t="s">
        <v>41</v>
      </c>
      <c r="E167" s="976">
        <v>151322000</v>
      </c>
      <c r="F167" s="971">
        <v>51114000</v>
      </c>
      <c r="G167" s="971">
        <v>214000</v>
      </c>
      <c r="H167" s="971">
        <v>94129000</v>
      </c>
      <c r="I167" s="971">
        <v>3111000</v>
      </c>
      <c r="J167" s="971">
        <v>0</v>
      </c>
      <c r="K167" s="971">
        <v>0</v>
      </c>
      <c r="L167" s="979">
        <v>2754000</v>
      </c>
    </row>
    <row r="168" spans="1:12" ht="18.95" customHeight="1">
      <c r="A168" s="889"/>
      <c r="B168" s="890"/>
      <c r="C168" s="891" t="s">
        <v>418</v>
      </c>
      <c r="D168" s="894" t="s">
        <v>42</v>
      </c>
      <c r="E168" s="978">
        <v>155326840.24000001</v>
      </c>
      <c r="F168" s="971">
        <v>54769393.240000002</v>
      </c>
      <c r="G168" s="971">
        <v>277000</v>
      </c>
      <c r="H168" s="971">
        <v>94143341</v>
      </c>
      <c r="I168" s="971">
        <v>3378740</v>
      </c>
      <c r="J168" s="971">
        <v>0</v>
      </c>
      <c r="K168" s="971">
        <v>0</v>
      </c>
      <c r="L168" s="979">
        <v>2758366</v>
      </c>
    </row>
    <row r="169" spans="1:12" ht="18.95" customHeight="1">
      <c r="A169" s="889"/>
      <c r="B169" s="890"/>
      <c r="C169" s="891"/>
      <c r="D169" s="894" t="s">
        <v>43</v>
      </c>
      <c r="E169" s="978">
        <v>88582649.309999958</v>
      </c>
      <c r="F169" s="971">
        <v>24643123.93</v>
      </c>
      <c r="G169" s="971">
        <v>96288.15</v>
      </c>
      <c r="H169" s="971">
        <v>63443824.659999967</v>
      </c>
      <c r="I169" s="971">
        <v>387873.57</v>
      </c>
      <c r="J169" s="971">
        <v>0</v>
      </c>
      <c r="K169" s="971">
        <v>0</v>
      </c>
      <c r="L169" s="979">
        <v>11539</v>
      </c>
    </row>
    <row r="170" spans="1:12" ht="18.95" customHeight="1">
      <c r="A170" s="893"/>
      <c r="B170" s="891"/>
      <c r="C170" s="891"/>
      <c r="D170" s="894" t="s">
        <v>44</v>
      </c>
      <c r="E170" s="917">
        <v>0.58539174283977191</v>
      </c>
      <c r="F170" s="851">
        <v>0.4821208265837148</v>
      </c>
      <c r="G170" s="851">
        <v>0.44994462616822428</v>
      </c>
      <c r="H170" s="851">
        <v>0.67400933463650914</v>
      </c>
      <c r="I170" s="851">
        <v>0.12467810028929605</v>
      </c>
      <c r="J170" s="851">
        <v>0</v>
      </c>
      <c r="K170" s="851">
        <v>0</v>
      </c>
      <c r="L170" s="918">
        <v>4.1899055918663761E-3</v>
      </c>
    </row>
    <row r="171" spans="1:12" ht="18.95" customHeight="1">
      <c r="A171" s="895"/>
      <c r="B171" s="896"/>
      <c r="C171" s="896"/>
      <c r="D171" s="900" t="s">
        <v>45</v>
      </c>
      <c r="E171" s="919">
        <v>0.57029840543416921</v>
      </c>
      <c r="F171" s="920">
        <v>0.44994334375795614</v>
      </c>
      <c r="G171" s="920">
        <v>0.34761064981949458</v>
      </c>
      <c r="H171" s="920">
        <v>0.67390666175741487</v>
      </c>
      <c r="I171" s="920">
        <v>0.11479828871117635</v>
      </c>
      <c r="J171" s="920">
        <v>0</v>
      </c>
      <c r="K171" s="920">
        <v>0</v>
      </c>
      <c r="L171" s="921">
        <v>4.1832737207462677E-3</v>
      </c>
    </row>
    <row r="172" spans="1:12" ht="18.95" customHeight="1">
      <c r="A172" s="889" t="s">
        <v>419</v>
      </c>
      <c r="B172" s="890" t="s">
        <v>47</v>
      </c>
      <c r="C172" s="891" t="s">
        <v>420</v>
      </c>
      <c r="D172" s="905" t="s">
        <v>41</v>
      </c>
      <c r="E172" s="976">
        <v>19815000</v>
      </c>
      <c r="F172" s="971">
        <v>19655000</v>
      </c>
      <c r="G172" s="971">
        <v>10000</v>
      </c>
      <c r="H172" s="971">
        <v>0</v>
      </c>
      <c r="I172" s="971">
        <v>150000</v>
      </c>
      <c r="J172" s="971">
        <v>0</v>
      </c>
      <c r="K172" s="971">
        <v>0</v>
      </c>
      <c r="L172" s="979">
        <v>0</v>
      </c>
    </row>
    <row r="173" spans="1:12" ht="18.95" customHeight="1">
      <c r="A173" s="893"/>
      <c r="B173" s="891"/>
      <c r="C173" s="891" t="s">
        <v>421</v>
      </c>
      <c r="D173" s="894" t="s">
        <v>42</v>
      </c>
      <c r="E173" s="978">
        <v>20085400</v>
      </c>
      <c r="F173" s="971">
        <v>19685000</v>
      </c>
      <c r="G173" s="971">
        <v>10000</v>
      </c>
      <c r="H173" s="971">
        <v>230000</v>
      </c>
      <c r="I173" s="971">
        <v>160400</v>
      </c>
      <c r="J173" s="971">
        <v>0</v>
      </c>
      <c r="K173" s="971">
        <v>0</v>
      </c>
      <c r="L173" s="979">
        <v>0</v>
      </c>
    </row>
    <row r="174" spans="1:12" ht="18.95" customHeight="1">
      <c r="A174" s="893"/>
      <c r="B174" s="891"/>
      <c r="C174" s="891" t="s">
        <v>422</v>
      </c>
      <c r="D174" s="894" t="s">
        <v>43</v>
      </c>
      <c r="E174" s="978">
        <v>15335762</v>
      </c>
      <c r="F174" s="971">
        <v>15139017</v>
      </c>
      <c r="G174" s="971">
        <v>7200</v>
      </c>
      <c r="H174" s="971">
        <v>29145</v>
      </c>
      <c r="I174" s="971">
        <v>160400</v>
      </c>
      <c r="J174" s="971">
        <v>0</v>
      </c>
      <c r="K174" s="971">
        <v>0</v>
      </c>
      <c r="L174" s="979">
        <v>0</v>
      </c>
    </row>
    <row r="175" spans="1:12" ht="18.95" customHeight="1">
      <c r="A175" s="893"/>
      <c r="B175" s="891"/>
      <c r="C175" s="891" t="s">
        <v>423</v>
      </c>
      <c r="D175" s="894" t="s">
        <v>44</v>
      </c>
      <c r="E175" s="917">
        <v>0.7739471107746656</v>
      </c>
      <c r="F175" s="851">
        <v>0.77023744594250831</v>
      </c>
      <c r="G175" s="851">
        <v>0.72</v>
      </c>
      <c r="H175" s="851">
        <v>0</v>
      </c>
      <c r="I175" s="851">
        <v>1.0693333333333332</v>
      </c>
      <c r="J175" s="851">
        <v>0</v>
      </c>
      <c r="K175" s="851">
        <v>0</v>
      </c>
      <c r="L175" s="918">
        <v>0</v>
      </c>
    </row>
    <row r="176" spans="1:12" ht="18.75" customHeight="1">
      <c r="A176" s="895"/>
      <c r="B176" s="896"/>
      <c r="C176" s="896"/>
      <c r="D176" s="899" t="s">
        <v>45</v>
      </c>
      <c r="E176" s="919">
        <v>0.76352783613968356</v>
      </c>
      <c r="F176" s="920">
        <v>0.76906360172720345</v>
      </c>
      <c r="G176" s="920">
        <v>0.72</v>
      </c>
      <c r="H176" s="920">
        <v>0.12671739130434784</v>
      </c>
      <c r="I176" s="920">
        <v>1</v>
      </c>
      <c r="J176" s="920">
        <v>0</v>
      </c>
      <c r="K176" s="920">
        <v>0</v>
      </c>
      <c r="L176" s="921">
        <v>0</v>
      </c>
    </row>
    <row r="177" spans="1:12" ht="18.95" customHeight="1">
      <c r="A177" s="889" t="s">
        <v>424</v>
      </c>
      <c r="B177" s="890" t="s">
        <v>47</v>
      </c>
      <c r="C177" s="891" t="s">
        <v>425</v>
      </c>
      <c r="D177" s="892" t="s">
        <v>41</v>
      </c>
      <c r="E177" s="976">
        <v>0</v>
      </c>
      <c r="F177" s="971">
        <v>0</v>
      </c>
      <c r="G177" s="971">
        <v>0</v>
      </c>
      <c r="H177" s="971">
        <v>0</v>
      </c>
      <c r="I177" s="971">
        <v>0</v>
      </c>
      <c r="J177" s="971">
        <v>0</v>
      </c>
      <c r="K177" s="971">
        <v>0</v>
      </c>
      <c r="L177" s="979">
        <v>0</v>
      </c>
    </row>
    <row r="178" spans="1:12" ht="18.95" customHeight="1">
      <c r="A178" s="893"/>
      <c r="B178" s="891"/>
      <c r="C178" s="891"/>
      <c r="D178" s="894" t="s">
        <v>42</v>
      </c>
      <c r="E178" s="978">
        <v>2550352</v>
      </c>
      <c r="F178" s="971">
        <v>0</v>
      </c>
      <c r="G178" s="971">
        <v>0</v>
      </c>
      <c r="H178" s="971">
        <v>0</v>
      </c>
      <c r="I178" s="971">
        <v>2550352</v>
      </c>
      <c r="J178" s="971">
        <v>0</v>
      </c>
      <c r="K178" s="971">
        <v>0</v>
      </c>
      <c r="L178" s="979">
        <v>0</v>
      </c>
    </row>
    <row r="179" spans="1:12" ht="18.95" customHeight="1">
      <c r="A179" s="893"/>
      <c r="B179" s="891"/>
      <c r="C179" s="891"/>
      <c r="D179" s="894" t="s">
        <v>43</v>
      </c>
      <c r="E179" s="978">
        <v>270352</v>
      </c>
      <c r="F179" s="971">
        <v>0</v>
      </c>
      <c r="G179" s="971">
        <v>0</v>
      </c>
      <c r="H179" s="971">
        <v>0</v>
      </c>
      <c r="I179" s="971">
        <v>270352</v>
      </c>
      <c r="J179" s="971">
        <v>0</v>
      </c>
      <c r="K179" s="971">
        <v>0</v>
      </c>
      <c r="L179" s="979">
        <v>0</v>
      </c>
    </row>
    <row r="180" spans="1:12" ht="18.95" customHeight="1">
      <c r="A180" s="893"/>
      <c r="B180" s="891"/>
      <c r="C180" s="891"/>
      <c r="D180" s="894" t="s">
        <v>44</v>
      </c>
      <c r="E180" s="917">
        <v>0</v>
      </c>
      <c r="F180" s="851">
        <v>0</v>
      </c>
      <c r="G180" s="851">
        <v>0</v>
      </c>
      <c r="H180" s="851">
        <v>0</v>
      </c>
      <c r="I180" s="851">
        <v>0</v>
      </c>
      <c r="J180" s="851">
        <v>0</v>
      </c>
      <c r="K180" s="851">
        <v>0</v>
      </c>
      <c r="L180" s="918">
        <v>0</v>
      </c>
    </row>
    <row r="181" spans="1:12" ht="32.25" customHeight="1">
      <c r="A181" s="895"/>
      <c r="B181" s="896"/>
      <c r="C181" s="896"/>
      <c r="D181" s="899" t="s">
        <v>45</v>
      </c>
      <c r="E181" s="919">
        <v>0.10600575920500385</v>
      </c>
      <c r="F181" s="920">
        <v>0</v>
      </c>
      <c r="G181" s="920">
        <v>0</v>
      </c>
      <c r="H181" s="920">
        <v>0</v>
      </c>
      <c r="I181" s="920">
        <v>0.10600575920500385</v>
      </c>
      <c r="J181" s="920">
        <v>0</v>
      </c>
      <c r="K181" s="920">
        <v>0</v>
      </c>
      <c r="L181" s="921">
        <v>0</v>
      </c>
    </row>
    <row r="182" spans="1:12" s="844" customFormat="1" ht="23.25" customHeight="1">
      <c r="A182" s="615" t="s">
        <v>718</v>
      </c>
      <c r="B182" s="619"/>
      <c r="C182" s="619"/>
      <c r="F182" s="75"/>
      <c r="G182" s="75"/>
      <c r="H182" s="75"/>
      <c r="I182" s="75"/>
      <c r="J182" s="75"/>
    </row>
    <row r="183" spans="1:12" ht="18" customHeight="1">
      <c r="A183" s="1538"/>
      <c r="B183" s="1538"/>
      <c r="C183" s="1538"/>
      <c r="D183" s="1538"/>
      <c r="E183" s="1538"/>
      <c r="F183" s="1538"/>
      <c r="G183" s="1538"/>
      <c r="H183" s="1538"/>
      <c r="I183" s="1538"/>
      <c r="J183" s="1538"/>
      <c r="K183" s="1538"/>
      <c r="L183" s="1538"/>
    </row>
    <row r="184" spans="1:12">
      <c r="E184" s="909"/>
      <c r="F184" s="909"/>
      <c r="G184" s="909"/>
      <c r="H184" s="909"/>
      <c r="I184" s="909"/>
      <c r="J184" s="909"/>
      <c r="K184" s="909"/>
      <c r="L184" s="909"/>
    </row>
    <row r="185" spans="1:12">
      <c r="E185" s="909"/>
      <c r="F185" s="909"/>
      <c r="G185" s="909"/>
      <c r="H185" s="909"/>
      <c r="I185" s="909"/>
      <c r="J185" s="909"/>
      <c r="K185" s="909"/>
      <c r="L185" s="909"/>
    </row>
    <row r="186" spans="1:12">
      <c r="G186" s="898"/>
      <c r="H186" s="922"/>
      <c r="I186" s="923"/>
      <c r="J186" s="898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5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M100"/>
  <sheetViews>
    <sheetView showGridLines="0" zoomScale="70" zoomScaleNormal="70" workbookViewId="0">
      <selection activeCell="O21" sqref="O21"/>
    </sheetView>
  </sheetViews>
  <sheetFormatPr defaultColWidth="16.28515625" defaultRowHeight="15"/>
  <cols>
    <col min="1" max="1" width="3.5703125" style="117" customWidth="1"/>
    <col min="2" max="2" width="1.5703125" style="117" customWidth="1"/>
    <col min="3" max="3" width="42.5703125" style="117" bestFit="1" customWidth="1"/>
    <col min="4" max="4" width="2.7109375" style="117" customWidth="1"/>
    <col min="5" max="5" width="14.5703125" style="117" customWidth="1"/>
    <col min="6" max="11" width="14.7109375" style="117" customWidth="1"/>
    <col min="12" max="12" width="23.140625" style="117" customWidth="1"/>
    <col min="13" max="16384" width="16.28515625" style="117"/>
  </cols>
  <sheetData>
    <row r="1" spans="1:13" ht="15.75" customHeight="1">
      <c r="A1" s="845" t="s">
        <v>329</v>
      </c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3" ht="15" customHeight="1">
      <c r="A2" s="118" t="s">
        <v>330</v>
      </c>
      <c r="B2" s="118"/>
      <c r="C2" s="118"/>
      <c r="D2" s="118"/>
      <c r="E2" s="118"/>
      <c r="F2" s="118"/>
      <c r="G2" s="119"/>
      <c r="H2" s="119"/>
      <c r="I2" s="119"/>
      <c r="J2" s="119"/>
      <c r="K2" s="119"/>
      <c r="L2" s="119"/>
    </row>
    <row r="3" spans="1:13" ht="15" customHeight="1">
      <c r="A3" s="118"/>
      <c r="B3" s="118"/>
      <c r="C3" s="118"/>
      <c r="D3" s="118"/>
      <c r="E3" s="118"/>
      <c r="F3" s="118"/>
      <c r="G3" s="119"/>
      <c r="H3" s="119"/>
      <c r="I3" s="119"/>
      <c r="J3" s="119"/>
      <c r="K3" s="119"/>
      <c r="L3" s="119"/>
    </row>
    <row r="4" spans="1:13" ht="15" customHeight="1">
      <c r="A4" s="116"/>
      <c r="B4" s="120"/>
      <c r="C4" s="120"/>
      <c r="D4" s="116"/>
      <c r="E4" s="116"/>
      <c r="F4" s="116"/>
      <c r="G4" s="116"/>
      <c r="H4" s="116"/>
      <c r="I4" s="116"/>
      <c r="J4" s="115"/>
      <c r="K4" s="115"/>
      <c r="L4" s="121" t="s">
        <v>2</v>
      </c>
    </row>
    <row r="5" spans="1:13" ht="15.95" customHeight="1">
      <c r="A5" s="122" t="s">
        <v>4</v>
      </c>
      <c r="B5" s="123" t="s">
        <v>4</v>
      </c>
      <c r="C5" s="124" t="s">
        <v>3</v>
      </c>
      <c r="D5" s="123"/>
      <c r="E5" s="833" t="s">
        <v>4</v>
      </c>
      <c r="F5" s="846" t="s">
        <v>4</v>
      </c>
      <c r="G5" s="831" t="s">
        <v>4</v>
      </c>
      <c r="H5" s="832" t="s">
        <v>4</v>
      </c>
      <c r="I5" s="833" t="s">
        <v>4</v>
      </c>
      <c r="J5" s="832" t="s">
        <v>4</v>
      </c>
      <c r="K5" s="833" t="s">
        <v>4</v>
      </c>
      <c r="L5" s="833" t="s">
        <v>4</v>
      </c>
    </row>
    <row r="6" spans="1:13" ht="15.95" customHeight="1">
      <c r="A6" s="126"/>
      <c r="B6" s="127"/>
      <c r="C6" s="128" t="s">
        <v>731</v>
      </c>
      <c r="D6" s="127"/>
      <c r="E6" s="847"/>
      <c r="F6" s="848" t="s">
        <v>5</v>
      </c>
      <c r="G6" s="836" t="s">
        <v>6</v>
      </c>
      <c r="H6" s="837" t="s">
        <v>7</v>
      </c>
      <c r="I6" s="838" t="s">
        <v>7</v>
      </c>
      <c r="J6" s="837" t="s">
        <v>8</v>
      </c>
      <c r="K6" s="839" t="s">
        <v>9</v>
      </c>
      <c r="L6" s="838" t="s">
        <v>10</v>
      </c>
    </row>
    <row r="7" spans="1:13" ht="15.95" customHeight="1">
      <c r="A7" s="126" t="s">
        <v>4</v>
      </c>
      <c r="B7" s="127"/>
      <c r="C7" s="128" t="s">
        <v>11</v>
      </c>
      <c r="D7" s="127"/>
      <c r="E7" s="839" t="s">
        <v>12</v>
      </c>
      <c r="F7" s="848" t="s">
        <v>13</v>
      </c>
      <c r="G7" s="841" t="s">
        <v>14</v>
      </c>
      <c r="H7" s="837" t="s">
        <v>15</v>
      </c>
      <c r="I7" s="838" t="s">
        <v>16</v>
      </c>
      <c r="J7" s="837" t="s">
        <v>17</v>
      </c>
      <c r="K7" s="838" t="s">
        <v>18</v>
      </c>
      <c r="L7" s="842" t="s">
        <v>19</v>
      </c>
    </row>
    <row r="8" spans="1:13" ht="15.95" customHeight="1">
      <c r="A8" s="129" t="s">
        <v>4</v>
      </c>
      <c r="B8" s="130"/>
      <c r="C8" s="128" t="s">
        <v>715</v>
      </c>
      <c r="D8" s="127"/>
      <c r="E8" s="839" t="s">
        <v>4</v>
      </c>
      <c r="F8" s="848" t="s">
        <v>20</v>
      </c>
      <c r="G8" s="841" t="s">
        <v>21</v>
      </c>
      <c r="H8" s="837" t="s">
        <v>22</v>
      </c>
      <c r="I8" s="838" t="s">
        <v>4</v>
      </c>
      <c r="J8" s="837" t="s">
        <v>23</v>
      </c>
      <c r="K8" s="838" t="s">
        <v>24</v>
      </c>
      <c r="L8" s="838" t="s">
        <v>25</v>
      </c>
    </row>
    <row r="9" spans="1:13" ht="15.95" customHeight="1">
      <c r="A9" s="131" t="s">
        <v>4</v>
      </c>
      <c r="B9" s="125"/>
      <c r="C9" s="128" t="s">
        <v>26</v>
      </c>
      <c r="D9" s="127"/>
      <c r="E9" s="849" t="s">
        <v>4</v>
      </c>
      <c r="F9" s="848" t="s">
        <v>4</v>
      </c>
      <c r="G9" s="841" t="s">
        <v>4</v>
      </c>
      <c r="H9" s="837" t="s">
        <v>27</v>
      </c>
      <c r="I9" s="838"/>
      <c r="J9" s="837" t="s">
        <v>28</v>
      </c>
      <c r="K9" s="838" t="s">
        <v>4</v>
      </c>
      <c r="L9" s="838" t="s">
        <v>29</v>
      </c>
    </row>
    <row r="10" spans="1:13" ht="15.95" customHeight="1">
      <c r="A10" s="126"/>
      <c r="B10" s="127"/>
      <c r="C10" s="128" t="s">
        <v>30</v>
      </c>
      <c r="D10" s="132"/>
      <c r="E10" s="28"/>
      <c r="F10" s="133"/>
      <c r="G10" s="843"/>
      <c r="H10" s="27"/>
      <c r="I10" s="28"/>
      <c r="J10" s="29"/>
      <c r="K10" s="27"/>
      <c r="L10" s="28"/>
    </row>
    <row r="11" spans="1:13" ht="12" customHeight="1">
      <c r="A11" s="134">
        <v>1</v>
      </c>
      <c r="B11" s="135"/>
      <c r="C11" s="135"/>
      <c r="D11" s="136"/>
      <c r="E11" s="137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3" ht="18.95" customHeight="1">
      <c r="A12" s="138" t="s">
        <v>4</v>
      </c>
      <c r="B12" s="139" t="s">
        <v>4</v>
      </c>
      <c r="C12" s="139" t="s">
        <v>40</v>
      </c>
      <c r="D12" s="140" t="s">
        <v>41</v>
      </c>
      <c r="E12" s="645">
        <v>72619814000</v>
      </c>
      <c r="F12" s="645">
        <v>66890857000</v>
      </c>
      <c r="G12" s="645">
        <v>30200000</v>
      </c>
      <c r="H12" s="645">
        <v>5244407000</v>
      </c>
      <c r="I12" s="645">
        <v>169732000</v>
      </c>
      <c r="J12" s="645">
        <v>0</v>
      </c>
      <c r="K12" s="645">
        <v>0</v>
      </c>
      <c r="L12" s="646">
        <v>284618000</v>
      </c>
      <c r="M12" s="141"/>
    </row>
    <row r="13" spans="1:13" ht="18.95" customHeight="1">
      <c r="A13" s="142"/>
      <c r="B13" s="143"/>
      <c r="C13" s="139"/>
      <c r="D13" s="140" t="s">
        <v>42</v>
      </c>
      <c r="E13" s="645">
        <v>77754653004.800003</v>
      </c>
      <c r="F13" s="645">
        <v>70336655879.300003</v>
      </c>
      <c r="G13" s="645">
        <v>47238747.889999993</v>
      </c>
      <c r="H13" s="645">
        <v>6307090053.999999</v>
      </c>
      <c r="I13" s="645">
        <v>707052490.83000004</v>
      </c>
      <c r="J13" s="645">
        <v>0</v>
      </c>
      <c r="K13" s="645">
        <v>0</v>
      </c>
      <c r="L13" s="647">
        <v>356615832.77999991</v>
      </c>
      <c r="M13" s="141"/>
    </row>
    <row r="14" spans="1:13" ht="18.95" customHeight="1">
      <c r="A14" s="142"/>
      <c r="B14" s="143"/>
      <c r="C14" s="850" t="s">
        <v>4</v>
      </c>
      <c r="D14" s="140" t="s">
        <v>43</v>
      </c>
      <c r="E14" s="645">
        <v>57697059958.869987</v>
      </c>
      <c r="F14" s="645">
        <v>52815483859.479996</v>
      </c>
      <c r="G14" s="645">
        <v>31575281.459999997</v>
      </c>
      <c r="H14" s="645">
        <v>4411337677.5700006</v>
      </c>
      <c r="I14" s="645">
        <v>245975827.08999997</v>
      </c>
      <c r="J14" s="645">
        <v>0</v>
      </c>
      <c r="K14" s="645">
        <v>0</v>
      </c>
      <c r="L14" s="647">
        <v>192687313.27000001</v>
      </c>
      <c r="M14" s="141"/>
    </row>
    <row r="15" spans="1:13" ht="18.95" customHeight="1">
      <c r="A15" s="142"/>
      <c r="B15" s="143"/>
      <c r="C15" s="139"/>
      <c r="D15" s="140" t="s">
        <v>44</v>
      </c>
      <c r="E15" s="648">
        <v>0.79450850643696203</v>
      </c>
      <c r="F15" s="648">
        <v>0.78957702484631043</v>
      </c>
      <c r="G15" s="636">
        <v>1.0455391211920528</v>
      </c>
      <c r="H15" s="636">
        <v>0.84115090182169316</v>
      </c>
      <c r="I15" s="636">
        <v>1.4492012530931113</v>
      </c>
      <c r="J15" s="636">
        <v>0</v>
      </c>
      <c r="K15" s="636">
        <v>0</v>
      </c>
      <c r="L15" s="637">
        <v>0.67700325794573779</v>
      </c>
      <c r="M15" s="141"/>
    </row>
    <row r="16" spans="1:13" ht="18.95" customHeight="1">
      <c r="A16" s="144"/>
      <c r="B16" s="145"/>
      <c r="C16" s="146"/>
      <c r="D16" s="147" t="s">
        <v>45</v>
      </c>
      <c r="E16" s="638">
        <v>0.74203996454473531</v>
      </c>
      <c r="F16" s="638">
        <v>0.75089557783516303</v>
      </c>
      <c r="G16" s="638">
        <v>0.66841910233366264</v>
      </c>
      <c r="H16" s="638">
        <v>0.69942519288626626</v>
      </c>
      <c r="I16" s="638">
        <v>0.34788906096809308</v>
      </c>
      <c r="J16" s="638">
        <v>0</v>
      </c>
      <c r="K16" s="638">
        <v>0</v>
      </c>
      <c r="L16" s="639">
        <v>0.54032181288168113</v>
      </c>
      <c r="M16" s="141"/>
    </row>
    <row r="17" spans="1:13" ht="18.95" customHeight="1">
      <c r="A17" s="148" t="s">
        <v>49</v>
      </c>
      <c r="B17" s="149" t="s">
        <v>47</v>
      </c>
      <c r="C17" s="150" t="s">
        <v>331</v>
      </c>
      <c r="D17" s="151" t="s">
        <v>41</v>
      </c>
      <c r="E17" s="649">
        <v>5040647000</v>
      </c>
      <c r="F17" s="1027">
        <v>4648375000</v>
      </c>
      <c r="G17" s="1027">
        <v>2642000</v>
      </c>
      <c r="H17" s="1027">
        <v>364887000</v>
      </c>
      <c r="I17" s="1027">
        <v>4384000</v>
      </c>
      <c r="J17" s="1027">
        <v>0</v>
      </c>
      <c r="K17" s="1027">
        <v>0</v>
      </c>
      <c r="L17" s="1028">
        <v>20359000</v>
      </c>
      <c r="M17" s="141"/>
    </row>
    <row r="18" spans="1:13" ht="18.95" customHeight="1">
      <c r="A18" s="148"/>
      <c r="B18" s="149"/>
      <c r="C18" s="150"/>
      <c r="D18" s="151" t="s">
        <v>42</v>
      </c>
      <c r="E18" s="649">
        <v>5369875263.4400005</v>
      </c>
      <c r="F18" s="1027">
        <v>4910040285.0799999</v>
      </c>
      <c r="G18" s="1027">
        <v>3877567.7199999997</v>
      </c>
      <c r="H18" s="1027">
        <v>393239507.28999996</v>
      </c>
      <c r="I18" s="1027">
        <v>38757934.390000001</v>
      </c>
      <c r="J18" s="1027">
        <v>0</v>
      </c>
      <c r="K18" s="1027">
        <v>0</v>
      </c>
      <c r="L18" s="1028">
        <v>23959968.959999997</v>
      </c>
      <c r="M18" s="141"/>
    </row>
    <row r="19" spans="1:13" ht="18.95" customHeight="1">
      <c r="A19" s="148"/>
      <c r="B19" s="149"/>
      <c r="C19" s="150"/>
      <c r="D19" s="151" t="s">
        <v>43</v>
      </c>
      <c r="E19" s="649">
        <v>3991319797.8099995</v>
      </c>
      <c r="F19" s="1027">
        <v>3687316915.9699998</v>
      </c>
      <c r="G19" s="1027">
        <v>2739781.2399999998</v>
      </c>
      <c r="H19" s="1027">
        <v>270130057.72999984</v>
      </c>
      <c r="I19" s="1027">
        <v>16994613.640000001</v>
      </c>
      <c r="J19" s="1027">
        <v>0</v>
      </c>
      <c r="K19" s="1027">
        <v>0</v>
      </c>
      <c r="L19" s="1028">
        <v>14138429.229999999</v>
      </c>
      <c r="M19" s="141"/>
    </row>
    <row r="20" spans="1:13" ht="18.95" customHeight="1">
      <c r="A20" s="148"/>
      <c r="B20" s="149"/>
      <c r="C20" s="150"/>
      <c r="D20" s="151" t="s">
        <v>44</v>
      </c>
      <c r="E20" s="650">
        <v>0.79182688210660246</v>
      </c>
      <c r="F20" s="650">
        <v>0.79324859030736539</v>
      </c>
      <c r="G20" s="640">
        <v>1.0370103103709309</v>
      </c>
      <c r="H20" s="640">
        <v>0.74031154228569351</v>
      </c>
      <c r="I20" s="641">
        <v>3.8765085857664237</v>
      </c>
      <c r="J20" s="640">
        <v>0</v>
      </c>
      <c r="K20" s="640">
        <v>0</v>
      </c>
      <c r="L20" s="642">
        <v>0.69445597671791337</v>
      </c>
      <c r="M20" s="141"/>
    </row>
    <row r="21" spans="1:13" s="155" customFormat="1" ht="18.95" customHeight="1">
      <c r="A21" s="152"/>
      <c r="B21" s="153"/>
      <c r="C21" s="150"/>
      <c r="D21" s="154" t="s">
        <v>45</v>
      </c>
      <c r="E21" s="643">
        <v>0.7432797973882761</v>
      </c>
      <c r="F21" s="643">
        <v>0.75097488042502325</v>
      </c>
      <c r="G21" s="643">
        <v>0.70657211887456084</v>
      </c>
      <c r="H21" s="643">
        <v>0.686935195274743</v>
      </c>
      <c r="I21" s="643">
        <v>0.43848089191215539</v>
      </c>
      <c r="J21" s="643">
        <v>0</v>
      </c>
      <c r="K21" s="643">
        <v>0</v>
      </c>
      <c r="L21" s="644">
        <v>0.59008545685528302</v>
      </c>
      <c r="M21" s="141"/>
    </row>
    <row r="22" spans="1:13" ht="18.95" customHeight="1">
      <c r="A22" s="148" t="s">
        <v>53</v>
      </c>
      <c r="B22" s="149" t="s">
        <v>47</v>
      </c>
      <c r="C22" s="156" t="s">
        <v>332</v>
      </c>
      <c r="D22" s="151" t="s">
        <v>41</v>
      </c>
      <c r="E22" s="649">
        <v>4052052000</v>
      </c>
      <c r="F22" s="1027">
        <v>3767190000</v>
      </c>
      <c r="G22" s="1027">
        <v>1475000</v>
      </c>
      <c r="H22" s="1027">
        <v>271716000</v>
      </c>
      <c r="I22" s="1027">
        <v>4860000</v>
      </c>
      <c r="J22" s="1027">
        <v>0</v>
      </c>
      <c r="K22" s="1027">
        <v>0</v>
      </c>
      <c r="L22" s="1028">
        <v>6811000</v>
      </c>
      <c r="M22" s="141"/>
    </row>
    <row r="23" spans="1:13" ht="18.95" customHeight="1">
      <c r="A23" s="148"/>
      <c r="B23" s="149"/>
      <c r="C23" s="150"/>
      <c r="D23" s="151" t="s">
        <v>42</v>
      </c>
      <c r="E23" s="649">
        <v>4366585590.9899998</v>
      </c>
      <c r="F23" s="1027">
        <v>4009148349.3800001</v>
      </c>
      <c r="G23" s="1027">
        <v>2326087</v>
      </c>
      <c r="H23" s="1027">
        <v>323210296</v>
      </c>
      <c r="I23" s="1027">
        <v>22825680.609999999</v>
      </c>
      <c r="J23" s="1027">
        <v>0</v>
      </c>
      <c r="K23" s="1027">
        <v>0</v>
      </c>
      <c r="L23" s="1028">
        <v>9075178</v>
      </c>
      <c r="M23" s="141"/>
    </row>
    <row r="24" spans="1:13" ht="18.95" customHeight="1">
      <c r="A24" s="148"/>
      <c r="B24" s="149"/>
      <c r="C24" s="150"/>
      <c r="D24" s="151" t="s">
        <v>43</v>
      </c>
      <c r="E24" s="649">
        <v>3261255607.5</v>
      </c>
      <c r="F24" s="1027">
        <v>3022221840.54</v>
      </c>
      <c r="G24" s="1027">
        <v>1464426.79</v>
      </c>
      <c r="H24" s="1027">
        <v>219617621.21000007</v>
      </c>
      <c r="I24" s="1027">
        <v>11494129.17</v>
      </c>
      <c r="J24" s="1027">
        <v>0</v>
      </c>
      <c r="K24" s="1027">
        <v>0</v>
      </c>
      <c r="L24" s="1028">
        <v>6457589.790000001</v>
      </c>
      <c r="M24" s="141"/>
    </row>
    <row r="25" spans="1:13" ht="18.95" customHeight="1">
      <c r="A25" s="148"/>
      <c r="B25" s="149"/>
      <c r="C25" s="150"/>
      <c r="D25" s="151" t="s">
        <v>44</v>
      </c>
      <c r="E25" s="650">
        <v>0.80484051228858855</v>
      </c>
      <c r="F25" s="650">
        <v>0.80224831785495287</v>
      </c>
      <c r="G25" s="640">
        <v>0.99283172203389836</v>
      </c>
      <c r="H25" s="640">
        <v>0.80826164528404687</v>
      </c>
      <c r="I25" s="641">
        <v>2.3650471543209877</v>
      </c>
      <c r="J25" s="640">
        <v>0</v>
      </c>
      <c r="K25" s="640">
        <v>0</v>
      </c>
      <c r="L25" s="642">
        <v>0.94811184701218632</v>
      </c>
      <c r="M25" s="141"/>
    </row>
    <row r="26" spans="1:13" ht="18.95" customHeight="1">
      <c r="A26" s="152"/>
      <c r="B26" s="153"/>
      <c r="C26" s="150"/>
      <c r="D26" s="151" t="s">
        <v>45</v>
      </c>
      <c r="E26" s="643">
        <v>0.7468662962267969</v>
      </c>
      <c r="F26" s="643">
        <v>0.75383138192114429</v>
      </c>
      <c r="G26" s="643">
        <v>0.62956664561557674</v>
      </c>
      <c r="H26" s="643">
        <v>0.67948832053914543</v>
      </c>
      <c r="I26" s="643">
        <v>0.50356128986420612</v>
      </c>
      <c r="J26" s="643">
        <v>0</v>
      </c>
      <c r="K26" s="643">
        <v>0</v>
      </c>
      <c r="L26" s="644">
        <v>0.71156618525829474</v>
      </c>
      <c r="M26" s="141"/>
    </row>
    <row r="27" spans="1:13" ht="18.95" customHeight="1">
      <c r="A27" s="148" t="s">
        <v>57</v>
      </c>
      <c r="B27" s="149" t="s">
        <v>47</v>
      </c>
      <c r="C27" s="156" t="s">
        <v>333</v>
      </c>
      <c r="D27" s="157" t="s">
        <v>41</v>
      </c>
      <c r="E27" s="649">
        <v>4155055000</v>
      </c>
      <c r="F27" s="1027">
        <v>3739219000</v>
      </c>
      <c r="G27" s="1027">
        <v>2340000</v>
      </c>
      <c r="H27" s="1027">
        <v>350216000</v>
      </c>
      <c r="I27" s="1027">
        <v>25393000</v>
      </c>
      <c r="J27" s="1027">
        <v>0</v>
      </c>
      <c r="K27" s="1027">
        <v>0</v>
      </c>
      <c r="L27" s="1028">
        <v>37887000</v>
      </c>
      <c r="M27" s="141"/>
    </row>
    <row r="28" spans="1:13" ht="18.95" customHeight="1">
      <c r="A28" s="148"/>
      <c r="B28" s="149"/>
      <c r="C28" s="150"/>
      <c r="D28" s="151" t="s">
        <v>42</v>
      </c>
      <c r="E28" s="649">
        <v>4447058616.0200005</v>
      </c>
      <c r="F28" s="1027">
        <v>3962772817.9499998</v>
      </c>
      <c r="G28" s="1027">
        <v>3299205.05</v>
      </c>
      <c r="H28" s="1027">
        <v>383068159.10000002</v>
      </c>
      <c r="I28" s="1027">
        <v>56818159.600000001</v>
      </c>
      <c r="J28" s="1027">
        <v>0</v>
      </c>
      <c r="K28" s="1027">
        <v>0</v>
      </c>
      <c r="L28" s="1028">
        <v>41100274.32</v>
      </c>
      <c r="M28" s="141"/>
    </row>
    <row r="29" spans="1:13" ht="18.95" customHeight="1">
      <c r="A29" s="148"/>
      <c r="B29" s="149"/>
      <c r="C29" s="150"/>
      <c r="D29" s="151" t="s">
        <v>43</v>
      </c>
      <c r="E29" s="649">
        <v>3241536333.1999993</v>
      </c>
      <c r="F29" s="1027">
        <v>2948981668.3899999</v>
      </c>
      <c r="G29" s="1027">
        <v>1888544.5399999998</v>
      </c>
      <c r="H29" s="1027">
        <v>263209251.54999971</v>
      </c>
      <c r="I29" s="1027">
        <v>11231433.199999999</v>
      </c>
      <c r="J29" s="1027">
        <v>0</v>
      </c>
      <c r="K29" s="1027">
        <v>0</v>
      </c>
      <c r="L29" s="1028">
        <v>16225435.52</v>
      </c>
      <c r="M29" s="141"/>
    </row>
    <row r="30" spans="1:13" ht="18.95" customHeight="1">
      <c r="A30" s="148"/>
      <c r="B30" s="149"/>
      <c r="C30" s="150"/>
      <c r="D30" s="151" t="s">
        <v>44</v>
      </c>
      <c r="E30" s="650">
        <v>0.78014282198430573</v>
      </c>
      <c r="F30" s="650">
        <v>0.78866246357594993</v>
      </c>
      <c r="G30" s="640">
        <v>0.80707031623931613</v>
      </c>
      <c r="H30" s="640">
        <v>0.75156261150261472</v>
      </c>
      <c r="I30" s="641">
        <v>0.44230430433584056</v>
      </c>
      <c r="J30" s="640">
        <v>0</v>
      </c>
      <c r="K30" s="640">
        <v>0</v>
      </c>
      <c r="L30" s="642">
        <v>0.42825865125240847</v>
      </c>
      <c r="M30" s="141"/>
    </row>
    <row r="31" spans="1:13" ht="18.95" customHeight="1">
      <c r="A31" s="152"/>
      <c r="B31" s="153"/>
      <c r="C31" s="150"/>
      <c r="D31" s="154" t="s">
        <v>45</v>
      </c>
      <c r="E31" s="643">
        <v>0.72891693433559646</v>
      </c>
      <c r="F31" s="643">
        <v>0.74417126690486157</v>
      </c>
      <c r="G31" s="643">
        <v>0.57242411774315149</v>
      </c>
      <c r="H31" s="643">
        <v>0.68710814328290037</v>
      </c>
      <c r="I31" s="643">
        <v>0.19767330161816785</v>
      </c>
      <c r="J31" s="643">
        <v>0</v>
      </c>
      <c r="K31" s="643">
        <v>0</v>
      </c>
      <c r="L31" s="644">
        <v>0.39477681812222026</v>
      </c>
      <c r="M31" s="141"/>
    </row>
    <row r="32" spans="1:13" ht="18.95" customHeight="1">
      <c r="A32" s="148" t="s">
        <v>61</v>
      </c>
      <c r="B32" s="149" t="s">
        <v>47</v>
      </c>
      <c r="C32" s="156" t="s">
        <v>334</v>
      </c>
      <c r="D32" s="151" t="s">
        <v>41</v>
      </c>
      <c r="E32" s="649">
        <v>2072140000</v>
      </c>
      <c r="F32" s="1027">
        <v>1876615000</v>
      </c>
      <c r="G32" s="1027">
        <v>1412000</v>
      </c>
      <c r="H32" s="1027">
        <v>181579000</v>
      </c>
      <c r="I32" s="1027">
        <v>2616000</v>
      </c>
      <c r="J32" s="1027">
        <v>0</v>
      </c>
      <c r="K32" s="1027">
        <v>0</v>
      </c>
      <c r="L32" s="1028">
        <v>9918000</v>
      </c>
      <c r="M32" s="141"/>
    </row>
    <row r="33" spans="1:13" ht="18.95" customHeight="1">
      <c r="A33" s="148"/>
      <c r="B33" s="149"/>
      <c r="C33" s="150"/>
      <c r="D33" s="151" t="s">
        <v>42</v>
      </c>
      <c r="E33" s="649">
        <v>2218379396.3299999</v>
      </c>
      <c r="F33" s="1027">
        <v>1959991298.5900002</v>
      </c>
      <c r="G33" s="1027">
        <v>1863689.28</v>
      </c>
      <c r="H33" s="1027">
        <v>218769501.72999999</v>
      </c>
      <c r="I33" s="1027">
        <v>26165092.100000001</v>
      </c>
      <c r="J33" s="1027">
        <v>0</v>
      </c>
      <c r="K33" s="1027">
        <v>0</v>
      </c>
      <c r="L33" s="1028">
        <v>11589814.629999999</v>
      </c>
      <c r="M33" s="141"/>
    </row>
    <row r="34" spans="1:13" ht="18.95" customHeight="1">
      <c r="A34" s="148"/>
      <c r="B34" s="149"/>
      <c r="C34" s="150"/>
      <c r="D34" s="151" t="s">
        <v>43</v>
      </c>
      <c r="E34" s="649">
        <v>1632102834.8400002</v>
      </c>
      <c r="F34" s="1027">
        <v>1470522230.53</v>
      </c>
      <c r="G34" s="1027">
        <v>1248860.7</v>
      </c>
      <c r="H34" s="1027">
        <v>148736032.92999998</v>
      </c>
      <c r="I34" s="1027">
        <v>7105940.46</v>
      </c>
      <c r="J34" s="1027">
        <v>0</v>
      </c>
      <c r="K34" s="1027">
        <v>0</v>
      </c>
      <c r="L34" s="1028">
        <v>4489770.2200000007</v>
      </c>
      <c r="M34" s="141"/>
    </row>
    <row r="35" spans="1:13" ht="18.95" customHeight="1">
      <c r="A35" s="158" t="s">
        <v>4</v>
      </c>
      <c r="B35" s="149"/>
      <c r="C35" s="150"/>
      <c r="D35" s="151" t="s">
        <v>44</v>
      </c>
      <c r="E35" s="650">
        <v>0.78764119935911669</v>
      </c>
      <c r="F35" s="650">
        <v>0.78360357906656397</v>
      </c>
      <c r="G35" s="640">
        <v>0.88446225212464591</v>
      </c>
      <c r="H35" s="640">
        <v>0.81912574102732127</v>
      </c>
      <c r="I35" s="640">
        <v>2.7163380963302752</v>
      </c>
      <c r="J35" s="640">
        <v>0</v>
      </c>
      <c r="K35" s="640">
        <v>0</v>
      </c>
      <c r="L35" s="642">
        <v>0.45268907239362782</v>
      </c>
      <c r="M35" s="141"/>
    </row>
    <row r="36" spans="1:13" ht="18.95" customHeight="1">
      <c r="A36" s="152"/>
      <c r="B36" s="153"/>
      <c r="C36" s="150"/>
      <c r="D36" s="159" t="s">
        <v>45</v>
      </c>
      <c r="E36" s="643">
        <v>0.73571853288039335</v>
      </c>
      <c r="F36" s="643">
        <v>0.75026977496679714</v>
      </c>
      <c r="G36" s="643">
        <v>0.67010134865399873</v>
      </c>
      <c r="H36" s="643">
        <v>0.67987553911224052</v>
      </c>
      <c r="I36" s="643">
        <v>0.27158094582055758</v>
      </c>
      <c r="J36" s="643">
        <v>0</v>
      </c>
      <c r="K36" s="643">
        <v>0</v>
      </c>
      <c r="L36" s="644">
        <v>0.38738930374074509</v>
      </c>
      <c r="M36" s="141"/>
    </row>
    <row r="37" spans="1:13" ht="18.95" customHeight="1">
      <c r="A37" s="148" t="s">
        <v>66</v>
      </c>
      <c r="B37" s="149" t="s">
        <v>47</v>
      </c>
      <c r="C37" s="156" t="s">
        <v>335</v>
      </c>
      <c r="D37" s="157" t="s">
        <v>41</v>
      </c>
      <c r="E37" s="649">
        <v>4471226000</v>
      </c>
      <c r="F37" s="1027">
        <v>4088660000</v>
      </c>
      <c r="G37" s="1027">
        <v>2440000</v>
      </c>
      <c r="H37" s="1027">
        <v>360724000</v>
      </c>
      <c r="I37" s="1027">
        <v>9955000</v>
      </c>
      <c r="J37" s="1027">
        <v>0</v>
      </c>
      <c r="K37" s="1027">
        <v>0</v>
      </c>
      <c r="L37" s="1028">
        <v>9447000</v>
      </c>
      <c r="M37" s="141"/>
    </row>
    <row r="38" spans="1:13" ht="18.95" customHeight="1">
      <c r="A38" s="148"/>
      <c r="B38" s="149"/>
      <c r="C38" s="150"/>
      <c r="D38" s="151" t="s">
        <v>42</v>
      </c>
      <c r="E38" s="649">
        <v>4712467830.2799997</v>
      </c>
      <c r="F38" s="1027">
        <v>4278423421.3699999</v>
      </c>
      <c r="G38" s="1027">
        <v>3371784</v>
      </c>
      <c r="H38" s="1027">
        <v>390439747</v>
      </c>
      <c r="I38" s="1027">
        <v>26749967.960000001</v>
      </c>
      <c r="J38" s="1027">
        <v>0</v>
      </c>
      <c r="K38" s="1027">
        <v>0</v>
      </c>
      <c r="L38" s="1028">
        <v>13482909.950000001</v>
      </c>
      <c r="M38" s="141"/>
    </row>
    <row r="39" spans="1:13" ht="18.95" customHeight="1">
      <c r="A39" s="148"/>
      <c r="B39" s="149"/>
      <c r="C39" s="150"/>
      <c r="D39" s="151" t="s">
        <v>43</v>
      </c>
      <c r="E39" s="649">
        <v>3470830058.3499994</v>
      </c>
      <c r="F39" s="1027">
        <v>3186945362.7799997</v>
      </c>
      <c r="G39" s="1027">
        <v>2208350.9300000002</v>
      </c>
      <c r="H39" s="1027">
        <v>267698438.46999994</v>
      </c>
      <c r="I39" s="1027">
        <v>5259958.04</v>
      </c>
      <c r="J39" s="1027">
        <v>0</v>
      </c>
      <c r="K39" s="1027">
        <v>0</v>
      </c>
      <c r="L39" s="1028">
        <v>8717948.1300000008</v>
      </c>
      <c r="M39" s="141"/>
    </row>
    <row r="40" spans="1:13" ht="18.95" customHeight="1">
      <c r="A40" s="148"/>
      <c r="B40" s="149"/>
      <c r="C40" s="150"/>
      <c r="D40" s="151" t="s">
        <v>44</v>
      </c>
      <c r="E40" s="650">
        <v>0.77625914197806134</v>
      </c>
      <c r="F40" s="650">
        <v>0.77945961825634802</v>
      </c>
      <c r="G40" s="640">
        <v>0.90506185655737714</v>
      </c>
      <c r="H40" s="640">
        <v>0.74211429921491201</v>
      </c>
      <c r="I40" s="640">
        <v>0.52837348468106482</v>
      </c>
      <c r="J40" s="640">
        <v>0</v>
      </c>
      <c r="K40" s="640">
        <v>0</v>
      </c>
      <c r="L40" s="642">
        <v>0.92282715465227061</v>
      </c>
      <c r="M40" s="141"/>
    </row>
    <row r="41" spans="1:13" ht="18.95" customHeight="1">
      <c r="A41" s="152"/>
      <c r="B41" s="153"/>
      <c r="C41" s="160"/>
      <c r="D41" s="159" t="s">
        <v>45</v>
      </c>
      <c r="E41" s="643">
        <v>0.73652069008262577</v>
      </c>
      <c r="F41" s="643">
        <v>0.74488778900698505</v>
      </c>
      <c r="G41" s="643">
        <v>0.65495029634163993</v>
      </c>
      <c r="H41" s="643">
        <v>0.68563316241980854</v>
      </c>
      <c r="I41" s="643">
        <v>0.19663418094052923</v>
      </c>
      <c r="J41" s="643">
        <v>0</v>
      </c>
      <c r="K41" s="643">
        <v>0</v>
      </c>
      <c r="L41" s="644">
        <v>0.64659247612938331</v>
      </c>
      <c r="M41" s="141"/>
    </row>
    <row r="42" spans="1:13" ht="18.95" customHeight="1">
      <c r="A42" s="161" t="s">
        <v>69</v>
      </c>
      <c r="B42" s="162" t="s">
        <v>47</v>
      </c>
      <c r="C42" s="156" t="s">
        <v>336</v>
      </c>
      <c r="D42" s="163" t="s">
        <v>41</v>
      </c>
      <c r="E42" s="649">
        <v>6363723000</v>
      </c>
      <c r="F42" s="1027">
        <v>5958409000</v>
      </c>
      <c r="G42" s="1027">
        <v>1714000</v>
      </c>
      <c r="H42" s="1027">
        <v>364011000</v>
      </c>
      <c r="I42" s="1027">
        <v>13276000</v>
      </c>
      <c r="J42" s="1027">
        <v>0</v>
      </c>
      <c r="K42" s="1027">
        <v>0</v>
      </c>
      <c r="L42" s="1028">
        <v>26313000</v>
      </c>
      <c r="M42" s="141"/>
    </row>
    <row r="43" spans="1:13" ht="18.95" customHeight="1">
      <c r="A43" s="148"/>
      <c r="B43" s="149"/>
      <c r="C43" s="150"/>
      <c r="D43" s="151" t="s">
        <v>42</v>
      </c>
      <c r="E43" s="649">
        <v>6756024584.4400005</v>
      </c>
      <c r="F43" s="1027">
        <v>6232737929.960001</v>
      </c>
      <c r="G43" s="1027">
        <v>2859083</v>
      </c>
      <c r="H43" s="1027">
        <v>394842068.49999994</v>
      </c>
      <c r="I43" s="1027">
        <v>86027483.980000004</v>
      </c>
      <c r="J43" s="1027">
        <v>0</v>
      </c>
      <c r="K43" s="1027">
        <v>0</v>
      </c>
      <c r="L43" s="1028">
        <v>39558019</v>
      </c>
      <c r="M43" s="141"/>
    </row>
    <row r="44" spans="1:13" ht="18.95" customHeight="1">
      <c r="A44" s="148"/>
      <c r="B44" s="149"/>
      <c r="C44" s="150"/>
      <c r="D44" s="151" t="s">
        <v>43</v>
      </c>
      <c r="E44" s="649">
        <v>4904834828.25</v>
      </c>
      <c r="F44" s="1027">
        <v>4591001286.3299999</v>
      </c>
      <c r="G44" s="1027">
        <v>2127471.2099999995</v>
      </c>
      <c r="H44" s="1027">
        <v>266471908.06000009</v>
      </c>
      <c r="I44" s="1027">
        <v>15403979.199999999</v>
      </c>
      <c r="J44" s="1027">
        <v>0</v>
      </c>
      <c r="K44" s="1027">
        <v>0</v>
      </c>
      <c r="L44" s="1028">
        <v>29830183.449999988</v>
      </c>
      <c r="M44" s="141"/>
    </row>
    <row r="45" spans="1:13" ht="18.95" customHeight="1">
      <c r="A45" s="158" t="s">
        <v>4</v>
      </c>
      <c r="B45" s="149"/>
      <c r="C45" s="150"/>
      <c r="D45" s="151" t="s">
        <v>44</v>
      </c>
      <c r="E45" s="650">
        <v>0.77074926552428502</v>
      </c>
      <c r="F45" s="650">
        <v>0.77050791349335035</v>
      </c>
      <c r="G45" s="640">
        <v>1.2412317444574092</v>
      </c>
      <c r="H45" s="640">
        <v>0.73204355928804377</v>
      </c>
      <c r="I45" s="640">
        <v>1.1602876770111479</v>
      </c>
      <c r="J45" s="640">
        <v>0</v>
      </c>
      <c r="K45" s="640">
        <v>0</v>
      </c>
      <c r="L45" s="642">
        <v>1.1336671398168201</v>
      </c>
      <c r="M45" s="141"/>
    </row>
    <row r="46" spans="1:13" ht="18.95" customHeight="1">
      <c r="A46" s="152"/>
      <c r="B46" s="153"/>
      <c r="C46" s="150"/>
      <c r="D46" s="154" t="s">
        <v>45</v>
      </c>
      <c r="E46" s="643">
        <v>0.72599422440623884</v>
      </c>
      <c r="F46" s="643">
        <v>0.73659462950650056</v>
      </c>
      <c r="G46" s="643">
        <v>0.7441096358517747</v>
      </c>
      <c r="H46" s="643">
        <v>0.67488226133634521</v>
      </c>
      <c r="I46" s="643">
        <v>0.17905881338551263</v>
      </c>
      <c r="J46" s="643">
        <v>0</v>
      </c>
      <c r="K46" s="643">
        <v>0</v>
      </c>
      <c r="L46" s="644">
        <v>0.75408688817303993</v>
      </c>
      <c r="M46" s="141"/>
    </row>
    <row r="47" spans="1:13" ht="18.95" customHeight="1">
      <c r="A47" s="148" t="s">
        <v>75</v>
      </c>
      <c r="B47" s="149" t="s">
        <v>47</v>
      </c>
      <c r="C47" s="156" t="s">
        <v>337</v>
      </c>
      <c r="D47" s="157" t="s">
        <v>41</v>
      </c>
      <c r="E47" s="649">
        <v>10133274000</v>
      </c>
      <c r="F47" s="1027">
        <v>9452211000</v>
      </c>
      <c r="G47" s="1027">
        <v>3178000</v>
      </c>
      <c r="H47" s="1027">
        <v>641123000</v>
      </c>
      <c r="I47" s="1027">
        <v>14807000</v>
      </c>
      <c r="J47" s="1027">
        <v>0</v>
      </c>
      <c r="K47" s="1027">
        <v>0</v>
      </c>
      <c r="L47" s="1028">
        <v>21955000</v>
      </c>
      <c r="M47" s="141"/>
    </row>
    <row r="48" spans="1:13" ht="18.95" customHeight="1">
      <c r="A48" s="148"/>
      <c r="B48" s="149"/>
      <c r="C48" s="150"/>
      <c r="D48" s="151" t="s">
        <v>42</v>
      </c>
      <c r="E48" s="649">
        <v>11117576953.249998</v>
      </c>
      <c r="F48" s="1027">
        <v>9912828995.9799995</v>
      </c>
      <c r="G48" s="1027">
        <v>5913463</v>
      </c>
      <c r="H48" s="1027">
        <v>1076493376.6400001</v>
      </c>
      <c r="I48" s="1027">
        <v>93880476.299999997</v>
      </c>
      <c r="J48" s="1027">
        <v>0</v>
      </c>
      <c r="K48" s="1027">
        <v>0</v>
      </c>
      <c r="L48" s="1028">
        <v>28460641.329999991</v>
      </c>
      <c r="M48" s="141"/>
    </row>
    <row r="49" spans="1:13" ht="18.95" customHeight="1">
      <c r="A49" s="148"/>
      <c r="B49" s="149"/>
      <c r="C49" s="150"/>
      <c r="D49" s="151" t="s">
        <v>43</v>
      </c>
      <c r="E49" s="649">
        <v>8330957107.5400009</v>
      </c>
      <c r="F49" s="1027">
        <v>7478534271.0500002</v>
      </c>
      <c r="G49" s="1027">
        <v>4346851.4300000006</v>
      </c>
      <c r="H49" s="1027">
        <v>785151579.90000033</v>
      </c>
      <c r="I49" s="1027">
        <v>46982176.07</v>
      </c>
      <c r="J49" s="1027">
        <v>0</v>
      </c>
      <c r="K49" s="1027">
        <v>0</v>
      </c>
      <c r="L49" s="1028">
        <v>15942229.089999998</v>
      </c>
      <c r="M49" s="141"/>
    </row>
    <row r="50" spans="1:13" ht="18.95" customHeight="1">
      <c r="A50" s="158" t="s">
        <v>4</v>
      </c>
      <c r="B50" s="149"/>
      <c r="C50" s="150"/>
      <c r="D50" s="151" t="s">
        <v>44</v>
      </c>
      <c r="E50" s="650">
        <v>0.82213873892485301</v>
      </c>
      <c r="F50" s="650">
        <v>0.79119417362244671</v>
      </c>
      <c r="G50" s="640">
        <v>1.3677946601636251</v>
      </c>
      <c r="H50" s="640">
        <v>1.2246504647314171</v>
      </c>
      <c r="I50" s="640">
        <v>3.1729706267306006</v>
      </c>
      <c r="J50" s="640">
        <v>0</v>
      </c>
      <c r="K50" s="640">
        <v>0</v>
      </c>
      <c r="L50" s="642">
        <v>0.72613204691414246</v>
      </c>
      <c r="M50" s="141"/>
    </row>
    <row r="51" spans="1:13" ht="18.95" customHeight="1">
      <c r="A51" s="152"/>
      <c r="B51" s="153"/>
      <c r="C51" s="150"/>
      <c r="D51" s="154" t="s">
        <v>45</v>
      </c>
      <c r="E51" s="643">
        <v>0.74935007354319361</v>
      </c>
      <c r="F51" s="643">
        <v>0.7544298680107171</v>
      </c>
      <c r="G51" s="643">
        <v>0.7350771333142696</v>
      </c>
      <c r="H51" s="643">
        <v>0.72936034437169606</v>
      </c>
      <c r="I51" s="643">
        <v>0.5004467160974555</v>
      </c>
      <c r="J51" s="643">
        <v>0</v>
      </c>
      <c r="K51" s="643">
        <v>0</v>
      </c>
      <c r="L51" s="644">
        <v>0.56015002983068773</v>
      </c>
      <c r="M51" s="141"/>
    </row>
    <row r="52" spans="1:13" ht="18.95" customHeight="1">
      <c r="A52" s="148" t="s">
        <v>79</v>
      </c>
      <c r="B52" s="149" t="s">
        <v>47</v>
      </c>
      <c r="C52" s="156" t="s">
        <v>338</v>
      </c>
      <c r="D52" s="151" t="s">
        <v>41</v>
      </c>
      <c r="E52" s="649">
        <v>1701174000</v>
      </c>
      <c r="F52" s="1027">
        <v>1522747000</v>
      </c>
      <c r="G52" s="1027">
        <v>1132000</v>
      </c>
      <c r="H52" s="1027">
        <v>162171000</v>
      </c>
      <c r="I52" s="1027">
        <v>5112000</v>
      </c>
      <c r="J52" s="1027">
        <v>0</v>
      </c>
      <c r="K52" s="1027">
        <v>0</v>
      </c>
      <c r="L52" s="1028">
        <v>10012000</v>
      </c>
      <c r="M52" s="141"/>
    </row>
    <row r="53" spans="1:13" ht="18.95" customHeight="1">
      <c r="A53" s="148"/>
      <c r="B53" s="149"/>
      <c r="C53" s="150"/>
      <c r="D53" s="151" t="s">
        <v>42</v>
      </c>
      <c r="E53" s="649">
        <v>1818559234.9099998</v>
      </c>
      <c r="F53" s="1027">
        <v>1613294194.9100001</v>
      </c>
      <c r="G53" s="1027">
        <v>1611757.33</v>
      </c>
      <c r="H53" s="1027">
        <v>173386425.13999996</v>
      </c>
      <c r="I53" s="1027">
        <v>17911586.530000001</v>
      </c>
      <c r="J53" s="1027">
        <v>0</v>
      </c>
      <c r="K53" s="1027">
        <v>0</v>
      </c>
      <c r="L53" s="1028">
        <v>12355271</v>
      </c>
      <c r="M53" s="141"/>
    </row>
    <row r="54" spans="1:13" ht="18.95" customHeight="1">
      <c r="A54" s="148"/>
      <c r="B54" s="149"/>
      <c r="C54" s="150"/>
      <c r="D54" s="151" t="s">
        <v>43</v>
      </c>
      <c r="E54" s="649">
        <v>1335747010.9300001</v>
      </c>
      <c r="F54" s="1027">
        <v>1206837434.1700001</v>
      </c>
      <c r="G54" s="1027">
        <v>1049745.6100000001</v>
      </c>
      <c r="H54" s="1027">
        <v>116466165.80000003</v>
      </c>
      <c r="I54" s="1027">
        <v>5818139.46</v>
      </c>
      <c r="J54" s="1027">
        <v>0</v>
      </c>
      <c r="K54" s="1027">
        <v>0</v>
      </c>
      <c r="L54" s="1028">
        <v>5575525.8900000025</v>
      </c>
      <c r="M54" s="141"/>
    </row>
    <row r="55" spans="1:13" ht="18.95" customHeight="1">
      <c r="A55" s="158" t="s">
        <v>4</v>
      </c>
      <c r="B55" s="149"/>
      <c r="C55" s="150"/>
      <c r="D55" s="151" t="s">
        <v>44</v>
      </c>
      <c r="E55" s="650">
        <v>0.78519129197248494</v>
      </c>
      <c r="F55" s="650">
        <v>0.79253968923924989</v>
      </c>
      <c r="G55" s="640">
        <v>0.92733711130742058</v>
      </c>
      <c r="H55" s="640">
        <v>0.71816888222925201</v>
      </c>
      <c r="I55" s="641">
        <v>1.1381336971830986</v>
      </c>
      <c r="J55" s="640">
        <v>0</v>
      </c>
      <c r="K55" s="640">
        <v>0</v>
      </c>
      <c r="L55" s="642">
        <v>0.55688432780663233</v>
      </c>
      <c r="M55" s="141"/>
    </row>
    <row r="56" spans="1:13" ht="18.95" customHeight="1">
      <c r="A56" s="152"/>
      <c r="B56" s="153"/>
      <c r="C56" s="150"/>
      <c r="D56" s="159" t="s">
        <v>45</v>
      </c>
      <c r="E56" s="643">
        <v>0.73450838734769397</v>
      </c>
      <c r="F56" s="643">
        <v>0.74805787932394141</v>
      </c>
      <c r="G56" s="643">
        <v>0.65130500135525993</v>
      </c>
      <c r="H56" s="643">
        <v>0.6717144419233515</v>
      </c>
      <c r="I56" s="643">
        <v>0.32482546703806697</v>
      </c>
      <c r="J56" s="643">
        <v>0</v>
      </c>
      <c r="K56" s="643">
        <v>0</v>
      </c>
      <c r="L56" s="644">
        <v>0.45126698475492788</v>
      </c>
      <c r="M56" s="141"/>
    </row>
    <row r="57" spans="1:13" ht="18.95" customHeight="1">
      <c r="A57" s="148" t="s">
        <v>84</v>
      </c>
      <c r="B57" s="149" t="s">
        <v>47</v>
      </c>
      <c r="C57" s="156" t="s">
        <v>339</v>
      </c>
      <c r="D57" s="157" t="s">
        <v>41</v>
      </c>
      <c r="E57" s="649">
        <v>4354891000</v>
      </c>
      <c r="F57" s="1027">
        <v>3981477000</v>
      </c>
      <c r="G57" s="1027">
        <v>1551000</v>
      </c>
      <c r="H57" s="1027">
        <v>319943000</v>
      </c>
      <c r="I57" s="1027">
        <v>10803000</v>
      </c>
      <c r="J57" s="1027">
        <v>0</v>
      </c>
      <c r="K57" s="1027">
        <v>0</v>
      </c>
      <c r="L57" s="1028">
        <v>41117000</v>
      </c>
      <c r="M57" s="141"/>
    </row>
    <row r="58" spans="1:13" ht="18.95" customHeight="1">
      <c r="A58" s="148"/>
      <c r="B58" s="149"/>
      <c r="C58" s="150"/>
      <c r="D58" s="151" t="s">
        <v>42</v>
      </c>
      <c r="E58" s="649">
        <v>4633188452.5600004</v>
      </c>
      <c r="F58" s="1027">
        <v>4179510839.2999997</v>
      </c>
      <c r="G58" s="1027">
        <v>2529200</v>
      </c>
      <c r="H58" s="1027">
        <v>352610784.25000012</v>
      </c>
      <c r="I58" s="1027">
        <v>55142629.960000008</v>
      </c>
      <c r="J58" s="1027">
        <v>0</v>
      </c>
      <c r="K58" s="1027">
        <v>0</v>
      </c>
      <c r="L58" s="1028">
        <v>43394999.04999999</v>
      </c>
      <c r="M58" s="141"/>
    </row>
    <row r="59" spans="1:13" ht="18.95" customHeight="1">
      <c r="A59" s="148"/>
      <c r="B59" s="149"/>
      <c r="C59" s="150"/>
      <c r="D59" s="151" t="s">
        <v>43</v>
      </c>
      <c r="E59" s="649">
        <v>3393468972.2099996</v>
      </c>
      <c r="F59" s="1027">
        <v>3116123806.0899997</v>
      </c>
      <c r="G59" s="1027">
        <v>1530849.52</v>
      </c>
      <c r="H59" s="1027">
        <v>234691473.04000002</v>
      </c>
      <c r="I59" s="1027">
        <v>15399531.65</v>
      </c>
      <c r="J59" s="1027">
        <v>0</v>
      </c>
      <c r="K59" s="1027">
        <v>0</v>
      </c>
      <c r="L59" s="1028">
        <v>25723311.91</v>
      </c>
      <c r="M59" s="141"/>
    </row>
    <row r="60" spans="1:13" ht="18.95" customHeight="1">
      <c r="A60" s="158" t="s">
        <v>4</v>
      </c>
      <c r="B60" s="149"/>
      <c r="C60" s="150"/>
      <c r="D60" s="151" t="s">
        <v>44</v>
      </c>
      <c r="E60" s="650">
        <v>0.77923166669613531</v>
      </c>
      <c r="F60" s="650">
        <v>0.78265523223919153</v>
      </c>
      <c r="G60" s="640">
        <v>0.98700807221147646</v>
      </c>
      <c r="H60" s="640">
        <v>0.73354151533241863</v>
      </c>
      <c r="I60" s="641">
        <v>1.4254865916874941</v>
      </c>
      <c r="J60" s="640">
        <v>0</v>
      </c>
      <c r="K60" s="640">
        <v>0</v>
      </c>
      <c r="L60" s="642">
        <v>0.62561256682150934</v>
      </c>
      <c r="M60" s="141"/>
    </row>
    <row r="61" spans="1:13" ht="18.95" customHeight="1">
      <c r="A61" s="152"/>
      <c r="B61" s="153"/>
      <c r="C61" s="150"/>
      <c r="D61" s="154" t="s">
        <v>45</v>
      </c>
      <c r="E61" s="643">
        <v>0.73242627770406965</v>
      </c>
      <c r="F61" s="643">
        <v>0.7455714139532893</v>
      </c>
      <c r="G61" s="643">
        <v>0.60527025146291313</v>
      </c>
      <c r="H61" s="643">
        <v>0.66558223265685601</v>
      </c>
      <c r="I61" s="643">
        <v>0.27926726855738815</v>
      </c>
      <c r="J61" s="643">
        <v>0</v>
      </c>
      <c r="K61" s="643">
        <v>0</v>
      </c>
      <c r="L61" s="644">
        <v>0.59277134400582521</v>
      </c>
      <c r="M61" s="141"/>
    </row>
    <row r="62" spans="1:13" ht="18.95" customHeight="1">
      <c r="A62" s="148" t="s">
        <v>91</v>
      </c>
      <c r="B62" s="149" t="s">
        <v>47</v>
      </c>
      <c r="C62" s="156" t="s">
        <v>340</v>
      </c>
      <c r="D62" s="151" t="s">
        <v>41</v>
      </c>
      <c r="E62" s="649">
        <v>2339036000</v>
      </c>
      <c r="F62" s="1027">
        <v>2055999000</v>
      </c>
      <c r="G62" s="1027">
        <v>1075000</v>
      </c>
      <c r="H62" s="1027">
        <v>243614000</v>
      </c>
      <c r="I62" s="1027">
        <v>11698000</v>
      </c>
      <c r="J62" s="1027">
        <v>0</v>
      </c>
      <c r="K62" s="1027">
        <v>0</v>
      </c>
      <c r="L62" s="1028">
        <v>26650000</v>
      </c>
      <c r="M62" s="141"/>
    </row>
    <row r="63" spans="1:13" ht="18.95" customHeight="1">
      <c r="A63" s="148"/>
      <c r="B63" s="149"/>
      <c r="C63" s="150"/>
      <c r="D63" s="151" t="s">
        <v>42</v>
      </c>
      <c r="E63" s="649">
        <v>2546698281.0000005</v>
      </c>
      <c r="F63" s="1027">
        <v>2202576082.7400002</v>
      </c>
      <c r="G63" s="1027">
        <v>1818441.57</v>
      </c>
      <c r="H63" s="1027">
        <v>271601824</v>
      </c>
      <c r="I63" s="1027">
        <v>32711627.690000001</v>
      </c>
      <c r="J63" s="1027">
        <v>0</v>
      </c>
      <c r="K63" s="1027">
        <v>0</v>
      </c>
      <c r="L63" s="1028">
        <v>37990305</v>
      </c>
      <c r="M63" s="141"/>
    </row>
    <row r="64" spans="1:13" ht="18.95" customHeight="1">
      <c r="A64" s="148"/>
      <c r="B64" s="149"/>
      <c r="C64" s="150"/>
      <c r="D64" s="151" t="s">
        <v>43</v>
      </c>
      <c r="E64" s="649">
        <v>1877233972.55</v>
      </c>
      <c r="F64" s="1027">
        <v>1659646960.4899998</v>
      </c>
      <c r="G64" s="1027">
        <v>1152882.7200000002</v>
      </c>
      <c r="H64" s="1027">
        <v>189152505.59000018</v>
      </c>
      <c r="I64" s="1027">
        <v>12761747.73</v>
      </c>
      <c r="J64" s="1027">
        <v>0</v>
      </c>
      <c r="K64" s="1027">
        <v>0</v>
      </c>
      <c r="L64" s="1028">
        <v>14519876.020000001</v>
      </c>
      <c r="M64" s="141"/>
    </row>
    <row r="65" spans="1:13" ht="18.95" customHeight="1">
      <c r="A65" s="158" t="s">
        <v>4</v>
      </c>
      <c r="B65" s="149"/>
      <c r="C65" s="150"/>
      <c r="D65" s="151" t="s">
        <v>44</v>
      </c>
      <c r="E65" s="650">
        <v>0.80256737072452067</v>
      </c>
      <c r="F65" s="650">
        <v>0.80722167690256652</v>
      </c>
      <c r="G65" s="640">
        <v>1.0724490418604653</v>
      </c>
      <c r="H65" s="640">
        <v>0.77644349499618326</v>
      </c>
      <c r="I65" s="640">
        <v>1.0909341537014874</v>
      </c>
      <c r="J65" s="640">
        <v>0</v>
      </c>
      <c r="K65" s="640">
        <v>0</v>
      </c>
      <c r="L65" s="642">
        <v>0.54483587317073179</v>
      </c>
      <c r="M65" s="141"/>
    </row>
    <row r="66" spans="1:13" ht="18.95" customHeight="1">
      <c r="A66" s="152"/>
      <c r="B66" s="153"/>
      <c r="C66" s="150"/>
      <c r="D66" s="154" t="s">
        <v>45</v>
      </c>
      <c r="E66" s="643">
        <v>0.73712460818596659</v>
      </c>
      <c r="F66" s="643">
        <v>0.75350267057535747</v>
      </c>
      <c r="G66" s="643">
        <v>0.63399492126656576</v>
      </c>
      <c r="H66" s="643">
        <v>0.69643311964650201</v>
      </c>
      <c r="I66" s="643">
        <v>0.39012879001130502</v>
      </c>
      <c r="J66" s="643">
        <v>0</v>
      </c>
      <c r="K66" s="643">
        <v>0</v>
      </c>
      <c r="L66" s="644">
        <v>0.38219951169120653</v>
      </c>
      <c r="M66" s="141"/>
    </row>
    <row r="67" spans="1:13" ht="18.95" customHeight="1">
      <c r="A67" s="148" t="s">
        <v>96</v>
      </c>
      <c r="B67" s="149" t="s">
        <v>47</v>
      </c>
      <c r="C67" s="156" t="s">
        <v>341</v>
      </c>
      <c r="D67" s="157" t="s">
        <v>41</v>
      </c>
      <c r="E67" s="649">
        <v>4819484000</v>
      </c>
      <c r="F67" s="1027">
        <v>4489852000</v>
      </c>
      <c r="G67" s="1027">
        <v>1775000</v>
      </c>
      <c r="H67" s="1027">
        <v>298639000</v>
      </c>
      <c r="I67" s="1027">
        <v>20130000</v>
      </c>
      <c r="J67" s="1027">
        <v>0</v>
      </c>
      <c r="K67" s="1027">
        <v>0</v>
      </c>
      <c r="L67" s="1028">
        <v>9088000</v>
      </c>
      <c r="M67" s="141"/>
    </row>
    <row r="68" spans="1:13" ht="18.95" customHeight="1">
      <c r="A68" s="148"/>
      <c r="B68" s="149"/>
      <c r="C68" s="150"/>
      <c r="D68" s="151" t="s">
        <v>42</v>
      </c>
      <c r="E68" s="649">
        <v>5170053268.7799997</v>
      </c>
      <c r="F68" s="1027">
        <v>4773341968.2799997</v>
      </c>
      <c r="G68" s="1027">
        <v>2758413</v>
      </c>
      <c r="H68" s="1027">
        <v>320575462</v>
      </c>
      <c r="I68" s="1027">
        <v>55853571.57</v>
      </c>
      <c r="J68" s="1027">
        <v>0</v>
      </c>
      <c r="K68" s="1027">
        <v>0</v>
      </c>
      <c r="L68" s="1028">
        <v>17523853.93</v>
      </c>
      <c r="M68" s="141"/>
    </row>
    <row r="69" spans="1:13" ht="18.95" customHeight="1">
      <c r="A69" s="158" t="s">
        <v>4</v>
      </c>
      <c r="B69" s="149"/>
      <c r="C69" s="150"/>
      <c r="D69" s="151" t="s">
        <v>43</v>
      </c>
      <c r="E69" s="649">
        <v>3821271860.9100003</v>
      </c>
      <c r="F69" s="1027">
        <v>3578851535.5600004</v>
      </c>
      <c r="G69" s="1027">
        <v>1838727.24</v>
      </c>
      <c r="H69" s="1027">
        <v>220472720.10999992</v>
      </c>
      <c r="I69" s="1027">
        <v>10560302.719999999</v>
      </c>
      <c r="J69" s="1027">
        <v>0</v>
      </c>
      <c r="K69" s="1027">
        <v>0</v>
      </c>
      <c r="L69" s="1028">
        <v>9548575.2800000031</v>
      </c>
      <c r="M69" s="141"/>
    </row>
    <row r="70" spans="1:13" ht="18.95" customHeight="1">
      <c r="A70" s="148"/>
      <c r="B70" s="149"/>
      <c r="C70" s="150"/>
      <c r="D70" s="151" t="s">
        <v>44</v>
      </c>
      <c r="E70" s="650">
        <v>0.79287987280588557</v>
      </c>
      <c r="F70" s="650">
        <v>0.79709788553386629</v>
      </c>
      <c r="G70" s="640">
        <v>1.0359026704225351</v>
      </c>
      <c r="H70" s="640">
        <v>0.73825829884911187</v>
      </c>
      <c r="I70" s="641">
        <v>0.52460520218579232</v>
      </c>
      <c r="J70" s="640">
        <v>0</v>
      </c>
      <c r="K70" s="640">
        <v>0</v>
      </c>
      <c r="L70" s="642">
        <v>1.050679498239437</v>
      </c>
      <c r="M70" s="141"/>
    </row>
    <row r="71" spans="1:13" ht="18.95" customHeight="1">
      <c r="A71" s="164" t="s">
        <v>4</v>
      </c>
      <c r="B71" s="165" t="s">
        <v>4</v>
      </c>
      <c r="C71" s="160"/>
      <c r="D71" s="159" t="s">
        <v>45</v>
      </c>
      <c r="E71" s="643">
        <v>0.73911653560423041</v>
      </c>
      <c r="F71" s="643">
        <v>0.74975804359761478</v>
      </c>
      <c r="G71" s="643">
        <v>0.66658881030505579</v>
      </c>
      <c r="H71" s="643">
        <v>0.68774047375466285</v>
      </c>
      <c r="I71" s="643">
        <v>0.18907121645327576</v>
      </c>
      <c r="J71" s="643">
        <v>0</v>
      </c>
      <c r="K71" s="643">
        <v>0</v>
      </c>
      <c r="L71" s="644">
        <v>0.54489014335215946</v>
      </c>
      <c r="M71" s="141"/>
    </row>
    <row r="72" spans="1:13" ht="18.95" customHeight="1">
      <c r="A72" s="161" t="s">
        <v>101</v>
      </c>
      <c r="B72" s="162" t="s">
        <v>47</v>
      </c>
      <c r="C72" s="156" t="s">
        <v>342</v>
      </c>
      <c r="D72" s="163" t="s">
        <v>41</v>
      </c>
      <c r="E72" s="651">
        <v>7623438000</v>
      </c>
      <c r="F72" s="1027">
        <v>7129458000</v>
      </c>
      <c r="G72" s="1027">
        <v>2548000</v>
      </c>
      <c r="H72" s="1027">
        <v>457428000</v>
      </c>
      <c r="I72" s="1027">
        <v>12236000</v>
      </c>
      <c r="J72" s="1027">
        <v>0</v>
      </c>
      <c r="K72" s="1027">
        <v>0</v>
      </c>
      <c r="L72" s="1028">
        <v>21768000</v>
      </c>
      <c r="M72" s="141"/>
    </row>
    <row r="73" spans="1:13" ht="18.95" customHeight="1">
      <c r="A73" s="148"/>
      <c r="B73" s="149"/>
      <c r="C73" s="150"/>
      <c r="D73" s="151" t="s">
        <v>42</v>
      </c>
      <c r="E73" s="652">
        <v>7906197315.0599995</v>
      </c>
      <c r="F73" s="1027">
        <v>7363296425.9300003</v>
      </c>
      <c r="G73" s="1027">
        <v>4309226.83</v>
      </c>
      <c r="H73" s="1027">
        <v>480348689.15000004</v>
      </c>
      <c r="I73" s="1027">
        <v>33562370.739999995</v>
      </c>
      <c r="J73" s="1027">
        <v>0</v>
      </c>
      <c r="K73" s="1027">
        <v>0</v>
      </c>
      <c r="L73" s="1028">
        <v>24680602.409999993</v>
      </c>
      <c r="M73" s="141"/>
    </row>
    <row r="74" spans="1:13" ht="18.95" customHeight="1">
      <c r="A74" s="148"/>
      <c r="B74" s="149"/>
      <c r="C74" s="150"/>
      <c r="D74" s="151" t="s">
        <v>43</v>
      </c>
      <c r="E74" s="652">
        <v>5918671211.3199987</v>
      </c>
      <c r="F74" s="1027">
        <v>5574439820.2999992</v>
      </c>
      <c r="G74" s="1027">
        <v>2971868.51</v>
      </c>
      <c r="H74" s="1027">
        <v>320976615.94999981</v>
      </c>
      <c r="I74" s="1027">
        <v>9808311.2800000012</v>
      </c>
      <c r="J74" s="1027">
        <v>0</v>
      </c>
      <c r="K74" s="1027">
        <v>0</v>
      </c>
      <c r="L74" s="1028">
        <v>10474595.279999997</v>
      </c>
      <c r="M74" s="141"/>
    </row>
    <row r="75" spans="1:13" ht="18.95" customHeight="1">
      <c r="A75" s="148"/>
      <c r="B75" s="149"/>
      <c r="C75" s="150"/>
      <c r="D75" s="151" t="s">
        <v>44</v>
      </c>
      <c r="E75" s="650">
        <v>0.77637821824221553</v>
      </c>
      <c r="F75" s="650">
        <v>0.78188830347271832</v>
      </c>
      <c r="G75" s="640">
        <v>1.166353418367347</v>
      </c>
      <c r="H75" s="640">
        <v>0.70169866284967208</v>
      </c>
      <c r="I75" s="640">
        <v>0.80159457992808114</v>
      </c>
      <c r="J75" s="640">
        <v>0</v>
      </c>
      <c r="K75" s="640">
        <v>0</v>
      </c>
      <c r="L75" s="642">
        <v>0.48119235942668126</v>
      </c>
      <c r="M75" s="141"/>
    </row>
    <row r="76" spans="1:13" ht="18.95" customHeight="1">
      <c r="A76" s="164" t="s">
        <v>4</v>
      </c>
      <c r="B76" s="165" t="s">
        <v>4</v>
      </c>
      <c r="C76" s="150"/>
      <c r="D76" s="159" t="s">
        <v>45</v>
      </c>
      <c r="E76" s="643">
        <v>0.74861162395301062</v>
      </c>
      <c r="F76" s="643">
        <v>0.7570576407421945</v>
      </c>
      <c r="G76" s="643">
        <v>0.68965237320774775</v>
      </c>
      <c r="H76" s="643">
        <v>0.66821586734832827</v>
      </c>
      <c r="I76" s="643">
        <v>0.29224131262903758</v>
      </c>
      <c r="J76" s="643">
        <v>0</v>
      </c>
      <c r="K76" s="643">
        <v>0</v>
      </c>
      <c r="L76" s="644">
        <v>0.42440598110182032</v>
      </c>
      <c r="M76" s="141"/>
    </row>
    <row r="77" spans="1:13" ht="18.95" customHeight="1">
      <c r="A77" s="148" t="s">
        <v>106</v>
      </c>
      <c r="B77" s="149" t="s">
        <v>47</v>
      </c>
      <c r="C77" s="156" t="s">
        <v>343</v>
      </c>
      <c r="D77" s="157" t="s">
        <v>41</v>
      </c>
      <c r="E77" s="651">
        <v>2382061000</v>
      </c>
      <c r="F77" s="1027">
        <v>2154526000</v>
      </c>
      <c r="G77" s="1027">
        <v>1091000</v>
      </c>
      <c r="H77" s="1027">
        <v>206191000</v>
      </c>
      <c r="I77" s="1027">
        <v>6866000</v>
      </c>
      <c r="J77" s="1027">
        <v>0</v>
      </c>
      <c r="K77" s="1027">
        <v>0</v>
      </c>
      <c r="L77" s="1028">
        <v>13387000</v>
      </c>
      <c r="M77" s="141"/>
    </row>
    <row r="78" spans="1:13" ht="18.95" customHeight="1">
      <c r="A78" s="148"/>
      <c r="B78" s="149"/>
      <c r="C78" s="150"/>
      <c r="D78" s="151" t="s">
        <v>42</v>
      </c>
      <c r="E78" s="652">
        <v>2550168895.1599998</v>
      </c>
      <c r="F78" s="1027">
        <v>2282388632.54</v>
      </c>
      <c r="G78" s="1027">
        <v>1839415</v>
      </c>
      <c r="H78" s="1027">
        <v>218770492.19</v>
      </c>
      <c r="I78" s="1027">
        <v>32613937.43</v>
      </c>
      <c r="J78" s="1027">
        <v>0</v>
      </c>
      <c r="K78" s="1027">
        <v>0</v>
      </c>
      <c r="L78" s="1028">
        <v>14556418</v>
      </c>
      <c r="M78" s="141"/>
    </row>
    <row r="79" spans="1:13" ht="18.95" customHeight="1">
      <c r="A79" s="148"/>
      <c r="B79" s="149"/>
      <c r="C79" s="150"/>
      <c r="D79" s="151" t="s">
        <v>43</v>
      </c>
      <c r="E79" s="652">
        <v>1878363948.3100002</v>
      </c>
      <c r="F79" s="1027">
        <v>1717749614.7700002</v>
      </c>
      <c r="G79" s="1027">
        <v>1071091.1499999999</v>
      </c>
      <c r="H79" s="1027">
        <v>140057468.32999998</v>
      </c>
      <c r="I79" s="1027">
        <v>10598842.779999999</v>
      </c>
      <c r="J79" s="1027">
        <v>0</v>
      </c>
      <c r="K79" s="1027">
        <v>0</v>
      </c>
      <c r="L79" s="1028">
        <v>8886931.2800000012</v>
      </c>
      <c r="M79" s="141"/>
    </row>
    <row r="80" spans="1:13" ht="18.95" customHeight="1">
      <c r="A80" s="158" t="s">
        <v>4</v>
      </c>
      <c r="B80" s="149"/>
      <c r="C80" s="150"/>
      <c r="D80" s="151" t="s">
        <v>44</v>
      </c>
      <c r="E80" s="650">
        <v>0.78854569564339461</v>
      </c>
      <c r="F80" s="650">
        <v>0.79727495271349713</v>
      </c>
      <c r="G80" s="640">
        <v>0.98175174152153977</v>
      </c>
      <c r="H80" s="640">
        <v>0.67926082287781708</v>
      </c>
      <c r="I80" s="641">
        <v>1.5436706641421496</v>
      </c>
      <c r="J80" s="640">
        <v>0</v>
      </c>
      <c r="K80" s="640">
        <v>0</v>
      </c>
      <c r="L80" s="642">
        <v>0.66384785837006055</v>
      </c>
      <c r="M80" s="141"/>
    </row>
    <row r="81" spans="1:13" ht="18.95" customHeight="1">
      <c r="A81" s="152"/>
      <c r="B81" s="153"/>
      <c r="C81" s="150"/>
      <c r="D81" s="154" t="s">
        <v>45</v>
      </c>
      <c r="E81" s="643">
        <v>0.73656452789263194</v>
      </c>
      <c r="F81" s="643">
        <v>0.7526104845949787</v>
      </c>
      <c r="G81" s="643">
        <v>0.58229988882334871</v>
      </c>
      <c r="H81" s="643">
        <v>0.64020273908037595</v>
      </c>
      <c r="I81" s="643">
        <v>0.32497893891985674</v>
      </c>
      <c r="J81" s="643">
        <v>0</v>
      </c>
      <c r="K81" s="643">
        <v>0</v>
      </c>
      <c r="L81" s="644">
        <v>0.61051635642779711</v>
      </c>
      <c r="M81" s="141"/>
    </row>
    <row r="82" spans="1:13" ht="18.95" customHeight="1">
      <c r="A82" s="148" t="s">
        <v>110</v>
      </c>
      <c r="B82" s="149" t="s">
        <v>47</v>
      </c>
      <c r="C82" s="156" t="s">
        <v>344</v>
      </c>
      <c r="D82" s="151" t="s">
        <v>41</v>
      </c>
      <c r="E82" s="653">
        <v>3074791000</v>
      </c>
      <c r="F82" s="1027">
        <v>2789471000</v>
      </c>
      <c r="G82" s="1027">
        <v>1400000</v>
      </c>
      <c r="H82" s="1027">
        <v>269142000</v>
      </c>
      <c r="I82" s="1027">
        <v>3541000</v>
      </c>
      <c r="J82" s="1027">
        <v>0</v>
      </c>
      <c r="K82" s="1027">
        <v>0</v>
      </c>
      <c r="L82" s="1028">
        <v>11237000</v>
      </c>
      <c r="M82" s="141"/>
    </row>
    <row r="83" spans="1:13" ht="18.95" customHeight="1">
      <c r="A83" s="148"/>
      <c r="B83" s="149"/>
      <c r="C83" s="150"/>
      <c r="D83" s="151" t="s">
        <v>42</v>
      </c>
      <c r="E83" s="653">
        <v>3321385387.3099999</v>
      </c>
      <c r="F83" s="1027">
        <v>2924885441.75</v>
      </c>
      <c r="G83" s="1027">
        <v>2242660</v>
      </c>
      <c r="H83" s="1027">
        <v>353066172.82000005</v>
      </c>
      <c r="I83" s="1027">
        <v>28448764.969999999</v>
      </c>
      <c r="J83" s="1027">
        <v>0</v>
      </c>
      <c r="K83" s="1027">
        <v>0</v>
      </c>
      <c r="L83" s="1028">
        <v>12742347.770000001</v>
      </c>
      <c r="M83" s="141"/>
    </row>
    <row r="84" spans="1:13" ht="18.95" customHeight="1">
      <c r="A84" s="148"/>
      <c r="B84" s="149"/>
      <c r="C84" s="150"/>
      <c r="D84" s="151" t="s">
        <v>43</v>
      </c>
      <c r="E84" s="653">
        <v>2476683931.8800001</v>
      </c>
      <c r="F84" s="1027">
        <v>2191646217.0100002</v>
      </c>
      <c r="G84" s="1027">
        <v>1544245.4400000002</v>
      </c>
      <c r="H84" s="1027">
        <v>261851651.13999978</v>
      </c>
      <c r="I84" s="1027">
        <v>15408969.639999999</v>
      </c>
      <c r="J84" s="1027">
        <v>0</v>
      </c>
      <c r="K84" s="1027">
        <v>0</v>
      </c>
      <c r="L84" s="1028">
        <v>6232848.6499999994</v>
      </c>
      <c r="M84" s="141"/>
    </row>
    <row r="85" spans="1:13" ht="18.95" customHeight="1">
      <c r="A85" s="158" t="s">
        <v>4</v>
      </c>
      <c r="B85" s="149"/>
      <c r="C85" s="150"/>
      <c r="D85" s="151" t="s">
        <v>44</v>
      </c>
      <c r="E85" s="650">
        <v>0.80548041537782566</v>
      </c>
      <c r="F85" s="650">
        <v>0.78568524892712643</v>
      </c>
      <c r="G85" s="640">
        <v>1.1030324571428574</v>
      </c>
      <c r="H85" s="640">
        <v>0.97291263028438435</v>
      </c>
      <c r="I85" s="640">
        <v>4.3515870206156446</v>
      </c>
      <c r="J85" s="640">
        <v>0</v>
      </c>
      <c r="K85" s="640">
        <v>0</v>
      </c>
      <c r="L85" s="642">
        <v>0.5546719453590816</v>
      </c>
      <c r="M85" s="141"/>
    </row>
    <row r="86" spans="1:13" ht="18.95" customHeight="1">
      <c r="A86" s="152"/>
      <c r="B86" s="153"/>
      <c r="C86" s="150"/>
      <c r="D86" s="159" t="s">
        <v>45</v>
      </c>
      <c r="E86" s="643">
        <v>0.7456779756250671</v>
      </c>
      <c r="F86" s="643">
        <v>0.74931010484250193</v>
      </c>
      <c r="G86" s="643">
        <v>0.68857759981450606</v>
      </c>
      <c r="H86" s="643">
        <v>0.74165035140168134</v>
      </c>
      <c r="I86" s="643">
        <v>0.541639317427283</v>
      </c>
      <c r="J86" s="643">
        <v>0</v>
      </c>
      <c r="K86" s="643">
        <v>0</v>
      </c>
      <c r="L86" s="644">
        <v>0.48914444673016477</v>
      </c>
      <c r="M86" s="141"/>
    </row>
    <row r="87" spans="1:13" ht="18.95" customHeight="1">
      <c r="A87" s="148" t="s">
        <v>114</v>
      </c>
      <c r="B87" s="149" t="s">
        <v>47</v>
      </c>
      <c r="C87" s="156" t="s">
        <v>345</v>
      </c>
      <c r="D87" s="157" t="s">
        <v>41</v>
      </c>
      <c r="E87" s="651">
        <v>6830114000</v>
      </c>
      <c r="F87" s="1027">
        <v>6311126000</v>
      </c>
      <c r="G87" s="1027">
        <v>3246000</v>
      </c>
      <c r="H87" s="1027">
        <v>494238000</v>
      </c>
      <c r="I87" s="1027">
        <v>10865000</v>
      </c>
      <c r="J87" s="1027">
        <v>0</v>
      </c>
      <c r="K87" s="1027">
        <v>0</v>
      </c>
      <c r="L87" s="1028">
        <v>10639000</v>
      </c>
      <c r="M87" s="141"/>
    </row>
    <row r="88" spans="1:13" ht="18.95" customHeight="1">
      <c r="A88" s="148"/>
      <c r="B88" s="149"/>
      <c r="C88" s="150"/>
      <c r="D88" s="151" t="s">
        <v>42</v>
      </c>
      <c r="E88" s="652">
        <v>7385190302.2199993</v>
      </c>
      <c r="F88" s="1027">
        <v>6672926609.4599991</v>
      </c>
      <c r="G88" s="1027">
        <v>4712973.4000000004</v>
      </c>
      <c r="H88" s="1027">
        <v>635603872.3900001</v>
      </c>
      <c r="I88" s="1027">
        <v>57856637.390000008</v>
      </c>
      <c r="J88" s="1027">
        <v>0</v>
      </c>
      <c r="K88" s="1027">
        <v>0</v>
      </c>
      <c r="L88" s="1028">
        <v>14090209.58</v>
      </c>
      <c r="M88" s="141"/>
    </row>
    <row r="89" spans="1:13" ht="18.95" customHeight="1">
      <c r="A89" s="148"/>
      <c r="B89" s="149"/>
      <c r="C89" s="150"/>
      <c r="D89" s="151" t="s">
        <v>43</v>
      </c>
      <c r="E89" s="652">
        <v>5591272124.5900002</v>
      </c>
      <c r="F89" s="1027">
        <v>5068645671.4800005</v>
      </c>
      <c r="G89" s="1027">
        <v>3114627.75</v>
      </c>
      <c r="H89" s="1027">
        <v>469771165.51000023</v>
      </c>
      <c r="I89" s="1027">
        <v>41398614.410000004</v>
      </c>
      <c r="J89" s="1027">
        <v>0</v>
      </c>
      <c r="K89" s="1027">
        <v>0</v>
      </c>
      <c r="L89" s="1028">
        <v>8342045.4400000013</v>
      </c>
      <c r="M89" s="141"/>
    </row>
    <row r="90" spans="1:13" ht="18.95" customHeight="1">
      <c r="A90" s="158" t="s">
        <v>4</v>
      </c>
      <c r="B90" s="149"/>
      <c r="C90" s="150"/>
      <c r="D90" s="151" t="s">
        <v>44</v>
      </c>
      <c r="E90" s="650">
        <v>0.81862061520349438</v>
      </c>
      <c r="F90" s="650">
        <v>0.80312858141003685</v>
      </c>
      <c r="G90" s="640">
        <v>0.95952795748613673</v>
      </c>
      <c r="H90" s="640">
        <v>0.95049584513938679</v>
      </c>
      <c r="I90" s="640">
        <v>3.810272840312932</v>
      </c>
      <c r="J90" s="640">
        <v>0</v>
      </c>
      <c r="K90" s="640">
        <v>0</v>
      </c>
      <c r="L90" s="642">
        <v>0.78410052072563219</v>
      </c>
      <c r="M90" s="141"/>
    </row>
    <row r="91" spans="1:13" ht="18.95" customHeight="1">
      <c r="A91" s="152"/>
      <c r="B91" s="153"/>
      <c r="C91" s="150"/>
      <c r="D91" s="154" t="s">
        <v>45</v>
      </c>
      <c r="E91" s="643">
        <v>0.75709249129426703</v>
      </c>
      <c r="F91" s="643">
        <v>0.75958360823185744</v>
      </c>
      <c r="G91" s="643">
        <v>0.66086257775187096</v>
      </c>
      <c r="H91" s="643">
        <v>0.73909424708752147</v>
      </c>
      <c r="I91" s="643">
        <v>0.71553785836083483</v>
      </c>
      <c r="J91" s="643">
        <v>0</v>
      </c>
      <c r="K91" s="643">
        <v>0</v>
      </c>
      <c r="L91" s="644">
        <v>0.59204551874380296</v>
      </c>
      <c r="M91" s="141"/>
    </row>
    <row r="92" spans="1:13" ht="18.95" customHeight="1">
      <c r="A92" s="148" t="s">
        <v>118</v>
      </c>
      <c r="B92" s="149" t="s">
        <v>47</v>
      </c>
      <c r="C92" s="156" t="s">
        <v>346</v>
      </c>
      <c r="D92" s="151" t="s">
        <v>41</v>
      </c>
      <c r="E92" s="653">
        <v>3206708000</v>
      </c>
      <c r="F92" s="1027">
        <v>2925522000</v>
      </c>
      <c r="G92" s="1027">
        <v>1181000</v>
      </c>
      <c r="H92" s="1027">
        <v>258785000</v>
      </c>
      <c r="I92" s="1027">
        <v>13190000</v>
      </c>
      <c r="J92" s="1027">
        <v>0</v>
      </c>
      <c r="K92" s="1027">
        <v>0</v>
      </c>
      <c r="L92" s="1028">
        <v>8030000</v>
      </c>
      <c r="M92" s="141"/>
    </row>
    <row r="93" spans="1:13" ht="18.95" customHeight="1">
      <c r="A93" s="148"/>
      <c r="B93" s="149"/>
      <c r="C93" s="166"/>
      <c r="D93" s="151" t="s">
        <v>42</v>
      </c>
      <c r="E93" s="653">
        <v>3435243633.0500002</v>
      </c>
      <c r="F93" s="1027">
        <v>3058492586.0799999</v>
      </c>
      <c r="G93" s="1027">
        <v>1905781.71</v>
      </c>
      <c r="H93" s="1027">
        <v>321063675.80000001</v>
      </c>
      <c r="I93" s="1027">
        <v>41726569.609999999</v>
      </c>
      <c r="J93" s="1027">
        <v>0</v>
      </c>
      <c r="K93" s="1027">
        <v>0</v>
      </c>
      <c r="L93" s="1028">
        <v>12055019.85</v>
      </c>
      <c r="M93" s="141"/>
    </row>
    <row r="94" spans="1:13" ht="18.95" customHeight="1">
      <c r="A94" s="148"/>
      <c r="B94" s="149"/>
      <c r="C94" s="166"/>
      <c r="D94" s="151" t="s">
        <v>43</v>
      </c>
      <c r="E94" s="653">
        <v>2571510358.6800003</v>
      </c>
      <c r="F94" s="1027">
        <v>2316019224.0200005</v>
      </c>
      <c r="G94" s="1027">
        <v>1276956.68</v>
      </c>
      <c r="H94" s="1027">
        <v>236883022.25000018</v>
      </c>
      <c r="I94" s="1027">
        <v>9749137.6400000006</v>
      </c>
      <c r="J94" s="1027">
        <v>0</v>
      </c>
      <c r="K94" s="1027">
        <v>0</v>
      </c>
      <c r="L94" s="1028">
        <v>7582018.0900000017</v>
      </c>
      <c r="M94" s="141"/>
    </row>
    <row r="95" spans="1:13" ht="18.95" customHeight="1">
      <c r="A95" s="158" t="s">
        <v>4</v>
      </c>
      <c r="B95" s="149"/>
      <c r="C95" s="167" t="s">
        <v>4</v>
      </c>
      <c r="D95" s="151" t="s">
        <v>44</v>
      </c>
      <c r="E95" s="650">
        <v>0.80191597073384924</v>
      </c>
      <c r="F95" s="650">
        <v>0.79166016321873511</v>
      </c>
      <c r="G95" s="640">
        <v>1.0812503640982218</v>
      </c>
      <c r="H95" s="640">
        <v>0.91536612342291934</v>
      </c>
      <c r="I95" s="640">
        <v>0.73913098104624719</v>
      </c>
      <c r="J95" s="640">
        <v>0</v>
      </c>
      <c r="K95" s="640">
        <v>0</v>
      </c>
      <c r="L95" s="642">
        <v>0.94421146824408486</v>
      </c>
      <c r="M95" s="141"/>
    </row>
    <row r="96" spans="1:13" ht="18.95" customHeight="1">
      <c r="A96" s="152"/>
      <c r="B96" s="153"/>
      <c r="C96" s="168"/>
      <c r="D96" s="159" t="s">
        <v>45</v>
      </c>
      <c r="E96" s="643">
        <v>0.74856709839728908</v>
      </c>
      <c r="F96" s="643">
        <v>0.75724205922904964</v>
      </c>
      <c r="G96" s="643">
        <v>0.67004351720848443</v>
      </c>
      <c r="H96" s="643">
        <v>0.73780698380081333</v>
      </c>
      <c r="I96" s="643">
        <v>0.23364340110200593</v>
      </c>
      <c r="J96" s="643">
        <v>0</v>
      </c>
      <c r="K96" s="643">
        <v>0</v>
      </c>
      <c r="L96" s="644">
        <v>0.62895110786565833</v>
      </c>
      <c r="M96" s="141"/>
    </row>
    <row r="97" spans="1:12" ht="27" customHeight="1">
      <c r="A97" s="620"/>
      <c r="E97" s="169"/>
      <c r="F97" s="169"/>
      <c r="G97" s="169"/>
      <c r="H97" s="169"/>
      <c r="I97" s="169"/>
      <c r="J97" s="169"/>
      <c r="K97" s="169"/>
      <c r="L97" s="169"/>
    </row>
    <row r="98" spans="1:12" ht="18" customHeight="1">
      <c r="A98" s="1538"/>
      <c r="B98" s="1538"/>
      <c r="C98" s="1538"/>
      <c r="D98" s="1538"/>
      <c r="E98" s="1538"/>
      <c r="F98" s="1538"/>
      <c r="G98" s="1538"/>
      <c r="H98" s="1538"/>
      <c r="I98" s="1538"/>
      <c r="J98" s="1538"/>
      <c r="K98" s="1538"/>
      <c r="L98" s="1538"/>
    </row>
    <row r="99" spans="1:12" ht="18">
      <c r="E99" s="169"/>
      <c r="F99" s="169"/>
      <c r="G99" s="169"/>
      <c r="H99" s="169"/>
      <c r="I99" s="169"/>
      <c r="J99" s="169"/>
      <c r="K99" s="169"/>
      <c r="L99" s="169"/>
    </row>
    <row r="100" spans="1:12">
      <c r="G100" s="155"/>
      <c r="H100" s="922"/>
      <c r="I100" s="923"/>
      <c r="J100" s="155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50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K75"/>
  <sheetViews>
    <sheetView showGridLines="0" zoomScale="70" zoomScaleNormal="70" workbookViewId="0">
      <selection activeCell="O21" sqref="O21"/>
    </sheetView>
  </sheetViews>
  <sheetFormatPr defaultColWidth="5.140625" defaultRowHeight="15"/>
  <cols>
    <col min="1" max="1" width="5.140625" style="317" customWidth="1"/>
    <col min="2" max="2" width="2.5703125" style="317" customWidth="1"/>
    <col min="3" max="3" width="58.5703125" style="317" customWidth="1"/>
    <col min="4" max="4" width="19.85546875" style="317" customWidth="1"/>
    <col min="5" max="5" width="2.28515625" style="317" customWidth="1"/>
    <col min="6" max="7" width="20.85546875" style="317" customWidth="1"/>
    <col min="8" max="9" width="20.7109375" style="317" customWidth="1"/>
    <col min="10" max="10" width="5.85546875" style="317" customWidth="1"/>
    <col min="11" max="11" width="13.140625" style="317" bestFit="1" customWidth="1"/>
    <col min="12" max="12" width="22.85546875" style="317" customWidth="1"/>
    <col min="13" max="241" width="12.5703125" style="317" customWidth="1"/>
    <col min="242" max="250" width="5.140625" style="317"/>
    <col min="251" max="251" width="5.140625" style="317" customWidth="1"/>
    <col min="252" max="252" width="2.5703125" style="317" customWidth="1"/>
    <col min="253" max="253" width="58.5703125" style="317" customWidth="1"/>
    <col min="254" max="254" width="19.85546875" style="317" customWidth="1"/>
    <col min="255" max="255" width="2.28515625" style="317" customWidth="1"/>
    <col min="256" max="257" width="20.85546875" style="317" customWidth="1"/>
    <col min="258" max="259" width="20.7109375" style="317" customWidth="1"/>
    <col min="260" max="260" width="5.85546875" style="317" customWidth="1"/>
    <col min="261" max="497" width="12.5703125" style="317" customWidth="1"/>
    <col min="498" max="506" width="5.140625" style="317"/>
    <col min="507" max="507" width="5.140625" style="317" customWidth="1"/>
    <col min="508" max="508" width="2.5703125" style="317" customWidth="1"/>
    <col min="509" max="509" width="58.5703125" style="317" customWidth="1"/>
    <col min="510" max="510" width="19.85546875" style="317" customWidth="1"/>
    <col min="511" max="511" width="2.28515625" style="317" customWidth="1"/>
    <col min="512" max="513" width="20.85546875" style="317" customWidth="1"/>
    <col min="514" max="515" width="20.7109375" style="317" customWidth="1"/>
    <col min="516" max="516" width="5.85546875" style="317" customWidth="1"/>
    <col min="517" max="753" width="12.5703125" style="317" customWidth="1"/>
    <col min="754" max="762" width="5.140625" style="317"/>
    <col min="763" max="763" width="5.140625" style="317" customWidth="1"/>
    <col min="764" max="764" width="2.5703125" style="317" customWidth="1"/>
    <col min="765" max="765" width="58.5703125" style="317" customWidth="1"/>
    <col min="766" max="766" width="19.85546875" style="317" customWidth="1"/>
    <col min="767" max="767" width="2.28515625" style="317" customWidth="1"/>
    <col min="768" max="769" width="20.85546875" style="317" customWidth="1"/>
    <col min="770" max="771" width="20.7109375" style="317" customWidth="1"/>
    <col min="772" max="772" width="5.85546875" style="317" customWidth="1"/>
    <col min="773" max="1009" width="12.5703125" style="317" customWidth="1"/>
    <col min="1010" max="1018" width="5.140625" style="317"/>
    <col min="1019" max="1019" width="5.140625" style="317" customWidth="1"/>
    <col min="1020" max="1020" width="2.5703125" style="317" customWidth="1"/>
    <col min="1021" max="1021" width="58.5703125" style="317" customWidth="1"/>
    <col min="1022" max="1022" width="19.85546875" style="317" customWidth="1"/>
    <col min="1023" max="1023" width="2.28515625" style="317" customWidth="1"/>
    <col min="1024" max="1025" width="20.85546875" style="317" customWidth="1"/>
    <col min="1026" max="1027" width="20.7109375" style="317" customWidth="1"/>
    <col min="1028" max="1028" width="5.85546875" style="317" customWidth="1"/>
    <col min="1029" max="1265" width="12.5703125" style="317" customWidth="1"/>
    <col min="1266" max="1274" width="5.140625" style="317"/>
    <col min="1275" max="1275" width="5.140625" style="317" customWidth="1"/>
    <col min="1276" max="1276" width="2.5703125" style="317" customWidth="1"/>
    <col min="1277" max="1277" width="58.5703125" style="317" customWidth="1"/>
    <col min="1278" max="1278" width="19.85546875" style="317" customWidth="1"/>
    <col min="1279" max="1279" width="2.28515625" style="317" customWidth="1"/>
    <col min="1280" max="1281" width="20.85546875" style="317" customWidth="1"/>
    <col min="1282" max="1283" width="20.7109375" style="317" customWidth="1"/>
    <col min="1284" max="1284" width="5.85546875" style="317" customWidth="1"/>
    <col min="1285" max="1521" width="12.5703125" style="317" customWidth="1"/>
    <col min="1522" max="1530" width="5.140625" style="317"/>
    <col min="1531" max="1531" width="5.140625" style="317" customWidth="1"/>
    <col min="1532" max="1532" width="2.5703125" style="317" customWidth="1"/>
    <col min="1533" max="1533" width="58.5703125" style="317" customWidth="1"/>
    <col min="1534" max="1534" width="19.85546875" style="317" customWidth="1"/>
    <col min="1535" max="1535" width="2.28515625" style="317" customWidth="1"/>
    <col min="1536" max="1537" width="20.85546875" style="317" customWidth="1"/>
    <col min="1538" max="1539" width="20.7109375" style="317" customWidth="1"/>
    <col min="1540" max="1540" width="5.85546875" style="317" customWidth="1"/>
    <col min="1541" max="1777" width="12.5703125" style="317" customWidth="1"/>
    <col min="1778" max="1786" width="5.140625" style="317"/>
    <col min="1787" max="1787" width="5.140625" style="317" customWidth="1"/>
    <col min="1788" max="1788" width="2.5703125" style="317" customWidth="1"/>
    <col min="1789" max="1789" width="58.5703125" style="317" customWidth="1"/>
    <col min="1790" max="1790" width="19.85546875" style="317" customWidth="1"/>
    <col min="1791" max="1791" width="2.28515625" style="317" customWidth="1"/>
    <col min="1792" max="1793" width="20.85546875" style="317" customWidth="1"/>
    <col min="1794" max="1795" width="20.7109375" style="317" customWidth="1"/>
    <col min="1796" max="1796" width="5.85546875" style="317" customWidth="1"/>
    <col min="1797" max="2033" width="12.5703125" style="317" customWidth="1"/>
    <col min="2034" max="2042" width="5.140625" style="317"/>
    <col min="2043" max="2043" width="5.140625" style="317" customWidth="1"/>
    <col min="2044" max="2044" width="2.5703125" style="317" customWidth="1"/>
    <col min="2045" max="2045" width="58.5703125" style="317" customWidth="1"/>
    <col min="2046" max="2046" width="19.85546875" style="317" customWidth="1"/>
    <col min="2047" max="2047" width="2.28515625" style="317" customWidth="1"/>
    <col min="2048" max="2049" width="20.85546875" style="317" customWidth="1"/>
    <col min="2050" max="2051" width="20.7109375" style="317" customWidth="1"/>
    <col min="2052" max="2052" width="5.85546875" style="317" customWidth="1"/>
    <col min="2053" max="2289" width="12.5703125" style="317" customWidth="1"/>
    <col min="2290" max="2298" width="5.140625" style="317"/>
    <col min="2299" max="2299" width="5.140625" style="317" customWidth="1"/>
    <col min="2300" max="2300" width="2.5703125" style="317" customWidth="1"/>
    <col min="2301" max="2301" width="58.5703125" style="317" customWidth="1"/>
    <col min="2302" max="2302" width="19.85546875" style="317" customWidth="1"/>
    <col min="2303" max="2303" width="2.28515625" style="317" customWidth="1"/>
    <col min="2304" max="2305" width="20.85546875" style="317" customWidth="1"/>
    <col min="2306" max="2307" width="20.7109375" style="317" customWidth="1"/>
    <col min="2308" max="2308" width="5.85546875" style="317" customWidth="1"/>
    <col min="2309" max="2545" width="12.5703125" style="317" customWidth="1"/>
    <col min="2546" max="2554" width="5.140625" style="317"/>
    <col min="2555" max="2555" width="5.140625" style="317" customWidth="1"/>
    <col min="2556" max="2556" width="2.5703125" style="317" customWidth="1"/>
    <col min="2557" max="2557" width="58.5703125" style="317" customWidth="1"/>
    <col min="2558" max="2558" width="19.85546875" style="317" customWidth="1"/>
    <col min="2559" max="2559" width="2.28515625" style="317" customWidth="1"/>
    <col min="2560" max="2561" width="20.85546875" style="317" customWidth="1"/>
    <col min="2562" max="2563" width="20.7109375" style="317" customWidth="1"/>
    <col min="2564" max="2564" width="5.85546875" style="317" customWidth="1"/>
    <col min="2565" max="2801" width="12.5703125" style="317" customWidth="1"/>
    <col min="2802" max="2810" width="5.140625" style="317"/>
    <col min="2811" max="2811" width="5.140625" style="317" customWidth="1"/>
    <col min="2812" max="2812" width="2.5703125" style="317" customWidth="1"/>
    <col min="2813" max="2813" width="58.5703125" style="317" customWidth="1"/>
    <col min="2814" max="2814" width="19.85546875" style="317" customWidth="1"/>
    <col min="2815" max="2815" width="2.28515625" style="317" customWidth="1"/>
    <col min="2816" max="2817" width="20.85546875" style="317" customWidth="1"/>
    <col min="2818" max="2819" width="20.7109375" style="317" customWidth="1"/>
    <col min="2820" max="2820" width="5.85546875" style="317" customWidth="1"/>
    <col min="2821" max="3057" width="12.5703125" style="317" customWidth="1"/>
    <col min="3058" max="3066" width="5.140625" style="317"/>
    <col min="3067" max="3067" width="5.140625" style="317" customWidth="1"/>
    <col min="3068" max="3068" width="2.5703125" style="317" customWidth="1"/>
    <col min="3069" max="3069" width="58.5703125" style="317" customWidth="1"/>
    <col min="3070" max="3070" width="19.85546875" style="317" customWidth="1"/>
    <col min="3071" max="3071" width="2.28515625" style="317" customWidth="1"/>
    <col min="3072" max="3073" width="20.85546875" style="317" customWidth="1"/>
    <col min="3074" max="3075" width="20.7109375" style="317" customWidth="1"/>
    <col min="3076" max="3076" width="5.85546875" style="317" customWidth="1"/>
    <col min="3077" max="3313" width="12.5703125" style="317" customWidth="1"/>
    <col min="3314" max="3322" width="5.140625" style="317"/>
    <col min="3323" max="3323" width="5.140625" style="317" customWidth="1"/>
    <col min="3324" max="3324" width="2.5703125" style="317" customWidth="1"/>
    <col min="3325" max="3325" width="58.5703125" style="317" customWidth="1"/>
    <col min="3326" max="3326" width="19.85546875" style="317" customWidth="1"/>
    <col min="3327" max="3327" width="2.28515625" style="317" customWidth="1"/>
    <col min="3328" max="3329" width="20.85546875" style="317" customWidth="1"/>
    <col min="3330" max="3331" width="20.7109375" style="317" customWidth="1"/>
    <col min="3332" max="3332" width="5.85546875" style="317" customWidth="1"/>
    <col min="3333" max="3569" width="12.5703125" style="317" customWidth="1"/>
    <col min="3570" max="3578" width="5.140625" style="317"/>
    <col min="3579" max="3579" width="5.140625" style="317" customWidth="1"/>
    <col min="3580" max="3580" width="2.5703125" style="317" customWidth="1"/>
    <col min="3581" max="3581" width="58.5703125" style="317" customWidth="1"/>
    <col min="3582" max="3582" width="19.85546875" style="317" customWidth="1"/>
    <col min="3583" max="3583" width="2.28515625" style="317" customWidth="1"/>
    <col min="3584" max="3585" width="20.85546875" style="317" customWidth="1"/>
    <col min="3586" max="3587" width="20.7109375" style="317" customWidth="1"/>
    <col min="3588" max="3588" width="5.85546875" style="317" customWidth="1"/>
    <col min="3589" max="3825" width="12.5703125" style="317" customWidth="1"/>
    <col min="3826" max="3834" width="5.140625" style="317"/>
    <col min="3835" max="3835" width="5.140625" style="317" customWidth="1"/>
    <col min="3836" max="3836" width="2.5703125" style="317" customWidth="1"/>
    <col min="3837" max="3837" width="58.5703125" style="317" customWidth="1"/>
    <col min="3838" max="3838" width="19.85546875" style="317" customWidth="1"/>
    <col min="3839" max="3839" width="2.28515625" style="317" customWidth="1"/>
    <col min="3840" max="3841" width="20.85546875" style="317" customWidth="1"/>
    <col min="3842" max="3843" width="20.7109375" style="317" customWidth="1"/>
    <col min="3844" max="3844" width="5.85546875" style="317" customWidth="1"/>
    <col min="3845" max="4081" width="12.5703125" style="317" customWidth="1"/>
    <col min="4082" max="4090" width="5.140625" style="317"/>
    <col min="4091" max="4091" width="5.140625" style="317" customWidth="1"/>
    <col min="4092" max="4092" width="2.5703125" style="317" customWidth="1"/>
    <col min="4093" max="4093" width="58.5703125" style="317" customWidth="1"/>
    <col min="4094" max="4094" width="19.85546875" style="317" customWidth="1"/>
    <col min="4095" max="4095" width="2.28515625" style="317" customWidth="1"/>
    <col min="4096" max="4097" width="20.85546875" style="317" customWidth="1"/>
    <col min="4098" max="4099" width="20.7109375" style="317" customWidth="1"/>
    <col min="4100" max="4100" width="5.85546875" style="317" customWidth="1"/>
    <col min="4101" max="4337" width="12.5703125" style="317" customWidth="1"/>
    <col min="4338" max="4346" width="5.140625" style="317"/>
    <col min="4347" max="4347" width="5.140625" style="317" customWidth="1"/>
    <col min="4348" max="4348" width="2.5703125" style="317" customWidth="1"/>
    <col min="4349" max="4349" width="58.5703125" style="317" customWidth="1"/>
    <col min="4350" max="4350" width="19.85546875" style="317" customWidth="1"/>
    <col min="4351" max="4351" width="2.28515625" style="317" customWidth="1"/>
    <col min="4352" max="4353" width="20.85546875" style="317" customWidth="1"/>
    <col min="4354" max="4355" width="20.7109375" style="317" customWidth="1"/>
    <col min="4356" max="4356" width="5.85546875" style="317" customWidth="1"/>
    <col min="4357" max="4593" width="12.5703125" style="317" customWidth="1"/>
    <col min="4594" max="4602" width="5.140625" style="317"/>
    <col min="4603" max="4603" width="5.140625" style="317" customWidth="1"/>
    <col min="4604" max="4604" width="2.5703125" style="317" customWidth="1"/>
    <col min="4605" max="4605" width="58.5703125" style="317" customWidth="1"/>
    <col min="4606" max="4606" width="19.85546875" style="317" customWidth="1"/>
    <col min="4607" max="4607" width="2.28515625" style="317" customWidth="1"/>
    <col min="4608" max="4609" width="20.85546875" style="317" customWidth="1"/>
    <col min="4610" max="4611" width="20.7109375" style="317" customWidth="1"/>
    <col min="4612" max="4612" width="5.85546875" style="317" customWidth="1"/>
    <col min="4613" max="4849" width="12.5703125" style="317" customWidth="1"/>
    <col min="4850" max="4858" width="5.140625" style="317"/>
    <col min="4859" max="4859" width="5.140625" style="317" customWidth="1"/>
    <col min="4860" max="4860" width="2.5703125" style="317" customWidth="1"/>
    <col min="4861" max="4861" width="58.5703125" style="317" customWidth="1"/>
    <col min="4862" max="4862" width="19.85546875" style="317" customWidth="1"/>
    <col min="4863" max="4863" width="2.28515625" style="317" customWidth="1"/>
    <col min="4864" max="4865" width="20.85546875" style="317" customWidth="1"/>
    <col min="4866" max="4867" width="20.7109375" style="317" customWidth="1"/>
    <col min="4868" max="4868" width="5.85546875" style="317" customWidth="1"/>
    <col min="4869" max="5105" width="12.5703125" style="317" customWidth="1"/>
    <col min="5106" max="5114" width="5.140625" style="317"/>
    <col min="5115" max="5115" width="5.140625" style="317" customWidth="1"/>
    <col min="5116" max="5116" width="2.5703125" style="317" customWidth="1"/>
    <col min="5117" max="5117" width="58.5703125" style="317" customWidth="1"/>
    <col min="5118" max="5118" width="19.85546875" style="317" customWidth="1"/>
    <col min="5119" max="5119" width="2.28515625" style="317" customWidth="1"/>
    <col min="5120" max="5121" width="20.85546875" style="317" customWidth="1"/>
    <col min="5122" max="5123" width="20.7109375" style="317" customWidth="1"/>
    <col min="5124" max="5124" width="5.85546875" style="317" customWidth="1"/>
    <col min="5125" max="5361" width="12.5703125" style="317" customWidth="1"/>
    <col min="5362" max="5370" width="5.140625" style="317"/>
    <col min="5371" max="5371" width="5.140625" style="317" customWidth="1"/>
    <col min="5372" max="5372" width="2.5703125" style="317" customWidth="1"/>
    <col min="5373" max="5373" width="58.5703125" style="317" customWidth="1"/>
    <col min="5374" max="5374" width="19.85546875" style="317" customWidth="1"/>
    <col min="5375" max="5375" width="2.28515625" style="317" customWidth="1"/>
    <col min="5376" max="5377" width="20.85546875" style="317" customWidth="1"/>
    <col min="5378" max="5379" width="20.7109375" style="317" customWidth="1"/>
    <col min="5380" max="5380" width="5.85546875" style="317" customWidth="1"/>
    <col min="5381" max="5617" width="12.5703125" style="317" customWidth="1"/>
    <col min="5618" max="5626" width="5.140625" style="317"/>
    <col min="5627" max="5627" width="5.140625" style="317" customWidth="1"/>
    <col min="5628" max="5628" width="2.5703125" style="317" customWidth="1"/>
    <col min="5629" max="5629" width="58.5703125" style="317" customWidth="1"/>
    <col min="5630" max="5630" width="19.85546875" style="317" customWidth="1"/>
    <col min="5631" max="5631" width="2.28515625" style="317" customWidth="1"/>
    <col min="5632" max="5633" width="20.85546875" style="317" customWidth="1"/>
    <col min="5634" max="5635" width="20.7109375" style="317" customWidth="1"/>
    <col min="5636" max="5636" width="5.85546875" style="317" customWidth="1"/>
    <col min="5637" max="5873" width="12.5703125" style="317" customWidth="1"/>
    <col min="5874" max="5882" width="5.140625" style="317"/>
    <col min="5883" max="5883" width="5.140625" style="317" customWidth="1"/>
    <col min="5884" max="5884" width="2.5703125" style="317" customWidth="1"/>
    <col min="5885" max="5885" width="58.5703125" style="317" customWidth="1"/>
    <col min="5886" max="5886" width="19.85546875" style="317" customWidth="1"/>
    <col min="5887" max="5887" width="2.28515625" style="317" customWidth="1"/>
    <col min="5888" max="5889" width="20.85546875" style="317" customWidth="1"/>
    <col min="5890" max="5891" width="20.7109375" style="317" customWidth="1"/>
    <col min="5892" max="5892" width="5.85546875" style="317" customWidth="1"/>
    <col min="5893" max="6129" width="12.5703125" style="317" customWidth="1"/>
    <col min="6130" max="6138" width="5.140625" style="317"/>
    <col min="6139" max="6139" width="5.140625" style="317" customWidth="1"/>
    <col min="6140" max="6140" width="2.5703125" style="317" customWidth="1"/>
    <col min="6141" max="6141" width="58.5703125" style="317" customWidth="1"/>
    <col min="6142" max="6142" width="19.85546875" style="317" customWidth="1"/>
    <col min="6143" max="6143" width="2.28515625" style="317" customWidth="1"/>
    <col min="6144" max="6145" width="20.85546875" style="317" customWidth="1"/>
    <col min="6146" max="6147" width="20.7109375" style="317" customWidth="1"/>
    <col min="6148" max="6148" width="5.85546875" style="317" customWidth="1"/>
    <col min="6149" max="6385" width="12.5703125" style="317" customWidth="1"/>
    <col min="6386" max="6394" width="5.140625" style="317"/>
    <col min="6395" max="6395" width="5.140625" style="317" customWidth="1"/>
    <col min="6396" max="6396" width="2.5703125" style="317" customWidth="1"/>
    <col min="6397" max="6397" width="58.5703125" style="317" customWidth="1"/>
    <col min="6398" max="6398" width="19.85546875" style="317" customWidth="1"/>
    <col min="6399" max="6399" width="2.28515625" style="317" customWidth="1"/>
    <col min="6400" max="6401" width="20.85546875" style="317" customWidth="1"/>
    <col min="6402" max="6403" width="20.7109375" style="317" customWidth="1"/>
    <col min="6404" max="6404" width="5.85546875" style="317" customWidth="1"/>
    <col min="6405" max="6641" width="12.5703125" style="317" customWidth="1"/>
    <col min="6642" max="6650" width="5.140625" style="317"/>
    <col min="6651" max="6651" width="5.140625" style="317" customWidth="1"/>
    <col min="6652" max="6652" width="2.5703125" style="317" customWidth="1"/>
    <col min="6653" max="6653" width="58.5703125" style="317" customWidth="1"/>
    <col min="6654" max="6654" width="19.85546875" style="317" customWidth="1"/>
    <col min="6655" max="6655" width="2.28515625" style="317" customWidth="1"/>
    <col min="6656" max="6657" width="20.85546875" style="317" customWidth="1"/>
    <col min="6658" max="6659" width="20.7109375" style="317" customWidth="1"/>
    <col min="6660" max="6660" width="5.85546875" style="317" customWidth="1"/>
    <col min="6661" max="6897" width="12.5703125" style="317" customWidth="1"/>
    <col min="6898" max="6906" width="5.140625" style="317"/>
    <col min="6907" max="6907" width="5.140625" style="317" customWidth="1"/>
    <col min="6908" max="6908" width="2.5703125" style="317" customWidth="1"/>
    <col min="6909" max="6909" width="58.5703125" style="317" customWidth="1"/>
    <col min="6910" max="6910" width="19.85546875" style="317" customWidth="1"/>
    <col min="6911" max="6911" width="2.28515625" style="317" customWidth="1"/>
    <col min="6912" max="6913" width="20.85546875" style="317" customWidth="1"/>
    <col min="6914" max="6915" width="20.7109375" style="317" customWidth="1"/>
    <col min="6916" max="6916" width="5.85546875" style="317" customWidth="1"/>
    <col min="6917" max="7153" width="12.5703125" style="317" customWidth="1"/>
    <col min="7154" max="7162" width="5.140625" style="317"/>
    <col min="7163" max="7163" width="5.140625" style="317" customWidth="1"/>
    <col min="7164" max="7164" width="2.5703125" style="317" customWidth="1"/>
    <col min="7165" max="7165" width="58.5703125" style="317" customWidth="1"/>
    <col min="7166" max="7166" width="19.85546875" style="317" customWidth="1"/>
    <col min="7167" max="7167" width="2.28515625" style="317" customWidth="1"/>
    <col min="7168" max="7169" width="20.85546875" style="317" customWidth="1"/>
    <col min="7170" max="7171" width="20.7109375" style="317" customWidth="1"/>
    <col min="7172" max="7172" width="5.85546875" style="317" customWidth="1"/>
    <col min="7173" max="7409" width="12.5703125" style="317" customWidth="1"/>
    <col min="7410" max="7418" width="5.140625" style="317"/>
    <col min="7419" max="7419" width="5.140625" style="317" customWidth="1"/>
    <col min="7420" max="7420" width="2.5703125" style="317" customWidth="1"/>
    <col min="7421" max="7421" width="58.5703125" style="317" customWidth="1"/>
    <col min="7422" max="7422" width="19.85546875" style="317" customWidth="1"/>
    <col min="7423" max="7423" width="2.28515625" style="317" customWidth="1"/>
    <col min="7424" max="7425" width="20.85546875" style="317" customWidth="1"/>
    <col min="7426" max="7427" width="20.7109375" style="317" customWidth="1"/>
    <col min="7428" max="7428" width="5.85546875" style="317" customWidth="1"/>
    <col min="7429" max="7665" width="12.5703125" style="317" customWidth="1"/>
    <col min="7666" max="7674" width="5.140625" style="317"/>
    <col min="7675" max="7675" width="5.140625" style="317" customWidth="1"/>
    <col min="7676" max="7676" width="2.5703125" style="317" customWidth="1"/>
    <col min="7677" max="7677" width="58.5703125" style="317" customWidth="1"/>
    <col min="7678" max="7678" width="19.85546875" style="317" customWidth="1"/>
    <col min="7679" max="7679" width="2.28515625" style="317" customWidth="1"/>
    <col min="7680" max="7681" width="20.85546875" style="317" customWidth="1"/>
    <col min="7682" max="7683" width="20.7109375" style="317" customWidth="1"/>
    <col min="7684" max="7684" width="5.85546875" style="317" customWidth="1"/>
    <col min="7685" max="7921" width="12.5703125" style="317" customWidth="1"/>
    <col min="7922" max="7930" width="5.140625" style="317"/>
    <col min="7931" max="7931" width="5.140625" style="317" customWidth="1"/>
    <col min="7932" max="7932" width="2.5703125" style="317" customWidth="1"/>
    <col min="7933" max="7933" width="58.5703125" style="317" customWidth="1"/>
    <col min="7934" max="7934" width="19.85546875" style="317" customWidth="1"/>
    <col min="7935" max="7935" width="2.28515625" style="317" customWidth="1"/>
    <col min="7936" max="7937" width="20.85546875" style="317" customWidth="1"/>
    <col min="7938" max="7939" width="20.7109375" style="317" customWidth="1"/>
    <col min="7940" max="7940" width="5.85546875" style="317" customWidth="1"/>
    <col min="7941" max="8177" width="12.5703125" style="317" customWidth="1"/>
    <col min="8178" max="8186" width="5.140625" style="317"/>
    <col min="8187" max="8187" width="5.140625" style="317" customWidth="1"/>
    <col min="8188" max="8188" width="2.5703125" style="317" customWidth="1"/>
    <col min="8189" max="8189" width="58.5703125" style="317" customWidth="1"/>
    <col min="8190" max="8190" width="19.85546875" style="317" customWidth="1"/>
    <col min="8191" max="8191" width="2.28515625" style="317" customWidth="1"/>
    <col min="8192" max="8193" width="20.85546875" style="317" customWidth="1"/>
    <col min="8194" max="8195" width="20.7109375" style="317" customWidth="1"/>
    <col min="8196" max="8196" width="5.85546875" style="317" customWidth="1"/>
    <col min="8197" max="8433" width="12.5703125" style="317" customWidth="1"/>
    <col min="8434" max="8442" width="5.140625" style="317"/>
    <col min="8443" max="8443" width="5.140625" style="317" customWidth="1"/>
    <col min="8444" max="8444" width="2.5703125" style="317" customWidth="1"/>
    <col min="8445" max="8445" width="58.5703125" style="317" customWidth="1"/>
    <col min="8446" max="8446" width="19.85546875" style="317" customWidth="1"/>
    <col min="8447" max="8447" width="2.28515625" style="317" customWidth="1"/>
    <col min="8448" max="8449" width="20.85546875" style="317" customWidth="1"/>
    <col min="8450" max="8451" width="20.7109375" style="317" customWidth="1"/>
    <col min="8452" max="8452" width="5.85546875" style="317" customWidth="1"/>
    <col min="8453" max="8689" width="12.5703125" style="317" customWidth="1"/>
    <col min="8690" max="8698" width="5.140625" style="317"/>
    <col min="8699" max="8699" width="5.140625" style="317" customWidth="1"/>
    <col min="8700" max="8700" width="2.5703125" style="317" customWidth="1"/>
    <col min="8701" max="8701" width="58.5703125" style="317" customWidth="1"/>
    <col min="8702" max="8702" width="19.85546875" style="317" customWidth="1"/>
    <col min="8703" max="8703" width="2.28515625" style="317" customWidth="1"/>
    <col min="8704" max="8705" width="20.85546875" style="317" customWidth="1"/>
    <col min="8706" max="8707" width="20.7109375" style="317" customWidth="1"/>
    <col min="8708" max="8708" width="5.85546875" style="317" customWidth="1"/>
    <col min="8709" max="8945" width="12.5703125" style="317" customWidth="1"/>
    <col min="8946" max="8954" width="5.140625" style="317"/>
    <col min="8955" max="8955" width="5.140625" style="317" customWidth="1"/>
    <col min="8956" max="8956" width="2.5703125" style="317" customWidth="1"/>
    <col min="8957" max="8957" width="58.5703125" style="317" customWidth="1"/>
    <col min="8958" max="8958" width="19.85546875" style="317" customWidth="1"/>
    <col min="8959" max="8959" width="2.28515625" style="317" customWidth="1"/>
    <col min="8960" max="8961" width="20.85546875" style="317" customWidth="1"/>
    <col min="8962" max="8963" width="20.7109375" style="317" customWidth="1"/>
    <col min="8964" max="8964" width="5.85546875" style="317" customWidth="1"/>
    <col min="8965" max="9201" width="12.5703125" style="317" customWidth="1"/>
    <col min="9202" max="9210" width="5.140625" style="317"/>
    <col min="9211" max="9211" width="5.140625" style="317" customWidth="1"/>
    <col min="9212" max="9212" width="2.5703125" style="317" customWidth="1"/>
    <col min="9213" max="9213" width="58.5703125" style="317" customWidth="1"/>
    <col min="9214" max="9214" width="19.85546875" style="317" customWidth="1"/>
    <col min="9215" max="9215" width="2.28515625" style="317" customWidth="1"/>
    <col min="9216" max="9217" width="20.85546875" style="317" customWidth="1"/>
    <col min="9218" max="9219" width="20.7109375" style="317" customWidth="1"/>
    <col min="9220" max="9220" width="5.85546875" style="317" customWidth="1"/>
    <col min="9221" max="9457" width="12.5703125" style="317" customWidth="1"/>
    <col min="9458" max="9466" width="5.140625" style="317"/>
    <col min="9467" max="9467" width="5.140625" style="317" customWidth="1"/>
    <col min="9468" max="9468" width="2.5703125" style="317" customWidth="1"/>
    <col min="9469" max="9469" width="58.5703125" style="317" customWidth="1"/>
    <col min="9470" max="9470" width="19.85546875" style="317" customWidth="1"/>
    <col min="9471" max="9471" width="2.28515625" style="317" customWidth="1"/>
    <col min="9472" max="9473" width="20.85546875" style="317" customWidth="1"/>
    <col min="9474" max="9475" width="20.7109375" style="317" customWidth="1"/>
    <col min="9476" max="9476" width="5.85546875" style="317" customWidth="1"/>
    <col min="9477" max="9713" width="12.5703125" style="317" customWidth="1"/>
    <col min="9714" max="9722" width="5.140625" style="317"/>
    <col min="9723" max="9723" width="5.140625" style="317" customWidth="1"/>
    <col min="9724" max="9724" width="2.5703125" style="317" customWidth="1"/>
    <col min="9725" max="9725" width="58.5703125" style="317" customWidth="1"/>
    <col min="9726" max="9726" width="19.85546875" style="317" customWidth="1"/>
    <col min="9727" max="9727" width="2.28515625" style="317" customWidth="1"/>
    <col min="9728" max="9729" width="20.85546875" style="317" customWidth="1"/>
    <col min="9730" max="9731" width="20.7109375" style="317" customWidth="1"/>
    <col min="9732" max="9732" width="5.85546875" style="317" customWidth="1"/>
    <col min="9733" max="9969" width="12.5703125" style="317" customWidth="1"/>
    <col min="9970" max="9978" width="5.140625" style="317"/>
    <col min="9979" max="9979" width="5.140625" style="317" customWidth="1"/>
    <col min="9980" max="9980" width="2.5703125" style="317" customWidth="1"/>
    <col min="9981" max="9981" width="58.5703125" style="317" customWidth="1"/>
    <col min="9982" max="9982" width="19.85546875" style="317" customWidth="1"/>
    <col min="9983" max="9983" width="2.28515625" style="317" customWidth="1"/>
    <col min="9984" max="9985" width="20.85546875" style="317" customWidth="1"/>
    <col min="9986" max="9987" width="20.7109375" style="317" customWidth="1"/>
    <col min="9988" max="9988" width="5.85546875" style="317" customWidth="1"/>
    <col min="9989" max="10225" width="12.5703125" style="317" customWidth="1"/>
    <col min="10226" max="10234" width="5.140625" style="317"/>
    <col min="10235" max="10235" width="5.140625" style="317" customWidth="1"/>
    <col min="10236" max="10236" width="2.5703125" style="317" customWidth="1"/>
    <col min="10237" max="10237" width="58.5703125" style="317" customWidth="1"/>
    <col min="10238" max="10238" width="19.85546875" style="317" customWidth="1"/>
    <col min="10239" max="10239" width="2.28515625" style="317" customWidth="1"/>
    <col min="10240" max="10241" width="20.85546875" style="317" customWidth="1"/>
    <col min="10242" max="10243" width="20.7109375" style="317" customWidth="1"/>
    <col min="10244" max="10244" width="5.85546875" style="317" customWidth="1"/>
    <col min="10245" max="10481" width="12.5703125" style="317" customWidth="1"/>
    <col min="10482" max="10490" width="5.140625" style="317"/>
    <col min="10491" max="10491" width="5.140625" style="317" customWidth="1"/>
    <col min="10492" max="10492" width="2.5703125" style="317" customWidth="1"/>
    <col min="10493" max="10493" width="58.5703125" style="317" customWidth="1"/>
    <col min="10494" max="10494" width="19.85546875" style="317" customWidth="1"/>
    <col min="10495" max="10495" width="2.28515625" style="317" customWidth="1"/>
    <col min="10496" max="10497" width="20.85546875" style="317" customWidth="1"/>
    <col min="10498" max="10499" width="20.7109375" style="317" customWidth="1"/>
    <col min="10500" max="10500" width="5.85546875" style="317" customWidth="1"/>
    <col min="10501" max="10737" width="12.5703125" style="317" customWidth="1"/>
    <col min="10738" max="10746" width="5.140625" style="317"/>
    <col min="10747" max="10747" width="5.140625" style="317" customWidth="1"/>
    <col min="10748" max="10748" width="2.5703125" style="317" customWidth="1"/>
    <col min="10749" max="10749" width="58.5703125" style="317" customWidth="1"/>
    <col min="10750" max="10750" width="19.85546875" style="317" customWidth="1"/>
    <col min="10751" max="10751" width="2.28515625" style="317" customWidth="1"/>
    <col min="10752" max="10753" width="20.85546875" style="317" customWidth="1"/>
    <col min="10754" max="10755" width="20.7109375" style="317" customWidth="1"/>
    <col min="10756" max="10756" width="5.85546875" style="317" customWidth="1"/>
    <col min="10757" max="10993" width="12.5703125" style="317" customWidth="1"/>
    <col min="10994" max="11002" width="5.140625" style="317"/>
    <col min="11003" max="11003" width="5.140625" style="317" customWidth="1"/>
    <col min="11004" max="11004" width="2.5703125" style="317" customWidth="1"/>
    <col min="11005" max="11005" width="58.5703125" style="317" customWidth="1"/>
    <col min="11006" max="11006" width="19.85546875" style="317" customWidth="1"/>
    <col min="11007" max="11007" width="2.28515625" style="317" customWidth="1"/>
    <col min="11008" max="11009" width="20.85546875" style="317" customWidth="1"/>
    <col min="11010" max="11011" width="20.7109375" style="317" customWidth="1"/>
    <col min="11012" max="11012" width="5.85546875" style="317" customWidth="1"/>
    <col min="11013" max="11249" width="12.5703125" style="317" customWidth="1"/>
    <col min="11250" max="11258" width="5.140625" style="317"/>
    <col min="11259" max="11259" width="5.140625" style="317" customWidth="1"/>
    <col min="11260" max="11260" width="2.5703125" style="317" customWidth="1"/>
    <col min="11261" max="11261" width="58.5703125" style="317" customWidth="1"/>
    <col min="11262" max="11262" width="19.85546875" style="317" customWidth="1"/>
    <col min="11263" max="11263" width="2.28515625" style="317" customWidth="1"/>
    <col min="11264" max="11265" width="20.85546875" style="317" customWidth="1"/>
    <col min="11266" max="11267" width="20.7109375" style="317" customWidth="1"/>
    <col min="11268" max="11268" width="5.85546875" style="317" customWidth="1"/>
    <col min="11269" max="11505" width="12.5703125" style="317" customWidth="1"/>
    <col min="11506" max="11514" width="5.140625" style="317"/>
    <col min="11515" max="11515" width="5.140625" style="317" customWidth="1"/>
    <col min="11516" max="11516" width="2.5703125" style="317" customWidth="1"/>
    <col min="11517" max="11517" width="58.5703125" style="317" customWidth="1"/>
    <col min="11518" max="11518" width="19.85546875" style="317" customWidth="1"/>
    <col min="11519" max="11519" width="2.28515625" style="317" customWidth="1"/>
    <col min="11520" max="11521" width="20.85546875" style="317" customWidth="1"/>
    <col min="11522" max="11523" width="20.7109375" style="317" customWidth="1"/>
    <col min="11524" max="11524" width="5.85546875" style="317" customWidth="1"/>
    <col min="11525" max="11761" width="12.5703125" style="317" customWidth="1"/>
    <col min="11762" max="11770" width="5.140625" style="317"/>
    <col min="11771" max="11771" width="5.140625" style="317" customWidth="1"/>
    <col min="11772" max="11772" width="2.5703125" style="317" customWidth="1"/>
    <col min="11773" max="11773" width="58.5703125" style="317" customWidth="1"/>
    <col min="11774" max="11774" width="19.85546875" style="317" customWidth="1"/>
    <col min="11775" max="11775" width="2.28515625" style="317" customWidth="1"/>
    <col min="11776" max="11777" width="20.85546875" style="317" customWidth="1"/>
    <col min="11778" max="11779" width="20.7109375" style="317" customWidth="1"/>
    <col min="11780" max="11780" width="5.85546875" style="317" customWidth="1"/>
    <col min="11781" max="12017" width="12.5703125" style="317" customWidth="1"/>
    <col min="12018" max="12026" width="5.140625" style="317"/>
    <col min="12027" max="12027" width="5.140625" style="317" customWidth="1"/>
    <col min="12028" max="12028" width="2.5703125" style="317" customWidth="1"/>
    <col min="12029" max="12029" width="58.5703125" style="317" customWidth="1"/>
    <col min="12030" max="12030" width="19.85546875" style="317" customWidth="1"/>
    <col min="12031" max="12031" width="2.28515625" style="317" customWidth="1"/>
    <col min="12032" max="12033" width="20.85546875" style="317" customWidth="1"/>
    <col min="12034" max="12035" width="20.7109375" style="317" customWidth="1"/>
    <col min="12036" max="12036" width="5.85546875" style="317" customWidth="1"/>
    <col min="12037" max="12273" width="12.5703125" style="317" customWidth="1"/>
    <col min="12274" max="12282" width="5.140625" style="317"/>
    <col min="12283" max="12283" width="5.140625" style="317" customWidth="1"/>
    <col min="12284" max="12284" width="2.5703125" style="317" customWidth="1"/>
    <col min="12285" max="12285" width="58.5703125" style="317" customWidth="1"/>
    <col min="12286" max="12286" width="19.85546875" style="317" customWidth="1"/>
    <col min="12287" max="12287" width="2.28515625" style="317" customWidth="1"/>
    <col min="12288" max="12289" width="20.85546875" style="317" customWidth="1"/>
    <col min="12290" max="12291" width="20.7109375" style="317" customWidth="1"/>
    <col min="12292" max="12292" width="5.85546875" style="317" customWidth="1"/>
    <col min="12293" max="12529" width="12.5703125" style="317" customWidth="1"/>
    <col min="12530" max="12538" width="5.140625" style="317"/>
    <col min="12539" max="12539" width="5.140625" style="317" customWidth="1"/>
    <col min="12540" max="12540" width="2.5703125" style="317" customWidth="1"/>
    <col min="12541" max="12541" width="58.5703125" style="317" customWidth="1"/>
    <col min="12542" max="12542" width="19.85546875" style="317" customWidth="1"/>
    <col min="12543" max="12543" width="2.28515625" style="317" customWidth="1"/>
    <col min="12544" max="12545" width="20.85546875" style="317" customWidth="1"/>
    <col min="12546" max="12547" width="20.7109375" style="317" customWidth="1"/>
    <col min="12548" max="12548" width="5.85546875" style="317" customWidth="1"/>
    <col min="12549" max="12785" width="12.5703125" style="317" customWidth="1"/>
    <col min="12786" max="12794" width="5.140625" style="317"/>
    <col min="12795" max="12795" width="5.140625" style="317" customWidth="1"/>
    <col min="12796" max="12796" width="2.5703125" style="317" customWidth="1"/>
    <col min="12797" max="12797" width="58.5703125" style="317" customWidth="1"/>
    <col min="12798" max="12798" width="19.85546875" style="317" customWidth="1"/>
    <col min="12799" max="12799" width="2.28515625" style="317" customWidth="1"/>
    <col min="12800" max="12801" width="20.85546875" style="317" customWidth="1"/>
    <col min="12802" max="12803" width="20.7109375" style="317" customWidth="1"/>
    <col min="12804" max="12804" width="5.85546875" style="317" customWidth="1"/>
    <col min="12805" max="13041" width="12.5703125" style="317" customWidth="1"/>
    <col min="13042" max="13050" width="5.140625" style="317"/>
    <col min="13051" max="13051" width="5.140625" style="317" customWidth="1"/>
    <col min="13052" max="13052" width="2.5703125" style="317" customWidth="1"/>
    <col min="13053" max="13053" width="58.5703125" style="317" customWidth="1"/>
    <col min="13054" max="13054" width="19.85546875" style="317" customWidth="1"/>
    <col min="13055" max="13055" width="2.28515625" style="317" customWidth="1"/>
    <col min="13056" max="13057" width="20.85546875" style="317" customWidth="1"/>
    <col min="13058" max="13059" width="20.7109375" style="317" customWidth="1"/>
    <col min="13060" max="13060" width="5.85546875" style="317" customWidth="1"/>
    <col min="13061" max="13297" width="12.5703125" style="317" customWidth="1"/>
    <col min="13298" max="13306" width="5.140625" style="317"/>
    <col min="13307" max="13307" width="5.140625" style="317" customWidth="1"/>
    <col min="13308" max="13308" width="2.5703125" style="317" customWidth="1"/>
    <col min="13309" max="13309" width="58.5703125" style="317" customWidth="1"/>
    <col min="13310" max="13310" width="19.85546875" style="317" customWidth="1"/>
    <col min="13311" max="13311" width="2.28515625" style="317" customWidth="1"/>
    <col min="13312" max="13313" width="20.85546875" style="317" customWidth="1"/>
    <col min="13314" max="13315" width="20.7109375" style="317" customWidth="1"/>
    <col min="13316" max="13316" width="5.85546875" style="317" customWidth="1"/>
    <col min="13317" max="13553" width="12.5703125" style="317" customWidth="1"/>
    <col min="13554" max="13562" width="5.140625" style="317"/>
    <col min="13563" max="13563" width="5.140625" style="317" customWidth="1"/>
    <col min="13564" max="13564" width="2.5703125" style="317" customWidth="1"/>
    <col min="13565" max="13565" width="58.5703125" style="317" customWidth="1"/>
    <col min="13566" max="13566" width="19.85546875" style="317" customWidth="1"/>
    <col min="13567" max="13567" width="2.28515625" style="317" customWidth="1"/>
    <col min="13568" max="13569" width="20.85546875" style="317" customWidth="1"/>
    <col min="13570" max="13571" width="20.7109375" style="317" customWidth="1"/>
    <col min="13572" max="13572" width="5.85546875" style="317" customWidth="1"/>
    <col min="13573" max="13809" width="12.5703125" style="317" customWidth="1"/>
    <col min="13810" max="13818" width="5.140625" style="317"/>
    <col min="13819" max="13819" width="5.140625" style="317" customWidth="1"/>
    <col min="13820" max="13820" width="2.5703125" style="317" customWidth="1"/>
    <col min="13821" max="13821" width="58.5703125" style="317" customWidth="1"/>
    <col min="13822" max="13822" width="19.85546875" style="317" customWidth="1"/>
    <col min="13823" max="13823" width="2.28515625" style="317" customWidth="1"/>
    <col min="13824" max="13825" width="20.85546875" style="317" customWidth="1"/>
    <col min="13826" max="13827" width="20.7109375" style="317" customWidth="1"/>
    <col min="13828" max="13828" width="5.85546875" style="317" customWidth="1"/>
    <col min="13829" max="14065" width="12.5703125" style="317" customWidth="1"/>
    <col min="14066" max="14074" width="5.140625" style="317"/>
    <col min="14075" max="14075" width="5.140625" style="317" customWidth="1"/>
    <col min="14076" max="14076" width="2.5703125" style="317" customWidth="1"/>
    <col min="14077" max="14077" width="58.5703125" style="317" customWidth="1"/>
    <col min="14078" max="14078" width="19.85546875" style="317" customWidth="1"/>
    <col min="14079" max="14079" width="2.28515625" style="317" customWidth="1"/>
    <col min="14080" max="14081" width="20.85546875" style="317" customWidth="1"/>
    <col min="14082" max="14083" width="20.7109375" style="317" customWidth="1"/>
    <col min="14084" max="14084" width="5.85546875" style="317" customWidth="1"/>
    <col min="14085" max="14321" width="12.5703125" style="317" customWidth="1"/>
    <col min="14322" max="14330" width="5.140625" style="317"/>
    <col min="14331" max="14331" width="5.140625" style="317" customWidth="1"/>
    <col min="14332" max="14332" width="2.5703125" style="317" customWidth="1"/>
    <col min="14333" max="14333" width="58.5703125" style="317" customWidth="1"/>
    <col min="14334" max="14334" width="19.85546875" style="317" customWidth="1"/>
    <col min="14335" max="14335" width="2.28515625" style="317" customWidth="1"/>
    <col min="14336" max="14337" width="20.85546875" style="317" customWidth="1"/>
    <col min="14338" max="14339" width="20.7109375" style="317" customWidth="1"/>
    <col min="14340" max="14340" width="5.85546875" style="317" customWidth="1"/>
    <col min="14341" max="14577" width="12.5703125" style="317" customWidth="1"/>
    <col min="14578" max="14586" width="5.140625" style="317"/>
    <col min="14587" max="14587" width="5.140625" style="317" customWidth="1"/>
    <col min="14588" max="14588" width="2.5703125" style="317" customWidth="1"/>
    <col min="14589" max="14589" width="58.5703125" style="317" customWidth="1"/>
    <col min="14590" max="14590" width="19.85546875" style="317" customWidth="1"/>
    <col min="14591" max="14591" width="2.28515625" style="317" customWidth="1"/>
    <col min="14592" max="14593" width="20.85546875" style="317" customWidth="1"/>
    <col min="14594" max="14595" width="20.7109375" style="317" customWidth="1"/>
    <col min="14596" max="14596" width="5.85546875" style="317" customWidth="1"/>
    <col min="14597" max="14833" width="12.5703125" style="317" customWidth="1"/>
    <col min="14834" max="14842" width="5.140625" style="317"/>
    <col min="14843" max="14843" width="5.140625" style="317" customWidth="1"/>
    <col min="14844" max="14844" width="2.5703125" style="317" customWidth="1"/>
    <col min="14845" max="14845" width="58.5703125" style="317" customWidth="1"/>
    <col min="14846" max="14846" width="19.85546875" style="317" customWidth="1"/>
    <col min="14847" max="14847" width="2.28515625" style="317" customWidth="1"/>
    <col min="14848" max="14849" width="20.85546875" style="317" customWidth="1"/>
    <col min="14850" max="14851" width="20.7109375" style="317" customWidth="1"/>
    <col min="14852" max="14852" width="5.85546875" style="317" customWidth="1"/>
    <col min="14853" max="15089" width="12.5703125" style="317" customWidth="1"/>
    <col min="15090" max="15098" width="5.140625" style="317"/>
    <col min="15099" max="15099" width="5.140625" style="317" customWidth="1"/>
    <col min="15100" max="15100" width="2.5703125" style="317" customWidth="1"/>
    <col min="15101" max="15101" width="58.5703125" style="317" customWidth="1"/>
    <col min="15102" max="15102" width="19.85546875" style="317" customWidth="1"/>
    <col min="15103" max="15103" width="2.28515625" style="317" customWidth="1"/>
    <col min="15104" max="15105" width="20.85546875" style="317" customWidth="1"/>
    <col min="15106" max="15107" width="20.7109375" style="317" customWidth="1"/>
    <col min="15108" max="15108" width="5.85546875" style="317" customWidth="1"/>
    <col min="15109" max="15345" width="12.5703125" style="317" customWidth="1"/>
    <col min="15346" max="15354" width="5.140625" style="317"/>
    <col min="15355" max="15355" width="5.140625" style="317" customWidth="1"/>
    <col min="15356" max="15356" width="2.5703125" style="317" customWidth="1"/>
    <col min="15357" max="15357" width="58.5703125" style="317" customWidth="1"/>
    <col min="15358" max="15358" width="19.85546875" style="317" customWidth="1"/>
    <col min="15359" max="15359" width="2.28515625" style="317" customWidth="1"/>
    <col min="15360" max="15361" width="20.85546875" style="317" customWidth="1"/>
    <col min="15362" max="15363" width="20.7109375" style="317" customWidth="1"/>
    <col min="15364" max="15364" width="5.85546875" style="317" customWidth="1"/>
    <col min="15365" max="15601" width="12.5703125" style="317" customWidth="1"/>
    <col min="15602" max="15610" width="5.140625" style="317"/>
    <col min="15611" max="15611" width="5.140625" style="317" customWidth="1"/>
    <col min="15612" max="15612" width="2.5703125" style="317" customWidth="1"/>
    <col min="15613" max="15613" width="58.5703125" style="317" customWidth="1"/>
    <col min="15614" max="15614" width="19.85546875" style="317" customWidth="1"/>
    <col min="15615" max="15615" width="2.28515625" style="317" customWidth="1"/>
    <col min="15616" max="15617" width="20.85546875" style="317" customWidth="1"/>
    <col min="15618" max="15619" width="20.7109375" style="317" customWidth="1"/>
    <col min="15620" max="15620" width="5.85546875" style="317" customWidth="1"/>
    <col min="15621" max="15857" width="12.5703125" style="317" customWidth="1"/>
    <col min="15858" max="15866" width="5.140625" style="317"/>
    <col min="15867" max="15867" width="5.140625" style="317" customWidth="1"/>
    <col min="15868" max="15868" width="2.5703125" style="317" customWidth="1"/>
    <col min="15869" max="15869" width="58.5703125" style="317" customWidth="1"/>
    <col min="15870" max="15870" width="19.85546875" style="317" customWidth="1"/>
    <col min="15871" max="15871" width="2.28515625" style="317" customWidth="1"/>
    <col min="15872" max="15873" width="20.85546875" style="317" customWidth="1"/>
    <col min="15874" max="15875" width="20.7109375" style="317" customWidth="1"/>
    <col min="15876" max="15876" width="5.85546875" style="317" customWidth="1"/>
    <col min="15877" max="16113" width="12.5703125" style="317" customWidth="1"/>
    <col min="16114" max="16122" width="5.140625" style="317"/>
    <col min="16123" max="16123" width="5.140625" style="317" customWidth="1"/>
    <col min="16124" max="16124" width="2.5703125" style="317" customWidth="1"/>
    <col min="16125" max="16125" width="58.5703125" style="317" customWidth="1"/>
    <col min="16126" max="16126" width="19.85546875" style="317" customWidth="1"/>
    <col min="16127" max="16127" width="2.28515625" style="317" customWidth="1"/>
    <col min="16128" max="16129" width="20.85546875" style="317" customWidth="1"/>
    <col min="16130" max="16131" width="20.7109375" style="317" customWidth="1"/>
    <col min="16132" max="16132" width="5.85546875" style="317" customWidth="1"/>
    <col min="16133" max="16369" width="12.5703125" style="317" customWidth="1"/>
    <col min="16370" max="16384" width="5.140625" style="317"/>
  </cols>
  <sheetData>
    <row r="1" spans="1:11" ht="16.5" customHeight="1">
      <c r="A1" s="1542" t="s">
        <v>560</v>
      </c>
      <c r="B1" s="1542"/>
      <c r="C1" s="1542"/>
      <c r="D1" s="315"/>
      <c r="E1" s="315"/>
      <c r="F1" s="315"/>
      <c r="G1" s="315"/>
      <c r="H1" s="316"/>
      <c r="I1" s="316"/>
    </row>
    <row r="2" spans="1:11" ht="16.5" customHeight="1">
      <c r="A2" s="315"/>
      <c r="B2" s="315"/>
      <c r="C2" s="318" t="s">
        <v>561</v>
      </c>
      <c r="D2" s="319"/>
      <c r="E2" s="319"/>
      <c r="F2" s="319"/>
      <c r="G2" s="319"/>
      <c r="H2" s="320"/>
      <c r="I2" s="320"/>
    </row>
    <row r="3" spans="1:11" ht="12" customHeight="1">
      <c r="A3" s="315"/>
      <c r="B3" s="315"/>
      <c r="C3" s="318"/>
      <c r="D3" s="319"/>
      <c r="E3" s="319"/>
      <c r="F3" s="319"/>
      <c r="G3" s="319"/>
      <c r="H3" s="320"/>
      <c r="I3" s="320"/>
    </row>
    <row r="4" spans="1:11" ht="15" customHeight="1">
      <c r="A4" s="321"/>
      <c r="B4" s="321"/>
      <c r="C4" s="318"/>
      <c r="D4" s="319"/>
      <c r="E4" s="319"/>
      <c r="F4" s="319"/>
      <c r="G4" s="319"/>
      <c r="H4" s="320"/>
      <c r="I4" s="322" t="s">
        <v>2</v>
      </c>
    </row>
    <row r="5" spans="1:11" ht="16.5" customHeight="1">
      <c r="A5" s="323"/>
      <c r="B5" s="316"/>
      <c r="C5" s="324"/>
      <c r="D5" s="1543" t="s">
        <v>562</v>
      </c>
      <c r="E5" s="1544"/>
      <c r="F5" s="1544"/>
      <c r="G5" s="1545"/>
      <c r="H5" s="1546" t="s">
        <v>563</v>
      </c>
      <c r="I5" s="1547"/>
    </row>
    <row r="6" spans="1:11" ht="15" customHeight="1">
      <c r="A6" s="325"/>
      <c r="B6" s="316"/>
      <c r="C6" s="326"/>
      <c r="D6" s="1548" t="s">
        <v>789</v>
      </c>
      <c r="E6" s="1549"/>
      <c r="F6" s="1549"/>
      <c r="G6" s="1550"/>
      <c r="H6" s="1548" t="s">
        <v>789</v>
      </c>
      <c r="I6" s="1550"/>
      <c r="J6" s="327" t="s">
        <v>4</v>
      </c>
    </row>
    <row r="7" spans="1:11" ht="15.75">
      <c r="A7" s="325"/>
      <c r="B7" s="316"/>
      <c r="C7" s="328" t="s">
        <v>3</v>
      </c>
      <c r="D7" s="329"/>
      <c r="E7" s="330"/>
      <c r="F7" s="331" t="s">
        <v>564</v>
      </c>
      <c r="G7" s="332"/>
      <c r="H7" s="333" t="s">
        <v>4</v>
      </c>
      <c r="I7" s="334" t="s">
        <v>4</v>
      </c>
      <c r="J7" s="327" t="s">
        <v>4</v>
      </c>
    </row>
    <row r="8" spans="1:11" ht="14.25" customHeight="1">
      <c r="A8" s="325"/>
      <c r="B8" s="316"/>
      <c r="C8" s="335"/>
      <c r="D8" s="336"/>
      <c r="E8" s="328"/>
      <c r="F8" s="337"/>
      <c r="G8" s="338" t="s">
        <v>564</v>
      </c>
      <c r="H8" s="339" t="s">
        <v>565</v>
      </c>
      <c r="I8" s="340" t="s">
        <v>566</v>
      </c>
      <c r="J8" s="327" t="s">
        <v>4</v>
      </c>
    </row>
    <row r="9" spans="1:11" ht="14.25" customHeight="1">
      <c r="A9" s="325"/>
      <c r="B9" s="316"/>
      <c r="C9" s="341"/>
      <c r="D9" s="342" t="s">
        <v>567</v>
      </c>
      <c r="E9" s="328"/>
      <c r="F9" s="343" t="s">
        <v>568</v>
      </c>
      <c r="G9" s="344" t="s">
        <v>569</v>
      </c>
      <c r="H9" s="339" t="s">
        <v>570</v>
      </c>
      <c r="I9" s="340" t="s">
        <v>571</v>
      </c>
      <c r="J9" s="327" t="s">
        <v>4</v>
      </c>
    </row>
    <row r="10" spans="1:11" ht="14.25" customHeight="1">
      <c r="A10" s="345"/>
      <c r="B10" s="321"/>
      <c r="C10" s="346"/>
      <c r="D10" s="347"/>
      <c r="E10" s="348"/>
      <c r="F10" s="349"/>
      <c r="G10" s="344" t="s">
        <v>572</v>
      </c>
      <c r="H10" s="350" t="s">
        <v>573</v>
      </c>
      <c r="I10" s="351"/>
      <c r="J10" s="327" t="s">
        <v>4</v>
      </c>
      <c r="K10" s="327"/>
    </row>
    <row r="11" spans="1:11" ht="9.9499999999999993" customHeight="1">
      <c r="A11" s="1551" t="s">
        <v>439</v>
      </c>
      <c r="B11" s="1552"/>
      <c r="C11" s="1553"/>
      <c r="D11" s="352">
        <v>2</v>
      </c>
      <c r="E11" s="353"/>
      <c r="F11" s="353">
        <v>3</v>
      </c>
      <c r="G11" s="353">
        <v>4</v>
      </c>
      <c r="H11" s="354">
        <v>5</v>
      </c>
      <c r="I11" s="355">
        <v>6</v>
      </c>
      <c r="J11" s="327"/>
      <c r="K11" s="327"/>
    </row>
    <row r="12" spans="1:11" ht="6.75" customHeight="1">
      <c r="A12" s="323"/>
      <c r="B12" s="356"/>
      <c r="C12" s="357" t="s">
        <v>4</v>
      </c>
      <c r="D12" s="358" t="s">
        <v>4</v>
      </c>
      <c r="E12" s="358"/>
      <c r="F12" s="359" t="s">
        <v>124</v>
      </c>
      <c r="G12" s="360"/>
      <c r="H12" s="361" t="s">
        <v>4</v>
      </c>
      <c r="I12" s="362" t="s">
        <v>124</v>
      </c>
      <c r="J12" s="327"/>
      <c r="K12" s="327"/>
    </row>
    <row r="13" spans="1:11" ht="21.75" customHeight="1">
      <c r="A13" s="1539" t="s">
        <v>574</v>
      </c>
      <c r="B13" s="1540"/>
      <c r="C13" s="1541"/>
      <c r="D13" s="738">
        <v>3217258891.860003</v>
      </c>
      <c r="E13" s="738"/>
      <c r="F13" s="738">
        <v>1051055751.3599999</v>
      </c>
      <c r="G13" s="739">
        <v>846087088.41999996</v>
      </c>
      <c r="H13" s="738">
        <v>877446156.59000003</v>
      </c>
      <c r="I13" s="740">
        <v>173609594.77000001</v>
      </c>
      <c r="J13" s="327"/>
      <c r="K13" s="327"/>
    </row>
    <row r="14" spans="1:11" s="363" customFormat="1" ht="21.75" customHeight="1">
      <c r="A14" s="678" t="s">
        <v>350</v>
      </c>
      <c r="B14" s="679" t="s">
        <v>47</v>
      </c>
      <c r="C14" s="680" t="s">
        <v>351</v>
      </c>
      <c r="D14" s="727">
        <v>284428084.16000021</v>
      </c>
      <c r="E14" s="727"/>
      <c r="F14" s="732">
        <v>204158249.57000002</v>
      </c>
      <c r="G14" s="730">
        <v>0</v>
      </c>
      <c r="H14" s="731">
        <v>204158249.57000002</v>
      </c>
      <c r="I14" s="732">
        <v>0</v>
      </c>
      <c r="J14" s="327"/>
      <c r="K14" s="681"/>
    </row>
    <row r="15" spans="1:11" s="363" customFormat="1" ht="21.75" customHeight="1">
      <c r="A15" s="678" t="s">
        <v>352</v>
      </c>
      <c r="B15" s="679" t="s">
        <v>47</v>
      </c>
      <c r="C15" s="680" t="s">
        <v>353</v>
      </c>
      <c r="D15" s="727">
        <v>4171.03</v>
      </c>
      <c r="E15" s="727"/>
      <c r="F15" s="732">
        <v>0</v>
      </c>
      <c r="G15" s="730">
        <v>0</v>
      </c>
      <c r="H15" s="731">
        <v>0</v>
      </c>
      <c r="I15" s="732">
        <v>0</v>
      </c>
      <c r="J15" s="327"/>
      <c r="K15" s="682"/>
    </row>
    <row r="16" spans="1:11" s="363" customFormat="1" ht="21.75" customHeight="1">
      <c r="A16" s="683" t="s">
        <v>354</v>
      </c>
      <c r="B16" s="679" t="s">
        <v>47</v>
      </c>
      <c r="C16" s="684" t="s">
        <v>355</v>
      </c>
      <c r="D16" s="727">
        <v>417668.6</v>
      </c>
      <c r="E16" s="727"/>
      <c r="F16" s="732">
        <v>0</v>
      </c>
      <c r="G16" s="730">
        <v>0</v>
      </c>
      <c r="H16" s="731">
        <v>0</v>
      </c>
      <c r="I16" s="732">
        <v>0</v>
      </c>
      <c r="J16" s="327"/>
      <c r="K16" s="682"/>
    </row>
    <row r="17" spans="1:11" s="363" customFormat="1" ht="21.75" hidden="1" customHeight="1">
      <c r="A17" s="685" t="s">
        <v>356</v>
      </c>
      <c r="B17" s="679" t="s">
        <v>47</v>
      </c>
      <c r="C17" s="684" t="s">
        <v>357</v>
      </c>
      <c r="D17" s="727">
        <v>0</v>
      </c>
      <c r="E17" s="727"/>
      <c r="F17" s="732">
        <v>0</v>
      </c>
      <c r="G17" s="730">
        <v>0</v>
      </c>
      <c r="H17" s="731">
        <v>0</v>
      </c>
      <c r="I17" s="732">
        <v>0</v>
      </c>
      <c r="J17" s="327"/>
      <c r="K17" s="682"/>
    </row>
    <row r="18" spans="1:11" s="363" customFormat="1" ht="21.75" customHeight="1">
      <c r="A18" s="683" t="s">
        <v>358</v>
      </c>
      <c r="B18" s="679" t="s">
        <v>47</v>
      </c>
      <c r="C18" s="684" t="s">
        <v>359</v>
      </c>
      <c r="D18" s="727">
        <v>6789064.2800000003</v>
      </c>
      <c r="E18" s="727"/>
      <c r="F18" s="732">
        <v>0</v>
      </c>
      <c r="G18" s="730">
        <v>0</v>
      </c>
      <c r="H18" s="731">
        <v>0</v>
      </c>
      <c r="I18" s="732">
        <v>0</v>
      </c>
      <c r="J18" s="327"/>
      <c r="K18" s="682"/>
    </row>
    <row r="19" spans="1:11" s="824" customFormat="1" ht="36.75" hidden="1" customHeight="1">
      <c r="A19" s="814" t="s">
        <v>360</v>
      </c>
      <c r="B19" s="813" t="s">
        <v>47</v>
      </c>
      <c r="C19" s="825" t="s">
        <v>723</v>
      </c>
      <c r="D19" s="727">
        <v>0</v>
      </c>
      <c r="E19" s="727"/>
      <c r="F19" s="732">
        <v>0</v>
      </c>
      <c r="G19" s="730">
        <v>0</v>
      </c>
      <c r="H19" s="731">
        <v>0</v>
      </c>
      <c r="I19" s="732">
        <v>0</v>
      </c>
      <c r="J19" s="822"/>
      <c r="K19" s="823"/>
    </row>
    <row r="20" spans="1:11" s="824" customFormat="1" ht="21.75" customHeight="1">
      <c r="A20" s="683" t="s">
        <v>363</v>
      </c>
      <c r="B20" s="679" t="s">
        <v>47</v>
      </c>
      <c r="C20" s="680" t="s">
        <v>364</v>
      </c>
      <c r="D20" s="727">
        <v>643505.82000000007</v>
      </c>
      <c r="E20" s="727"/>
      <c r="F20" s="732">
        <v>0</v>
      </c>
      <c r="G20" s="730">
        <v>0</v>
      </c>
      <c r="H20" s="731">
        <v>0</v>
      </c>
      <c r="I20" s="732">
        <v>0</v>
      </c>
      <c r="J20" s="822"/>
      <c r="K20" s="823"/>
    </row>
    <row r="21" spans="1:11" s="363" customFormat="1" ht="21.75" hidden="1" customHeight="1">
      <c r="A21" s="683" t="s">
        <v>365</v>
      </c>
      <c r="B21" s="679" t="s">
        <v>47</v>
      </c>
      <c r="C21" s="680" t="s">
        <v>366</v>
      </c>
      <c r="D21" s="727">
        <v>0</v>
      </c>
      <c r="E21" s="727"/>
      <c r="F21" s="732">
        <v>0</v>
      </c>
      <c r="G21" s="730">
        <v>0</v>
      </c>
      <c r="H21" s="731">
        <v>0</v>
      </c>
      <c r="I21" s="732">
        <v>0</v>
      </c>
      <c r="J21" s="327"/>
      <c r="K21" s="682"/>
    </row>
    <row r="22" spans="1:11" s="363" customFormat="1" ht="21.75" customHeight="1">
      <c r="A22" s="683" t="s">
        <v>367</v>
      </c>
      <c r="B22" s="679" t="s">
        <v>47</v>
      </c>
      <c r="C22" s="680" t="s">
        <v>368</v>
      </c>
      <c r="D22" s="727">
        <v>116209013.29000008</v>
      </c>
      <c r="E22" s="727"/>
      <c r="F22" s="732">
        <v>2833</v>
      </c>
      <c r="G22" s="730">
        <v>697</v>
      </c>
      <c r="H22" s="731">
        <v>2833</v>
      </c>
      <c r="I22" s="732">
        <v>0</v>
      </c>
      <c r="J22" s="327"/>
      <c r="K22" s="682"/>
    </row>
    <row r="23" spans="1:11" s="363" customFormat="1" ht="21.75" customHeight="1">
      <c r="A23" s="683" t="s">
        <v>369</v>
      </c>
      <c r="B23" s="679" t="s">
        <v>47</v>
      </c>
      <c r="C23" s="680" t="s">
        <v>132</v>
      </c>
      <c r="D23" s="727">
        <v>17182</v>
      </c>
      <c r="E23" s="727"/>
      <c r="F23" s="732">
        <v>0</v>
      </c>
      <c r="G23" s="730">
        <v>0</v>
      </c>
      <c r="H23" s="731">
        <v>0</v>
      </c>
      <c r="I23" s="732">
        <v>0</v>
      </c>
      <c r="J23" s="327"/>
      <c r="K23" s="682"/>
    </row>
    <row r="24" spans="1:11" s="363" customFormat="1" ht="21.75" customHeight="1">
      <c r="A24" s="683" t="s">
        <v>370</v>
      </c>
      <c r="B24" s="679" t="s">
        <v>47</v>
      </c>
      <c r="C24" s="680" t="s">
        <v>575</v>
      </c>
      <c r="D24" s="727">
        <v>10762177.689999999</v>
      </c>
      <c r="E24" s="727"/>
      <c r="F24" s="732">
        <v>271549.28000000003</v>
      </c>
      <c r="G24" s="730">
        <v>0</v>
      </c>
      <c r="H24" s="731">
        <v>269400</v>
      </c>
      <c r="I24" s="732">
        <v>2149.2800000000002</v>
      </c>
      <c r="J24" s="327"/>
      <c r="K24" s="682"/>
    </row>
    <row r="25" spans="1:11" s="363" customFormat="1" ht="21.75" customHeight="1">
      <c r="A25" s="683" t="s">
        <v>372</v>
      </c>
      <c r="B25" s="679" t="s">
        <v>47</v>
      </c>
      <c r="C25" s="684" t="s">
        <v>373</v>
      </c>
      <c r="D25" s="727">
        <v>2405796.34</v>
      </c>
      <c r="E25" s="727"/>
      <c r="F25" s="732">
        <v>680</v>
      </c>
      <c r="G25" s="730">
        <v>0</v>
      </c>
      <c r="H25" s="731">
        <v>680</v>
      </c>
      <c r="I25" s="732">
        <v>0</v>
      </c>
      <c r="J25" s="327"/>
      <c r="K25" s="682"/>
    </row>
    <row r="26" spans="1:11" ht="21.75" customHeight="1">
      <c r="A26" s="683" t="s">
        <v>374</v>
      </c>
      <c r="B26" s="679" t="s">
        <v>47</v>
      </c>
      <c r="C26" s="684" t="s">
        <v>375</v>
      </c>
      <c r="D26" s="727">
        <v>21283.969999999998</v>
      </c>
      <c r="E26" s="727"/>
      <c r="F26" s="732">
        <v>0</v>
      </c>
      <c r="G26" s="730">
        <v>0</v>
      </c>
      <c r="H26" s="731">
        <v>0</v>
      </c>
      <c r="I26" s="732">
        <v>0</v>
      </c>
      <c r="J26" s="327"/>
      <c r="K26" s="682"/>
    </row>
    <row r="27" spans="1:11" s="363" customFormat="1" ht="21.75" customHeight="1">
      <c r="A27" s="683" t="s">
        <v>376</v>
      </c>
      <c r="B27" s="679" t="s">
        <v>47</v>
      </c>
      <c r="C27" s="684" t="s">
        <v>711</v>
      </c>
      <c r="D27" s="727">
        <v>11855464.09</v>
      </c>
      <c r="E27" s="727"/>
      <c r="F27" s="732">
        <v>0</v>
      </c>
      <c r="G27" s="730">
        <v>0</v>
      </c>
      <c r="H27" s="731">
        <v>0</v>
      </c>
      <c r="I27" s="732">
        <v>0</v>
      </c>
      <c r="J27" s="327"/>
      <c r="K27" s="682"/>
    </row>
    <row r="28" spans="1:11" s="364" customFormat="1" ht="21.75" customHeight="1">
      <c r="A28" s="683" t="s">
        <v>377</v>
      </c>
      <c r="B28" s="679" t="s">
        <v>47</v>
      </c>
      <c r="C28" s="680" t="s">
        <v>576</v>
      </c>
      <c r="D28" s="727">
        <v>1132059418.4500036</v>
      </c>
      <c r="E28" s="727"/>
      <c r="F28" s="732">
        <v>846484181.32999992</v>
      </c>
      <c r="G28" s="730">
        <v>846079574.26999998</v>
      </c>
      <c r="H28" s="731">
        <v>672877056.27999997</v>
      </c>
      <c r="I28" s="732">
        <v>173607125.05000001</v>
      </c>
      <c r="J28" s="327"/>
      <c r="K28" s="682"/>
    </row>
    <row r="29" spans="1:11" s="368" customFormat="1" ht="30" customHeight="1">
      <c r="A29" s="365" t="s">
        <v>378</v>
      </c>
      <c r="B29" s="366" t="s">
        <v>47</v>
      </c>
      <c r="C29" s="367" t="s">
        <v>577</v>
      </c>
      <c r="D29" s="727">
        <v>31721908.159999982</v>
      </c>
      <c r="E29" s="727"/>
      <c r="F29" s="732">
        <v>0</v>
      </c>
      <c r="G29" s="730">
        <v>0</v>
      </c>
      <c r="H29" s="731">
        <v>0</v>
      </c>
      <c r="I29" s="732">
        <v>0</v>
      </c>
      <c r="J29" s="327"/>
      <c r="K29" s="686"/>
    </row>
    <row r="30" spans="1:11" s="368" customFormat="1" ht="21.75" customHeight="1">
      <c r="A30" s="683" t="s">
        <v>383</v>
      </c>
      <c r="B30" s="679" t="s">
        <v>47</v>
      </c>
      <c r="C30" s="680" t="s">
        <v>113</v>
      </c>
      <c r="D30" s="727">
        <v>704867935.55999994</v>
      </c>
      <c r="E30" s="727"/>
      <c r="F30" s="732">
        <v>0</v>
      </c>
      <c r="G30" s="730">
        <v>0</v>
      </c>
      <c r="H30" s="731">
        <v>0</v>
      </c>
      <c r="I30" s="732">
        <v>0</v>
      </c>
      <c r="J30" s="327"/>
      <c r="K30" s="682"/>
    </row>
    <row r="31" spans="1:11" s="368" customFormat="1" ht="21.75" customHeight="1">
      <c r="A31" s="683" t="s">
        <v>384</v>
      </c>
      <c r="B31" s="679" t="s">
        <v>47</v>
      </c>
      <c r="C31" s="680" t="s">
        <v>578</v>
      </c>
      <c r="D31" s="727">
        <v>265742904.98999998</v>
      </c>
      <c r="E31" s="727"/>
      <c r="F31" s="732">
        <v>0</v>
      </c>
      <c r="G31" s="730">
        <v>0</v>
      </c>
      <c r="H31" s="731">
        <v>0</v>
      </c>
      <c r="I31" s="732">
        <v>0</v>
      </c>
      <c r="J31" s="327"/>
      <c r="K31" s="682"/>
    </row>
    <row r="32" spans="1:11" s="368" customFormat="1" ht="21.75" customHeight="1">
      <c r="A32" s="683" t="s">
        <v>387</v>
      </c>
      <c r="B32" s="679" t="s">
        <v>47</v>
      </c>
      <c r="C32" s="680" t="s">
        <v>579</v>
      </c>
      <c r="D32" s="727">
        <v>253254050.25999993</v>
      </c>
      <c r="E32" s="727"/>
      <c r="F32" s="732">
        <v>2447</v>
      </c>
      <c r="G32" s="730">
        <v>2447</v>
      </c>
      <c r="H32" s="731">
        <v>2447</v>
      </c>
      <c r="I32" s="732">
        <v>0</v>
      </c>
      <c r="J32" s="327"/>
      <c r="K32" s="682"/>
    </row>
    <row r="33" spans="1:11" s="368" customFormat="1" ht="21.75" customHeight="1">
      <c r="A33" s="683" t="s">
        <v>390</v>
      </c>
      <c r="B33" s="679" t="s">
        <v>47</v>
      </c>
      <c r="C33" s="680" t="s">
        <v>580</v>
      </c>
      <c r="D33" s="727">
        <v>214078075.87999997</v>
      </c>
      <c r="E33" s="727"/>
      <c r="F33" s="732">
        <v>130669.80999999998</v>
      </c>
      <c r="G33" s="730">
        <v>4370.1499999999996</v>
      </c>
      <c r="H33" s="731">
        <v>130356.07999999999</v>
      </c>
      <c r="I33" s="732">
        <v>313.73</v>
      </c>
      <c r="J33" s="327"/>
      <c r="K33" s="682"/>
    </row>
    <row r="34" spans="1:11" s="363" customFormat="1" ht="53.25" hidden="1" customHeight="1">
      <c r="A34" s="365" t="s">
        <v>392</v>
      </c>
      <c r="B34" s="366" t="s">
        <v>47</v>
      </c>
      <c r="C34" s="369" t="s">
        <v>581</v>
      </c>
      <c r="D34" s="727">
        <v>0</v>
      </c>
      <c r="E34" s="727"/>
      <c r="F34" s="732">
        <v>0</v>
      </c>
      <c r="G34" s="730">
        <v>0</v>
      </c>
      <c r="H34" s="731">
        <v>0</v>
      </c>
      <c r="I34" s="732">
        <v>0</v>
      </c>
      <c r="J34" s="327"/>
      <c r="K34" s="686"/>
    </row>
    <row r="35" spans="1:11" s="363" customFormat="1" ht="21.75" hidden="1" customHeight="1">
      <c r="A35" s="683" t="s">
        <v>400</v>
      </c>
      <c r="B35" s="679" t="s">
        <v>47</v>
      </c>
      <c r="C35" s="680" t="s">
        <v>401</v>
      </c>
      <c r="D35" s="727">
        <v>0</v>
      </c>
      <c r="E35" s="727"/>
      <c r="F35" s="732">
        <v>0</v>
      </c>
      <c r="G35" s="730">
        <v>0</v>
      </c>
      <c r="H35" s="731">
        <v>0</v>
      </c>
      <c r="I35" s="732">
        <v>0</v>
      </c>
      <c r="J35" s="327"/>
      <c r="K35" s="682"/>
    </row>
    <row r="36" spans="1:11" s="363" customFormat="1" ht="21.75" customHeight="1">
      <c r="A36" s="683" t="s">
        <v>402</v>
      </c>
      <c r="B36" s="679" t="s">
        <v>47</v>
      </c>
      <c r="C36" s="684" t="s">
        <v>115</v>
      </c>
      <c r="D36" s="727">
        <v>31043795.489999983</v>
      </c>
      <c r="E36" s="727"/>
      <c r="F36" s="732">
        <v>0</v>
      </c>
      <c r="G36" s="730">
        <v>0</v>
      </c>
      <c r="H36" s="731">
        <v>0</v>
      </c>
      <c r="I36" s="732">
        <v>0</v>
      </c>
      <c r="J36" s="327"/>
      <c r="K36" s="682"/>
    </row>
    <row r="37" spans="1:11" s="363" customFormat="1" ht="21.75" customHeight="1">
      <c r="A37" s="683" t="s">
        <v>403</v>
      </c>
      <c r="B37" s="679" t="s">
        <v>47</v>
      </c>
      <c r="C37" s="680" t="s">
        <v>404</v>
      </c>
      <c r="D37" s="727">
        <v>125044550.95000005</v>
      </c>
      <c r="E37" s="727"/>
      <c r="F37" s="732">
        <v>4414.66</v>
      </c>
      <c r="G37" s="730">
        <v>0</v>
      </c>
      <c r="H37" s="731">
        <v>4414.66</v>
      </c>
      <c r="I37" s="732">
        <v>0</v>
      </c>
      <c r="J37" s="327"/>
      <c r="K37" s="682"/>
    </row>
    <row r="38" spans="1:11" s="363" customFormat="1" ht="21.75" customHeight="1">
      <c r="A38" s="683" t="s">
        <v>405</v>
      </c>
      <c r="B38" s="679" t="s">
        <v>47</v>
      </c>
      <c r="C38" s="680" t="s">
        <v>406</v>
      </c>
      <c r="D38" s="727">
        <v>199857.64</v>
      </c>
      <c r="E38" s="727"/>
      <c r="F38" s="732">
        <v>0</v>
      </c>
      <c r="G38" s="730">
        <v>0</v>
      </c>
      <c r="H38" s="731">
        <v>0</v>
      </c>
      <c r="I38" s="732">
        <v>0</v>
      </c>
      <c r="J38" s="327"/>
      <c r="K38" s="682"/>
    </row>
    <row r="39" spans="1:11" s="363" customFormat="1" ht="21.75" customHeight="1">
      <c r="A39" s="683" t="s">
        <v>407</v>
      </c>
      <c r="B39" s="679" t="s">
        <v>47</v>
      </c>
      <c r="C39" s="680" t="s">
        <v>582</v>
      </c>
      <c r="D39" s="727">
        <v>2168160.9399999995</v>
      </c>
      <c r="E39" s="727"/>
      <c r="F39" s="732">
        <v>726.71</v>
      </c>
      <c r="G39" s="730">
        <v>0</v>
      </c>
      <c r="H39" s="731">
        <v>720</v>
      </c>
      <c r="I39" s="732">
        <v>6.71</v>
      </c>
      <c r="J39" s="327"/>
      <c r="K39" s="682"/>
    </row>
    <row r="40" spans="1:11" s="363" customFormat="1" ht="21.75" customHeight="1">
      <c r="A40" s="683" t="s">
        <v>410</v>
      </c>
      <c r="B40" s="679" t="s">
        <v>47</v>
      </c>
      <c r="C40" s="684" t="s">
        <v>583</v>
      </c>
      <c r="D40" s="727">
        <v>1678760.7400000002</v>
      </c>
      <c r="E40" s="727"/>
      <c r="F40" s="732">
        <v>0</v>
      </c>
      <c r="G40" s="730">
        <v>0</v>
      </c>
      <c r="H40" s="731">
        <v>0</v>
      </c>
      <c r="I40" s="732">
        <v>0</v>
      </c>
      <c r="J40" s="327"/>
      <c r="K40" s="682"/>
    </row>
    <row r="41" spans="1:11" s="363" customFormat="1" ht="21.75" customHeight="1">
      <c r="A41" s="683" t="s">
        <v>426</v>
      </c>
      <c r="B41" s="793" t="s">
        <v>47</v>
      </c>
      <c r="C41" s="687" t="s">
        <v>178</v>
      </c>
      <c r="D41" s="733">
        <v>1014036.3200000001</v>
      </c>
      <c r="E41" s="741"/>
      <c r="F41" s="732">
        <v>0</v>
      </c>
      <c r="G41" s="730">
        <v>0</v>
      </c>
      <c r="H41" s="731">
        <v>0</v>
      </c>
      <c r="I41" s="732">
        <v>0</v>
      </c>
      <c r="J41" s="327"/>
    </row>
    <row r="42" spans="1:11" s="363" customFormat="1" ht="21.75" customHeight="1">
      <c r="A42" s="683" t="s">
        <v>413</v>
      </c>
      <c r="B42" s="679" t="s">
        <v>47</v>
      </c>
      <c r="C42" s="680" t="s">
        <v>584</v>
      </c>
      <c r="D42" s="727">
        <v>16127179.960000008</v>
      </c>
      <c r="E42" s="727"/>
      <c r="F42" s="732">
        <v>0</v>
      </c>
      <c r="G42" s="730">
        <v>0</v>
      </c>
      <c r="H42" s="731">
        <v>0</v>
      </c>
      <c r="I42" s="732">
        <v>0</v>
      </c>
      <c r="J42" s="327"/>
      <c r="K42" s="749"/>
    </row>
    <row r="43" spans="1:11" s="363" customFormat="1" ht="21.75" customHeight="1">
      <c r="A43" s="683" t="s">
        <v>416</v>
      </c>
      <c r="B43" s="679" t="s">
        <v>47</v>
      </c>
      <c r="C43" s="680" t="s">
        <v>585</v>
      </c>
      <c r="D43" s="727">
        <v>2768326.8099999996</v>
      </c>
      <c r="E43" s="727"/>
      <c r="F43" s="732">
        <v>0</v>
      </c>
      <c r="G43" s="730">
        <v>0</v>
      </c>
      <c r="H43" s="731">
        <v>0</v>
      </c>
      <c r="I43" s="732">
        <v>0</v>
      </c>
      <c r="J43" s="327"/>
      <c r="K43" s="749"/>
    </row>
    <row r="44" spans="1:11" s="363" customFormat="1" ht="32.25" customHeight="1">
      <c r="A44" s="365" t="s">
        <v>419</v>
      </c>
      <c r="B44" s="366" t="s">
        <v>47</v>
      </c>
      <c r="C44" s="688" t="s">
        <v>586</v>
      </c>
      <c r="D44" s="727">
        <v>96518.1</v>
      </c>
      <c r="E44" s="727"/>
      <c r="F44" s="732">
        <v>0</v>
      </c>
      <c r="G44" s="730">
        <v>0</v>
      </c>
      <c r="H44" s="731">
        <v>0</v>
      </c>
      <c r="I44" s="732">
        <v>0</v>
      </c>
      <c r="J44" s="327"/>
      <c r="K44" s="750"/>
    </row>
    <row r="45" spans="1:11" s="363" customFormat="1" ht="21.75" customHeight="1" thickBot="1">
      <c r="A45" s="683" t="s">
        <v>424</v>
      </c>
      <c r="B45" s="679" t="s">
        <v>47</v>
      </c>
      <c r="C45" s="680" t="s">
        <v>425</v>
      </c>
      <c r="D45" s="727">
        <v>1840000.34</v>
      </c>
      <c r="E45" s="727"/>
      <c r="F45" s="732">
        <v>0</v>
      </c>
      <c r="G45" s="730">
        <v>0</v>
      </c>
      <c r="H45" s="731">
        <v>0</v>
      </c>
      <c r="I45" s="732">
        <v>0</v>
      </c>
      <c r="J45" s="327"/>
      <c r="K45" s="749"/>
    </row>
    <row r="46" spans="1:11" s="363" customFormat="1" ht="24.75" customHeight="1" thickTop="1">
      <c r="A46" s="370" t="s">
        <v>587</v>
      </c>
      <c r="B46" s="689"/>
      <c r="C46" s="690"/>
      <c r="D46" s="742"/>
      <c r="E46" s="743"/>
      <c r="F46" s="744"/>
      <c r="G46" s="745"/>
      <c r="H46" s="746"/>
      <c r="I46" s="744"/>
      <c r="J46" s="327"/>
      <c r="K46" s="751"/>
    </row>
    <row r="47" spans="1:11" s="368" customFormat="1" ht="29.25" customHeight="1">
      <c r="A47" s="371" t="s">
        <v>398</v>
      </c>
      <c r="B47" s="372" t="s">
        <v>47</v>
      </c>
      <c r="C47" s="373" t="s">
        <v>399</v>
      </c>
      <c r="D47" s="747">
        <v>17575638071.209999</v>
      </c>
      <c r="E47" s="748" t="s">
        <v>710</v>
      </c>
      <c r="F47" s="732">
        <v>0</v>
      </c>
      <c r="G47" s="736">
        <v>0</v>
      </c>
      <c r="H47" s="1025">
        <v>0</v>
      </c>
      <c r="I47" s="737">
        <v>0</v>
      </c>
      <c r="J47" s="327"/>
      <c r="K47" s="752"/>
    </row>
    <row r="48" spans="1:11" s="368" customFormat="1" ht="9.75" customHeight="1">
      <c r="F48" s="726"/>
      <c r="J48" s="327"/>
      <c r="K48" s="753"/>
    </row>
    <row r="49" spans="1:11" s="1122" customFormat="1" ht="15.75" customHeight="1">
      <c r="A49" s="315"/>
      <c r="B49" s="691" t="s">
        <v>710</v>
      </c>
      <c r="C49" s="1131" t="s">
        <v>564</v>
      </c>
      <c r="D49" s="1119"/>
      <c r="E49" s="1119"/>
      <c r="F49" s="1119"/>
      <c r="G49" s="1119"/>
      <c r="H49" s="1119"/>
      <c r="I49" s="1119"/>
      <c r="J49" s="1120"/>
      <c r="K49" s="1121"/>
    </row>
    <row r="50" spans="1:11" s="376" customFormat="1" ht="15.75">
      <c r="A50" s="718" t="s">
        <v>791</v>
      </c>
      <c r="B50" s="692"/>
      <c r="D50" s="374"/>
      <c r="E50" s="374"/>
      <c r="F50" s="374"/>
      <c r="G50" s="374"/>
      <c r="H50" s="374"/>
      <c r="I50" s="374"/>
      <c r="J50" s="375"/>
    </row>
    <row r="51" spans="1:11" s="1050" customFormat="1" ht="15.75">
      <c r="A51" s="718" t="s">
        <v>769</v>
      </c>
      <c r="B51" s="692"/>
      <c r="C51" s="692"/>
      <c r="D51" s="1123"/>
      <c r="E51" s="1123"/>
      <c r="F51" s="1123"/>
      <c r="G51" s="1123"/>
      <c r="H51" s="1123"/>
      <c r="I51" s="1123"/>
      <c r="J51" s="1124"/>
    </row>
    <row r="52" spans="1:11" s="1050" customFormat="1" ht="15.75">
      <c r="A52" s="718" t="s">
        <v>778</v>
      </c>
      <c r="B52" s="692"/>
      <c r="C52" s="692"/>
      <c r="D52" s="1123"/>
      <c r="E52" s="1123"/>
      <c r="F52" s="1123"/>
      <c r="G52" s="1123"/>
      <c r="H52" s="1123"/>
      <c r="I52" s="1123"/>
      <c r="J52" s="1124"/>
    </row>
    <row r="53" spans="1:11" s="368" customFormat="1" ht="15.75" customHeight="1">
      <c r="A53" s="315"/>
      <c r="B53" s="691"/>
      <c r="C53" s="315"/>
      <c r="D53" s="315"/>
      <c r="E53" s="315"/>
      <c r="F53" s="315"/>
      <c r="G53" s="315"/>
      <c r="H53" s="315"/>
      <c r="I53" s="315"/>
      <c r="J53" s="327"/>
      <c r="K53" s="327"/>
    </row>
    <row r="54" spans="1:11" s="376" customFormat="1" ht="15.75">
      <c r="A54" s="718"/>
      <c r="B54" s="692"/>
      <c r="C54" s="692"/>
      <c r="D54" s="374"/>
      <c r="E54" s="374"/>
      <c r="F54" s="374"/>
      <c r="G54" s="374"/>
      <c r="H54" s="374"/>
      <c r="I54" s="374"/>
      <c r="J54" s="375"/>
    </row>
    <row r="55" spans="1:11" s="376" customFormat="1" ht="15.75">
      <c r="A55" s="718"/>
      <c r="B55" s="692"/>
      <c r="C55" s="692"/>
      <c r="D55" s="374"/>
      <c r="E55" s="374"/>
      <c r="F55" s="374"/>
      <c r="G55" s="374"/>
      <c r="H55" s="374"/>
      <c r="I55" s="374"/>
      <c r="J55" s="375"/>
    </row>
    <row r="56" spans="1:11">
      <c r="J56" s="327"/>
    </row>
    <row r="57" spans="1:11" ht="15.75">
      <c r="C57" s="692"/>
      <c r="J57" s="327"/>
    </row>
    <row r="58" spans="1:11">
      <c r="J58" s="327"/>
    </row>
    <row r="59" spans="1:11">
      <c r="J59" s="327"/>
    </row>
    <row r="60" spans="1:11">
      <c r="J60" s="327"/>
    </row>
    <row r="61" spans="1:11">
      <c r="J61" s="327"/>
    </row>
    <row r="62" spans="1:11">
      <c r="J62" s="327"/>
    </row>
    <row r="63" spans="1:11">
      <c r="J63" s="327"/>
    </row>
    <row r="64" spans="1:11">
      <c r="J64" s="327"/>
    </row>
    <row r="65" spans="10:10">
      <c r="J65" s="327"/>
    </row>
    <row r="66" spans="10:10">
      <c r="J66" s="327"/>
    </row>
    <row r="67" spans="10:10">
      <c r="J67" s="327"/>
    </row>
    <row r="68" spans="10:10">
      <c r="J68" s="327"/>
    </row>
    <row r="69" spans="10:10">
      <c r="J69" s="327"/>
    </row>
    <row r="70" spans="10:10">
      <c r="J70" s="327"/>
    </row>
    <row r="71" spans="10:10">
      <c r="J71" s="327"/>
    </row>
    <row r="72" spans="10:10">
      <c r="J72" s="327"/>
    </row>
    <row r="73" spans="10:10">
      <c r="J73" s="327"/>
    </row>
    <row r="74" spans="10:10">
      <c r="J74" s="327"/>
    </row>
    <row r="75" spans="10:10">
      <c r="J75" s="327" t="s">
        <v>4</v>
      </c>
    </row>
  </sheetData>
  <mergeCells count="7">
    <mergeCell ref="A13:C13"/>
    <mergeCell ref="A1:C1"/>
    <mergeCell ref="D5:G5"/>
    <mergeCell ref="H5:I5"/>
    <mergeCell ref="D6:G6"/>
    <mergeCell ref="H6:I6"/>
    <mergeCell ref="A11:C11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3" orientation="landscape" useFirstPageNumber="1" r:id="rId1"/>
  <headerFooter alignWithMargins="0">
    <oddHeader>&amp;C&amp;"Arial,Normalny"&amp;12- &amp;P -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L143"/>
  <sheetViews>
    <sheetView showGridLines="0" zoomScale="70" zoomScaleNormal="70" workbookViewId="0">
      <selection activeCell="O21" sqref="O21"/>
    </sheetView>
  </sheetViews>
  <sheetFormatPr defaultColWidth="12.5703125" defaultRowHeight="15"/>
  <cols>
    <col min="1" max="1" width="67.7109375" style="380" customWidth="1"/>
    <col min="2" max="2" width="19.5703125" style="380" customWidth="1"/>
    <col min="3" max="3" width="2.5703125" style="380" customWidth="1"/>
    <col min="4" max="4" width="20.7109375" style="380" customWidth="1"/>
    <col min="5" max="5" width="21.5703125" style="380" customWidth="1"/>
    <col min="6" max="7" width="20.85546875" style="380" customWidth="1"/>
    <col min="8" max="8" width="4.7109375" style="380" customWidth="1"/>
    <col min="9" max="9" width="25.42578125" style="380" customWidth="1"/>
    <col min="10" max="251" width="12.5703125" style="380"/>
    <col min="252" max="252" width="67.7109375" style="380" customWidth="1"/>
    <col min="253" max="253" width="19.5703125" style="380" customWidth="1"/>
    <col min="254" max="254" width="2.5703125" style="380" customWidth="1"/>
    <col min="255" max="255" width="20.7109375" style="380" customWidth="1"/>
    <col min="256" max="256" width="21.5703125" style="380" customWidth="1"/>
    <col min="257" max="258" width="20.85546875" style="380" customWidth="1"/>
    <col min="259" max="259" width="4.7109375" style="380" customWidth="1"/>
    <col min="260" max="260" width="6.5703125" style="380" customWidth="1"/>
    <col min="261" max="261" width="14.85546875" style="380" bestFit="1" customWidth="1"/>
    <col min="262" max="262" width="21.5703125" style="380" customWidth="1"/>
    <col min="263" max="263" width="19.5703125" style="380" customWidth="1"/>
    <col min="264" max="264" width="15" style="380" customWidth="1"/>
    <col min="265" max="265" width="25.42578125" style="380" customWidth="1"/>
    <col min="266" max="507" width="12.5703125" style="380"/>
    <col min="508" max="508" width="67.7109375" style="380" customWidth="1"/>
    <col min="509" max="509" width="19.5703125" style="380" customWidth="1"/>
    <col min="510" max="510" width="2.5703125" style="380" customWidth="1"/>
    <col min="511" max="511" width="20.7109375" style="380" customWidth="1"/>
    <col min="512" max="512" width="21.5703125" style="380" customWidth="1"/>
    <col min="513" max="514" width="20.85546875" style="380" customWidth="1"/>
    <col min="515" max="515" width="4.7109375" style="380" customWidth="1"/>
    <col min="516" max="516" width="6.5703125" style="380" customWidth="1"/>
    <col min="517" max="517" width="14.85546875" style="380" bestFit="1" customWidth="1"/>
    <col min="518" max="518" width="21.5703125" style="380" customWidth="1"/>
    <col min="519" max="519" width="19.5703125" style="380" customWidth="1"/>
    <col min="520" max="520" width="15" style="380" customWidth="1"/>
    <col min="521" max="521" width="25.42578125" style="380" customWidth="1"/>
    <col min="522" max="763" width="12.5703125" style="380"/>
    <col min="764" max="764" width="67.7109375" style="380" customWidth="1"/>
    <col min="765" max="765" width="19.5703125" style="380" customWidth="1"/>
    <col min="766" max="766" width="2.5703125" style="380" customWidth="1"/>
    <col min="767" max="767" width="20.7109375" style="380" customWidth="1"/>
    <col min="768" max="768" width="21.5703125" style="380" customWidth="1"/>
    <col min="769" max="770" width="20.85546875" style="380" customWidth="1"/>
    <col min="771" max="771" width="4.7109375" style="380" customWidth="1"/>
    <col min="772" max="772" width="6.5703125" style="380" customWidth="1"/>
    <col min="773" max="773" width="14.85546875" style="380" bestFit="1" customWidth="1"/>
    <col min="774" max="774" width="21.5703125" style="380" customWidth="1"/>
    <col min="775" max="775" width="19.5703125" style="380" customWidth="1"/>
    <col min="776" max="776" width="15" style="380" customWidth="1"/>
    <col min="777" max="777" width="25.42578125" style="380" customWidth="1"/>
    <col min="778" max="1019" width="12.5703125" style="380"/>
    <col min="1020" max="1020" width="67.7109375" style="380" customWidth="1"/>
    <col min="1021" max="1021" width="19.5703125" style="380" customWidth="1"/>
    <col min="1022" max="1022" width="2.5703125" style="380" customWidth="1"/>
    <col min="1023" max="1023" width="20.7109375" style="380" customWidth="1"/>
    <col min="1024" max="1024" width="21.5703125" style="380" customWidth="1"/>
    <col min="1025" max="1026" width="20.85546875" style="380" customWidth="1"/>
    <col min="1027" max="1027" width="4.7109375" style="380" customWidth="1"/>
    <col min="1028" max="1028" width="6.5703125" style="380" customWidth="1"/>
    <col min="1029" max="1029" width="14.85546875" style="380" bestFit="1" customWidth="1"/>
    <col min="1030" max="1030" width="21.5703125" style="380" customWidth="1"/>
    <col min="1031" max="1031" width="19.5703125" style="380" customWidth="1"/>
    <col min="1032" max="1032" width="15" style="380" customWidth="1"/>
    <col min="1033" max="1033" width="25.42578125" style="380" customWidth="1"/>
    <col min="1034" max="1275" width="12.5703125" style="380"/>
    <col min="1276" max="1276" width="67.7109375" style="380" customWidth="1"/>
    <col min="1277" max="1277" width="19.5703125" style="380" customWidth="1"/>
    <col min="1278" max="1278" width="2.5703125" style="380" customWidth="1"/>
    <col min="1279" max="1279" width="20.7109375" style="380" customWidth="1"/>
    <col min="1280" max="1280" width="21.5703125" style="380" customWidth="1"/>
    <col min="1281" max="1282" width="20.85546875" style="380" customWidth="1"/>
    <col min="1283" max="1283" width="4.7109375" style="380" customWidth="1"/>
    <col min="1284" max="1284" width="6.5703125" style="380" customWidth="1"/>
    <col min="1285" max="1285" width="14.85546875" style="380" bestFit="1" customWidth="1"/>
    <col min="1286" max="1286" width="21.5703125" style="380" customWidth="1"/>
    <col min="1287" max="1287" width="19.5703125" style="380" customWidth="1"/>
    <col min="1288" max="1288" width="15" style="380" customWidth="1"/>
    <col min="1289" max="1289" width="25.42578125" style="380" customWidth="1"/>
    <col min="1290" max="1531" width="12.5703125" style="380"/>
    <col min="1532" max="1532" width="67.7109375" style="380" customWidth="1"/>
    <col min="1533" max="1533" width="19.5703125" style="380" customWidth="1"/>
    <col min="1534" max="1534" width="2.5703125" style="380" customWidth="1"/>
    <col min="1535" max="1535" width="20.7109375" style="380" customWidth="1"/>
    <col min="1536" max="1536" width="21.5703125" style="380" customWidth="1"/>
    <col min="1537" max="1538" width="20.85546875" style="380" customWidth="1"/>
    <col min="1539" max="1539" width="4.7109375" style="380" customWidth="1"/>
    <col min="1540" max="1540" width="6.5703125" style="380" customWidth="1"/>
    <col min="1541" max="1541" width="14.85546875" style="380" bestFit="1" customWidth="1"/>
    <col min="1542" max="1542" width="21.5703125" style="380" customWidth="1"/>
    <col min="1543" max="1543" width="19.5703125" style="380" customWidth="1"/>
    <col min="1544" max="1544" width="15" style="380" customWidth="1"/>
    <col min="1545" max="1545" width="25.42578125" style="380" customWidth="1"/>
    <col min="1546" max="1787" width="12.5703125" style="380"/>
    <col min="1788" max="1788" width="67.7109375" style="380" customWidth="1"/>
    <col min="1789" max="1789" width="19.5703125" style="380" customWidth="1"/>
    <col min="1790" max="1790" width="2.5703125" style="380" customWidth="1"/>
    <col min="1791" max="1791" width="20.7109375" style="380" customWidth="1"/>
    <col min="1792" max="1792" width="21.5703125" style="380" customWidth="1"/>
    <col min="1793" max="1794" width="20.85546875" style="380" customWidth="1"/>
    <col min="1795" max="1795" width="4.7109375" style="380" customWidth="1"/>
    <col min="1796" max="1796" width="6.5703125" style="380" customWidth="1"/>
    <col min="1797" max="1797" width="14.85546875" style="380" bestFit="1" customWidth="1"/>
    <col min="1798" max="1798" width="21.5703125" style="380" customWidth="1"/>
    <col min="1799" max="1799" width="19.5703125" style="380" customWidth="1"/>
    <col min="1800" max="1800" width="15" style="380" customWidth="1"/>
    <col min="1801" max="1801" width="25.42578125" style="380" customWidth="1"/>
    <col min="1802" max="2043" width="12.5703125" style="380"/>
    <col min="2044" max="2044" width="67.7109375" style="380" customWidth="1"/>
    <col min="2045" max="2045" width="19.5703125" style="380" customWidth="1"/>
    <col min="2046" max="2046" width="2.5703125" style="380" customWidth="1"/>
    <col min="2047" max="2047" width="20.7109375" style="380" customWidth="1"/>
    <col min="2048" max="2048" width="21.5703125" style="380" customWidth="1"/>
    <col min="2049" max="2050" width="20.85546875" style="380" customWidth="1"/>
    <col min="2051" max="2051" width="4.7109375" style="380" customWidth="1"/>
    <col min="2052" max="2052" width="6.5703125" style="380" customWidth="1"/>
    <col min="2053" max="2053" width="14.85546875" style="380" bestFit="1" customWidth="1"/>
    <col min="2054" max="2054" width="21.5703125" style="380" customWidth="1"/>
    <col min="2055" max="2055" width="19.5703125" style="380" customWidth="1"/>
    <col min="2056" max="2056" width="15" style="380" customWidth="1"/>
    <col min="2057" max="2057" width="25.42578125" style="380" customWidth="1"/>
    <col min="2058" max="2299" width="12.5703125" style="380"/>
    <col min="2300" max="2300" width="67.7109375" style="380" customWidth="1"/>
    <col min="2301" max="2301" width="19.5703125" style="380" customWidth="1"/>
    <col min="2302" max="2302" width="2.5703125" style="380" customWidth="1"/>
    <col min="2303" max="2303" width="20.7109375" style="380" customWidth="1"/>
    <col min="2304" max="2304" width="21.5703125" style="380" customWidth="1"/>
    <col min="2305" max="2306" width="20.85546875" style="380" customWidth="1"/>
    <col min="2307" max="2307" width="4.7109375" style="380" customWidth="1"/>
    <col min="2308" max="2308" width="6.5703125" style="380" customWidth="1"/>
    <col min="2309" max="2309" width="14.85546875" style="380" bestFit="1" customWidth="1"/>
    <col min="2310" max="2310" width="21.5703125" style="380" customWidth="1"/>
    <col min="2311" max="2311" width="19.5703125" style="380" customWidth="1"/>
    <col min="2312" max="2312" width="15" style="380" customWidth="1"/>
    <col min="2313" max="2313" width="25.42578125" style="380" customWidth="1"/>
    <col min="2314" max="2555" width="12.5703125" style="380"/>
    <col min="2556" max="2556" width="67.7109375" style="380" customWidth="1"/>
    <col min="2557" max="2557" width="19.5703125" style="380" customWidth="1"/>
    <col min="2558" max="2558" width="2.5703125" style="380" customWidth="1"/>
    <col min="2559" max="2559" width="20.7109375" style="380" customWidth="1"/>
    <col min="2560" max="2560" width="21.5703125" style="380" customWidth="1"/>
    <col min="2561" max="2562" width="20.85546875" style="380" customWidth="1"/>
    <col min="2563" max="2563" width="4.7109375" style="380" customWidth="1"/>
    <col min="2564" max="2564" width="6.5703125" style="380" customWidth="1"/>
    <col min="2565" max="2565" width="14.85546875" style="380" bestFit="1" customWidth="1"/>
    <col min="2566" max="2566" width="21.5703125" style="380" customWidth="1"/>
    <col min="2567" max="2567" width="19.5703125" style="380" customWidth="1"/>
    <col min="2568" max="2568" width="15" style="380" customWidth="1"/>
    <col min="2569" max="2569" width="25.42578125" style="380" customWidth="1"/>
    <col min="2570" max="2811" width="12.5703125" style="380"/>
    <col min="2812" max="2812" width="67.7109375" style="380" customWidth="1"/>
    <col min="2813" max="2813" width="19.5703125" style="380" customWidth="1"/>
    <col min="2814" max="2814" width="2.5703125" style="380" customWidth="1"/>
    <col min="2815" max="2815" width="20.7109375" style="380" customWidth="1"/>
    <col min="2816" max="2816" width="21.5703125" style="380" customWidth="1"/>
    <col min="2817" max="2818" width="20.85546875" style="380" customWidth="1"/>
    <col min="2819" max="2819" width="4.7109375" style="380" customWidth="1"/>
    <col min="2820" max="2820" width="6.5703125" style="380" customWidth="1"/>
    <col min="2821" max="2821" width="14.85546875" style="380" bestFit="1" customWidth="1"/>
    <col min="2822" max="2822" width="21.5703125" style="380" customWidth="1"/>
    <col min="2823" max="2823" width="19.5703125" style="380" customWidth="1"/>
    <col min="2824" max="2824" width="15" style="380" customWidth="1"/>
    <col min="2825" max="2825" width="25.42578125" style="380" customWidth="1"/>
    <col min="2826" max="3067" width="12.5703125" style="380"/>
    <col min="3068" max="3068" width="67.7109375" style="380" customWidth="1"/>
    <col min="3069" max="3069" width="19.5703125" style="380" customWidth="1"/>
    <col min="3070" max="3070" width="2.5703125" style="380" customWidth="1"/>
    <col min="3071" max="3071" width="20.7109375" style="380" customWidth="1"/>
    <col min="3072" max="3072" width="21.5703125" style="380" customWidth="1"/>
    <col min="3073" max="3074" width="20.85546875" style="380" customWidth="1"/>
    <col min="3075" max="3075" width="4.7109375" style="380" customWidth="1"/>
    <col min="3076" max="3076" width="6.5703125" style="380" customWidth="1"/>
    <col min="3077" max="3077" width="14.85546875" style="380" bestFit="1" customWidth="1"/>
    <col min="3078" max="3078" width="21.5703125" style="380" customWidth="1"/>
    <col min="3079" max="3079" width="19.5703125" style="380" customWidth="1"/>
    <col min="3080" max="3080" width="15" style="380" customWidth="1"/>
    <col min="3081" max="3081" width="25.42578125" style="380" customWidth="1"/>
    <col min="3082" max="3323" width="12.5703125" style="380"/>
    <col min="3324" max="3324" width="67.7109375" style="380" customWidth="1"/>
    <col min="3325" max="3325" width="19.5703125" style="380" customWidth="1"/>
    <col min="3326" max="3326" width="2.5703125" style="380" customWidth="1"/>
    <col min="3327" max="3327" width="20.7109375" style="380" customWidth="1"/>
    <col min="3328" max="3328" width="21.5703125" style="380" customWidth="1"/>
    <col min="3329" max="3330" width="20.85546875" style="380" customWidth="1"/>
    <col min="3331" max="3331" width="4.7109375" style="380" customWidth="1"/>
    <col min="3332" max="3332" width="6.5703125" style="380" customWidth="1"/>
    <col min="3333" max="3333" width="14.85546875" style="380" bestFit="1" customWidth="1"/>
    <col min="3334" max="3334" width="21.5703125" style="380" customWidth="1"/>
    <col min="3335" max="3335" width="19.5703125" style="380" customWidth="1"/>
    <col min="3336" max="3336" width="15" style="380" customWidth="1"/>
    <col min="3337" max="3337" width="25.42578125" style="380" customWidth="1"/>
    <col min="3338" max="3579" width="12.5703125" style="380"/>
    <col min="3580" max="3580" width="67.7109375" style="380" customWidth="1"/>
    <col min="3581" max="3581" width="19.5703125" style="380" customWidth="1"/>
    <col min="3582" max="3582" width="2.5703125" style="380" customWidth="1"/>
    <col min="3583" max="3583" width="20.7109375" style="380" customWidth="1"/>
    <col min="3584" max="3584" width="21.5703125" style="380" customWidth="1"/>
    <col min="3585" max="3586" width="20.85546875" style="380" customWidth="1"/>
    <col min="3587" max="3587" width="4.7109375" style="380" customWidth="1"/>
    <col min="3588" max="3588" width="6.5703125" style="380" customWidth="1"/>
    <col min="3589" max="3589" width="14.85546875" style="380" bestFit="1" customWidth="1"/>
    <col min="3590" max="3590" width="21.5703125" style="380" customWidth="1"/>
    <col min="3591" max="3591" width="19.5703125" style="380" customWidth="1"/>
    <col min="3592" max="3592" width="15" style="380" customWidth="1"/>
    <col min="3593" max="3593" width="25.42578125" style="380" customWidth="1"/>
    <col min="3594" max="3835" width="12.5703125" style="380"/>
    <col min="3836" max="3836" width="67.7109375" style="380" customWidth="1"/>
    <col min="3837" max="3837" width="19.5703125" style="380" customWidth="1"/>
    <col min="3838" max="3838" width="2.5703125" style="380" customWidth="1"/>
    <col min="3839" max="3839" width="20.7109375" style="380" customWidth="1"/>
    <col min="3840" max="3840" width="21.5703125" style="380" customWidth="1"/>
    <col min="3841" max="3842" width="20.85546875" style="380" customWidth="1"/>
    <col min="3843" max="3843" width="4.7109375" style="380" customWidth="1"/>
    <col min="3844" max="3844" width="6.5703125" style="380" customWidth="1"/>
    <col min="3845" max="3845" width="14.85546875" style="380" bestFit="1" customWidth="1"/>
    <col min="3846" max="3846" width="21.5703125" style="380" customWidth="1"/>
    <col min="3847" max="3847" width="19.5703125" style="380" customWidth="1"/>
    <col min="3848" max="3848" width="15" style="380" customWidth="1"/>
    <col min="3849" max="3849" width="25.42578125" style="380" customWidth="1"/>
    <col min="3850" max="4091" width="12.5703125" style="380"/>
    <col min="4092" max="4092" width="67.7109375" style="380" customWidth="1"/>
    <col min="4093" max="4093" width="19.5703125" style="380" customWidth="1"/>
    <col min="4094" max="4094" width="2.5703125" style="380" customWidth="1"/>
    <col min="4095" max="4095" width="20.7109375" style="380" customWidth="1"/>
    <col min="4096" max="4096" width="21.5703125" style="380" customWidth="1"/>
    <col min="4097" max="4098" width="20.85546875" style="380" customWidth="1"/>
    <col min="4099" max="4099" width="4.7109375" style="380" customWidth="1"/>
    <col min="4100" max="4100" width="6.5703125" style="380" customWidth="1"/>
    <col min="4101" max="4101" width="14.85546875" style="380" bestFit="1" customWidth="1"/>
    <col min="4102" max="4102" width="21.5703125" style="380" customWidth="1"/>
    <col min="4103" max="4103" width="19.5703125" style="380" customWidth="1"/>
    <col min="4104" max="4104" width="15" style="380" customWidth="1"/>
    <col min="4105" max="4105" width="25.42578125" style="380" customWidth="1"/>
    <col min="4106" max="4347" width="12.5703125" style="380"/>
    <col min="4348" max="4348" width="67.7109375" style="380" customWidth="1"/>
    <col min="4349" max="4349" width="19.5703125" style="380" customWidth="1"/>
    <col min="4350" max="4350" width="2.5703125" style="380" customWidth="1"/>
    <col min="4351" max="4351" width="20.7109375" style="380" customWidth="1"/>
    <col min="4352" max="4352" width="21.5703125" style="380" customWidth="1"/>
    <col min="4353" max="4354" width="20.85546875" style="380" customWidth="1"/>
    <col min="4355" max="4355" width="4.7109375" style="380" customWidth="1"/>
    <col min="4356" max="4356" width="6.5703125" style="380" customWidth="1"/>
    <col min="4357" max="4357" width="14.85546875" style="380" bestFit="1" customWidth="1"/>
    <col min="4358" max="4358" width="21.5703125" style="380" customWidth="1"/>
    <col min="4359" max="4359" width="19.5703125" style="380" customWidth="1"/>
    <col min="4360" max="4360" width="15" style="380" customWidth="1"/>
    <col min="4361" max="4361" width="25.42578125" style="380" customWidth="1"/>
    <col min="4362" max="4603" width="12.5703125" style="380"/>
    <col min="4604" max="4604" width="67.7109375" style="380" customWidth="1"/>
    <col min="4605" max="4605" width="19.5703125" style="380" customWidth="1"/>
    <col min="4606" max="4606" width="2.5703125" style="380" customWidth="1"/>
    <col min="4607" max="4607" width="20.7109375" style="380" customWidth="1"/>
    <col min="4608" max="4608" width="21.5703125" style="380" customWidth="1"/>
    <col min="4609" max="4610" width="20.85546875" style="380" customWidth="1"/>
    <col min="4611" max="4611" width="4.7109375" style="380" customWidth="1"/>
    <col min="4612" max="4612" width="6.5703125" style="380" customWidth="1"/>
    <col min="4613" max="4613" width="14.85546875" style="380" bestFit="1" customWidth="1"/>
    <col min="4614" max="4614" width="21.5703125" style="380" customWidth="1"/>
    <col min="4615" max="4615" width="19.5703125" style="380" customWidth="1"/>
    <col min="4616" max="4616" width="15" style="380" customWidth="1"/>
    <col min="4617" max="4617" width="25.42578125" style="380" customWidth="1"/>
    <col min="4618" max="4859" width="12.5703125" style="380"/>
    <col min="4860" max="4860" width="67.7109375" style="380" customWidth="1"/>
    <col min="4861" max="4861" width="19.5703125" style="380" customWidth="1"/>
    <col min="4862" max="4862" width="2.5703125" style="380" customWidth="1"/>
    <col min="4863" max="4863" width="20.7109375" style="380" customWidth="1"/>
    <col min="4864" max="4864" width="21.5703125" style="380" customWidth="1"/>
    <col min="4865" max="4866" width="20.85546875" style="380" customWidth="1"/>
    <col min="4867" max="4867" width="4.7109375" style="380" customWidth="1"/>
    <col min="4868" max="4868" width="6.5703125" style="380" customWidth="1"/>
    <col min="4869" max="4869" width="14.85546875" style="380" bestFit="1" customWidth="1"/>
    <col min="4870" max="4870" width="21.5703125" style="380" customWidth="1"/>
    <col min="4871" max="4871" width="19.5703125" style="380" customWidth="1"/>
    <col min="4872" max="4872" width="15" style="380" customWidth="1"/>
    <col min="4873" max="4873" width="25.42578125" style="380" customWidth="1"/>
    <col min="4874" max="5115" width="12.5703125" style="380"/>
    <col min="5116" max="5116" width="67.7109375" style="380" customWidth="1"/>
    <col min="5117" max="5117" width="19.5703125" style="380" customWidth="1"/>
    <col min="5118" max="5118" width="2.5703125" style="380" customWidth="1"/>
    <col min="5119" max="5119" width="20.7109375" style="380" customWidth="1"/>
    <col min="5120" max="5120" width="21.5703125" style="380" customWidth="1"/>
    <col min="5121" max="5122" width="20.85546875" style="380" customWidth="1"/>
    <col min="5123" max="5123" width="4.7109375" style="380" customWidth="1"/>
    <col min="5124" max="5124" width="6.5703125" style="380" customWidth="1"/>
    <col min="5125" max="5125" width="14.85546875" style="380" bestFit="1" customWidth="1"/>
    <col min="5126" max="5126" width="21.5703125" style="380" customWidth="1"/>
    <col min="5127" max="5127" width="19.5703125" style="380" customWidth="1"/>
    <col min="5128" max="5128" width="15" style="380" customWidth="1"/>
    <col min="5129" max="5129" width="25.42578125" style="380" customWidth="1"/>
    <col min="5130" max="5371" width="12.5703125" style="380"/>
    <col min="5372" max="5372" width="67.7109375" style="380" customWidth="1"/>
    <col min="5373" max="5373" width="19.5703125" style="380" customWidth="1"/>
    <col min="5374" max="5374" width="2.5703125" style="380" customWidth="1"/>
    <col min="5375" max="5375" width="20.7109375" style="380" customWidth="1"/>
    <col min="5376" max="5376" width="21.5703125" style="380" customWidth="1"/>
    <col min="5377" max="5378" width="20.85546875" style="380" customWidth="1"/>
    <col min="5379" max="5379" width="4.7109375" style="380" customWidth="1"/>
    <col min="5380" max="5380" width="6.5703125" style="380" customWidth="1"/>
    <col min="5381" max="5381" width="14.85546875" style="380" bestFit="1" customWidth="1"/>
    <col min="5382" max="5382" width="21.5703125" style="380" customWidth="1"/>
    <col min="5383" max="5383" width="19.5703125" style="380" customWidth="1"/>
    <col min="5384" max="5384" width="15" style="380" customWidth="1"/>
    <col min="5385" max="5385" width="25.42578125" style="380" customWidth="1"/>
    <col min="5386" max="5627" width="12.5703125" style="380"/>
    <col min="5628" max="5628" width="67.7109375" style="380" customWidth="1"/>
    <col min="5629" max="5629" width="19.5703125" style="380" customWidth="1"/>
    <col min="5630" max="5630" width="2.5703125" style="380" customWidth="1"/>
    <col min="5631" max="5631" width="20.7109375" style="380" customWidth="1"/>
    <col min="5632" max="5632" width="21.5703125" style="380" customWidth="1"/>
    <col min="5633" max="5634" width="20.85546875" style="380" customWidth="1"/>
    <col min="5635" max="5635" width="4.7109375" style="380" customWidth="1"/>
    <col min="5636" max="5636" width="6.5703125" style="380" customWidth="1"/>
    <col min="5637" max="5637" width="14.85546875" style="380" bestFit="1" customWidth="1"/>
    <col min="5638" max="5638" width="21.5703125" style="380" customWidth="1"/>
    <col min="5639" max="5639" width="19.5703125" style="380" customWidth="1"/>
    <col min="5640" max="5640" width="15" style="380" customWidth="1"/>
    <col min="5641" max="5641" width="25.42578125" style="380" customWidth="1"/>
    <col min="5642" max="5883" width="12.5703125" style="380"/>
    <col min="5884" max="5884" width="67.7109375" style="380" customWidth="1"/>
    <col min="5885" max="5885" width="19.5703125" style="380" customWidth="1"/>
    <col min="5886" max="5886" width="2.5703125" style="380" customWidth="1"/>
    <col min="5887" max="5887" width="20.7109375" style="380" customWidth="1"/>
    <col min="5888" max="5888" width="21.5703125" style="380" customWidth="1"/>
    <col min="5889" max="5890" width="20.85546875" style="380" customWidth="1"/>
    <col min="5891" max="5891" width="4.7109375" style="380" customWidth="1"/>
    <col min="5892" max="5892" width="6.5703125" style="380" customWidth="1"/>
    <col min="5893" max="5893" width="14.85546875" style="380" bestFit="1" customWidth="1"/>
    <col min="5894" max="5894" width="21.5703125" style="380" customWidth="1"/>
    <col min="5895" max="5895" width="19.5703125" style="380" customWidth="1"/>
    <col min="5896" max="5896" width="15" style="380" customWidth="1"/>
    <col min="5897" max="5897" width="25.42578125" style="380" customWidth="1"/>
    <col min="5898" max="6139" width="12.5703125" style="380"/>
    <col min="6140" max="6140" width="67.7109375" style="380" customWidth="1"/>
    <col min="6141" max="6141" width="19.5703125" style="380" customWidth="1"/>
    <col min="6142" max="6142" width="2.5703125" style="380" customWidth="1"/>
    <col min="6143" max="6143" width="20.7109375" style="380" customWidth="1"/>
    <col min="6144" max="6144" width="21.5703125" style="380" customWidth="1"/>
    <col min="6145" max="6146" width="20.85546875" style="380" customWidth="1"/>
    <col min="6147" max="6147" width="4.7109375" style="380" customWidth="1"/>
    <col min="6148" max="6148" width="6.5703125" style="380" customWidth="1"/>
    <col min="6149" max="6149" width="14.85546875" style="380" bestFit="1" customWidth="1"/>
    <col min="6150" max="6150" width="21.5703125" style="380" customWidth="1"/>
    <col min="6151" max="6151" width="19.5703125" style="380" customWidth="1"/>
    <col min="6152" max="6152" width="15" style="380" customWidth="1"/>
    <col min="6153" max="6153" width="25.42578125" style="380" customWidth="1"/>
    <col min="6154" max="6395" width="12.5703125" style="380"/>
    <col min="6396" max="6396" width="67.7109375" style="380" customWidth="1"/>
    <col min="6397" max="6397" width="19.5703125" style="380" customWidth="1"/>
    <col min="6398" max="6398" width="2.5703125" style="380" customWidth="1"/>
    <col min="6399" max="6399" width="20.7109375" style="380" customWidth="1"/>
    <col min="6400" max="6400" width="21.5703125" style="380" customWidth="1"/>
    <col min="6401" max="6402" width="20.85546875" style="380" customWidth="1"/>
    <col min="6403" max="6403" width="4.7109375" style="380" customWidth="1"/>
    <col min="6404" max="6404" width="6.5703125" style="380" customWidth="1"/>
    <col min="6405" max="6405" width="14.85546875" style="380" bestFit="1" customWidth="1"/>
    <col min="6406" max="6406" width="21.5703125" style="380" customWidth="1"/>
    <col min="6407" max="6407" width="19.5703125" style="380" customWidth="1"/>
    <col min="6408" max="6408" width="15" style="380" customWidth="1"/>
    <col min="6409" max="6409" width="25.42578125" style="380" customWidth="1"/>
    <col min="6410" max="6651" width="12.5703125" style="380"/>
    <col min="6652" max="6652" width="67.7109375" style="380" customWidth="1"/>
    <col min="6653" max="6653" width="19.5703125" style="380" customWidth="1"/>
    <col min="6654" max="6654" width="2.5703125" style="380" customWidth="1"/>
    <col min="6655" max="6655" width="20.7109375" style="380" customWidth="1"/>
    <col min="6656" max="6656" width="21.5703125" style="380" customWidth="1"/>
    <col min="6657" max="6658" width="20.85546875" style="380" customWidth="1"/>
    <col min="6659" max="6659" width="4.7109375" style="380" customWidth="1"/>
    <col min="6660" max="6660" width="6.5703125" style="380" customWidth="1"/>
    <col min="6661" max="6661" width="14.85546875" style="380" bestFit="1" customWidth="1"/>
    <col min="6662" max="6662" width="21.5703125" style="380" customWidth="1"/>
    <col min="6663" max="6663" width="19.5703125" style="380" customWidth="1"/>
    <col min="6664" max="6664" width="15" style="380" customWidth="1"/>
    <col min="6665" max="6665" width="25.42578125" style="380" customWidth="1"/>
    <col min="6666" max="6907" width="12.5703125" style="380"/>
    <col min="6908" max="6908" width="67.7109375" style="380" customWidth="1"/>
    <col min="6909" max="6909" width="19.5703125" style="380" customWidth="1"/>
    <col min="6910" max="6910" width="2.5703125" style="380" customWidth="1"/>
    <col min="6911" max="6911" width="20.7109375" style="380" customWidth="1"/>
    <col min="6912" max="6912" width="21.5703125" style="380" customWidth="1"/>
    <col min="6913" max="6914" width="20.85546875" style="380" customWidth="1"/>
    <col min="6915" max="6915" width="4.7109375" style="380" customWidth="1"/>
    <col min="6916" max="6916" width="6.5703125" style="380" customWidth="1"/>
    <col min="6917" max="6917" width="14.85546875" style="380" bestFit="1" customWidth="1"/>
    <col min="6918" max="6918" width="21.5703125" style="380" customWidth="1"/>
    <col min="6919" max="6919" width="19.5703125" style="380" customWidth="1"/>
    <col min="6920" max="6920" width="15" style="380" customWidth="1"/>
    <col min="6921" max="6921" width="25.42578125" style="380" customWidth="1"/>
    <col min="6922" max="7163" width="12.5703125" style="380"/>
    <col min="7164" max="7164" width="67.7109375" style="380" customWidth="1"/>
    <col min="7165" max="7165" width="19.5703125" style="380" customWidth="1"/>
    <col min="7166" max="7166" width="2.5703125" style="380" customWidth="1"/>
    <col min="7167" max="7167" width="20.7109375" style="380" customWidth="1"/>
    <col min="7168" max="7168" width="21.5703125" style="380" customWidth="1"/>
    <col min="7169" max="7170" width="20.85546875" style="380" customWidth="1"/>
    <col min="7171" max="7171" width="4.7109375" style="380" customWidth="1"/>
    <col min="7172" max="7172" width="6.5703125" style="380" customWidth="1"/>
    <col min="7173" max="7173" width="14.85546875" style="380" bestFit="1" customWidth="1"/>
    <col min="7174" max="7174" width="21.5703125" style="380" customWidth="1"/>
    <col min="7175" max="7175" width="19.5703125" style="380" customWidth="1"/>
    <col min="7176" max="7176" width="15" style="380" customWidth="1"/>
    <col min="7177" max="7177" width="25.42578125" style="380" customWidth="1"/>
    <col min="7178" max="7419" width="12.5703125" style="380"/>
    <col min="7420" max="7420" width="67.7109375" style="380" customWidth="1"/>
    <col min="7421" max="7421" width="19.5703125" style="380" customWidth="1"/>
    <col min="7422" max="7422" width="2.5703125" style="380" customWidth="1"/>
    <col min="7423" max="7423" width="20.7109375" style="380" customWidth="1"/>
    <col min="7424" max="7424" width="21.5703125" style="380" customWidth="1"/>
    <col min="7425" max="7426" width="20.85546875" style="380" customWidth="1"/>
    <col min="7427" max="7427" width="4.7109375" style="380" customWidth="1"/>
    <col min="7428" max="7428" width="6.5703125" style="380" customWidth="1"/>
    <col min="7429" max="7429" width="14.85546875" style="380" bestFit="1" customWidth="1"/>
    <col min="7430" max="7430" width="21.5703125" style="380" customWidth="1"/>
    <col min="7431" max="7431" width="19.5703125" style="380" customWidth="1"/>
    <col min="7432" max="7432" width="15" style="380" customWidth="1"/>
    <col min="7433" max="7433" width="25.42578125" style="380" customWidth="1"/>
    <col min="7434" max="7675" width="12.5703125" style="380"/>
    <col min="7676" max="7676" width="67.7109375" style="380" customWidth="1"/>
    <col min="7677" max="7677" width="19.5703125" style="380" customWidth="1"/>
    <col min="7678" max="7678" width="2.5703125" style="380" customWidth="1"/>
    <col min="7679" max="7679" width="20.7109375" style="380" customWidth="1"/>
    <col min="7680" max="7680" width="21.5703125" style="380" customWidth="1"/>
    <col min="7681" max="7682" width="20.85546875" style="380" customWidth="1"/>
    <col min="7683" max="7683" width="4.7109375" style="380" customWidth="1"/>
    <col min="7684" max="7684" width="6.5703125" style="380" customWidth="1"/>
    <col min="7685" max="7685" width="14.85546875" style="380" bestFit="1" customWidth="1"/>
    <col min="7686" max="7686" width="21.5703125" style="380" customWidth="1"/>
    <col min="7687" max="7687" width="19.5703125" style="380" customWidth="1"/>
    <col min="7688" max="7688" width="15" style="380" customWidth="1"/>
    <col min="7689" max="7689" width="25.42578125" style="380" customWidth="1"/>
    <col min="7690" max="7931" width="12.5703125" style="380"/>
    <col min="7932" max="7932" width="67.7109375" style="380" customWidth="1"/>
    <col min="7933" max="7933" width="19.5703125" style="380" customWidth="1"/>
    <col min="7934" max="7934" width="2.5703125" style="380" customWidth="1"/>
    <col min="7935" max="7935" width="20.7109375" style="380" customWidth="1"/>
    <col min="7936" max="7936" width="21.5703125" style="380" customWidth="1"/>
    <col min="7937" max="7938" width="20.85546875" style="380" customWidth="1"/>
    <col min="7939" max="7939" width="4.7109375" style="380" customWidth="1"/>
    <col min="7940" max="7940" width="6.5703125" style="380" customWidth="1"/>
    <col min="7941" max="7941" width="14.85546875" style="380" bestFit="1" customWidth="1"/>
    <col min="7942" max="7942" width="21.5703125" style="380" customWidth="1"/>
    <col min="7943" max="7943" width="19.5703125" style="380" customWidth="1"/>
    <col min="7944" max="7944" width="15" style="380" customWidth="1"/>
    <col min="7945" max="7945" width="25.42578125" style="380" customWidth="1"/>
    <col min="7946" max="8187" width="12.5703125" style="380"/>
    <col min="8188" max="8188" width="67.7109375" style="380" customWidth="1"/>
    <col min="8189" max="8189" width="19.5703125" style="380" customWidth="1"/>
    <col min="8190" max="8190" width="2.5703125" style="380" customWidth="1"/>
    <col min="8191" max="8191" width="20.7109375" style="380" customWidth="1"/>
    <col min="8192" max="8192" width="21.5703125" style="380" customWidth="1"/>
    <col min="8193" max="8194" width="20.85546875" style="380" customWidth="1"/>
    <col min="8195" max="8195" width="4.7109375" style="380" customWidth="1"/>
    <col min="8196" max="8196" width="6.5703125" style="380" customWidth="1"/>
    <col min="8197" max="8197" width="14.85546875" style="380" bestFit="1" customWidth="1"/>
    <col min="8198" max="8198" width="21.5703125" style="380" customWidth="1"/>
    <col min="8199" max="8199" width="19.5703125" style="380" customWidth="1"/>
    <col min="8200" max="8200" width="15" style="380" customWidth="1"/>
    <col min="8201" max="8201" width="25.42578125" style="380" customWidth="1"/>
    <col min="8202" max="8443" width="12.5703125" style="380"/>
    <col min="8444" max="8444" width="67.7109375" style="380" customWidth="1"/>
    <col min="8445" max="8445" width="19.5703125" style="380" customWidth="1"/>
    <col min="8446" max="8446" width="2.5703125" style="380" customWidth="1"/>
    <col min="8447" max="8447" width="20.7109375" style="380" customWidth="1"/>
    <col min="8448" max="8448" width="21.5703125" style="380" customWidth="1"/>
    <col min="8449" max="8450" width="20.85546875" style="380" customWidth="1"/>
    <col min="8451" max="8451" width="4.7109375" style="380" customWidth="1"/>
    <col min="8452" max="8452" width="6.5703125" style="380" customWidth="1"/>
    <col min="8453" max="8453" width="14.85546875" style="380" bestFit="1" customWidth="1"/>
    <col min="8454" max="8454" width="21.5703125" style="380" customWidth="1"/>
    <col min="8455" max="8455" width="19.5703125" style="380" customWidth="1"/>
    <col min="8456" max="8456" width="15" style="380" customWidth="1"/>
    <col min="8457" max="8457" width="25.42578125" style="380" customWidth="1"/>
    <col min="8458" max="8699" width="12.5703125" style="380"/>
    <col min="8700" max="8700" width="67.7109375" style="380" customWidth="1"/>
    <col min="8701" max="8701" width="19.5703125" style="380" customWidth="1"/>
    <col min="8702" max="8702" width="2.5703125" style="380" customWidth="1"/>
    <col min="8703" max="8703" width="20.7109375" style="380" customWidth="1"/>
    <col min="8704" max="8704" width="21.5703125" style="380" customWidth="1"/>
    <col min="8705" max="8706" width="20.85546875" style="380" customWidth="1"/>
    <col min="8707" max="8707" width="4.7109375" style="380" customWidth="1"/>
    <col min="8708" max="8708" width="6.5703125" style="380" customWidth="1"/>
    <col min="8709" max="8709" width="14.85546875" style="380" bestFit="1" customWidth="1"/>
    <col min="8710" max="8710" width="21.5703125" style="380" customWidth="1"/>
    <col min="8711" max="8711" width="19.5703125" style="380" customWidth="1"/>
    <col min="8712" max="8712" width="15" style="380" customWidth="1"/>
    <col min="8713" max="8713" width="25.42578125" style="380" customWidth="1"/>
    <col min="8714" max="8955" width="12.5703125" style="380"/>
    <col min="8956" max="8956" width="67.7109375" style="380" customWidth="1"/>
    <col min="8957" max="8957" width="19.5703125" style="380" customWidth="1"/>
    <col min="8958" max="8958" width="2.5703125" style="380" customWidth="1"/>
    <col min="8959" max="8959" width="20.7109375" style="380" customWidth="1"/>
    <col min="8960" max="8960" width="21.5703125" style="380" customWidth="1"/>
    <col min="8961" max="8962" width="20.85546875" style="380" customWidth="1"/>
    <col min="8963" max="8963" width="4.7109375" style="380" customWidth="1"/>
    <col min="8964" max="8964" width="6.5703125" style="380" customWidth="1"/>
    <col min="8965" max="8965" width="14.85546875" style="380" bestFit="1" customWidth="1"/>
    <col min="8966" max="8966" width="21.5703125" style="380" customWidth="1"/>
    <col min="8967" max="8967" width="19.5703125" style="380" customWidth="1"/>
    <col min="8968" max="8968" width="15" style="380" customWidth="1"/>
    <col min="8969" max="8969" width="25.42578125" style="380" customWidth="1"/>
    <col min="8970" max="9211" width="12.5703125" style="380"/>
    <col min="9212" max="9212" width="67.7109375" style="380" customWidth="1"/>
    <col min="9213" max="9213" width="19.5703125" style="380" customWidth="1"/>
    <col min="9214" max="9214" width="2.5703125" style="380" customWidth="1"/>
    <col min="9215" max="9215" width="20.7109375" style="380" customWidth="1"/>
    <col min="9216" max="9216" width="21.5703125" style="380" customWidth="1"/>
    <col min="9217" max="9218" width="20.85546875" style="380" customWidth="1"/>
    <col min="9219" max="9219" width="4.7109375" style="380" customWidth="1"/>
    <col min="9220" max="9220" width="6.5703125" style="380" customWidth="1"/>
    <col min="9221" max="9221" width="14.85546875" style="380" bestFit="1" customWidth="1"/>
    <col min="9222" max="9222" width="21.5703125" style="380" customWidth="1"/>
    <col min="9223" max="9223" width="19.5703125" style="380" customWidth="1"/>
    <col min="9224" max="9224" width="15" style="380" customWidth="1"/>
    <col min="9225" max="9225" width="25.42578125" style="380" customWidth="1"/>
    <col min="9226" max="9467" width="12.5703125" style="380"/>
    <col min="9468" max="9468" width="67.7109375" style="380" customWidth="1"/>
    <col min="9469" max="9469" width="19.5703125" style="380" customWidth="1"/>
    <col min="9470" max="9470" width="2.5703125" style="380" customWidth="1"/>
    <col min="9471" max="9471" width="20.7109375" style="380" customWidth="1"/>
    <col min="9472" max="9472" width="21.5703125" style="380" customWidth="1"/>
    <col min="9473" max="9474" width="20.85546875" style="380" customWidth="1"/>
    <col min="9475" max="9475" width="4.7109375" style="380" customWidth="1"/>
    <col min="9476" max="9476" width="6.5703125" style="380" customWidth="1"/>
    <col min="9477" max="9477" width="14.85546875" style="380" bestFit="1" customWidth="1"/>
    <col min="9478" max="9478" width="21.5703125" style="380" customWidth="1"/>
    <col min="9479" max="9479" width="19.5703125" style="380" customWidth="1"/>
    <col min="9480" max="9480" width="15" style="380" customWidth="1"/>
    <col min="9481" max="9481" width="25.42578125" style="380" customWidth="1"/>
    <col min="9482" max="9723" width="12.5703125" style="380"/>
    <col min="9724" max="9724" width="67.7109375" style="380" customWidth="1"/>
    <col min="9725" max="9725" width="19.5703125" style="380" customWidth="1"/>
    <col min="9726" max="9726" width="2.5703125" style="380" customWidth="1"/>
    <col min="9727" max="9727" width="20.7109375" style="380" customWidth="1"/>
    <col min="9728" max="9728" width="21.5703125" style="380" customWidth="1"/>
    <col min="9729" max="9730" width="20.85546875" style="380" customWidth="1"/>
    <col min="9731" max="9731" width="4.7109375" style="380" customWidth="1"/>
    <col min="9732" max="9732" width="6.5703125" style="380" customWidth="1"/>
    <col min="9733" max="9733" width="14.85546875" style="380" bestFit="1" customWidth="1"/>
    <col min="9734" max="9734" width="21.5703125" style="380" customWidth="1"/>
    <col min="9735" max="9735" width="19.5703125" style="380" customWidth="1"/>
    <col min="9736" max="9736" width="15" style="380" customWidth="1"/>
    <col min="9737" max="9737" width="25.42578125" style="380" customWidth="1"/>
    <col min="9738" max="9979" width="12.5703125" style="380"/>
    <col min="9980" max="9980" width="67.7109375" style="380" customWidth="1"/>
    <col min="9981" max="9981" width="19.5703125" style="380" customWidth="1"/>
    <col min="9982" max="9982" width="2.5703125" style="380" customWidth="1"/>
    <col min="9983" max="9983" width="20.7109375" style="380" customWidth="1"/>
    <col min="9984" max="9984" width="21.5703125" style="380" customWidth="1"/>
    <col min="9985" max="9986" width="20.85546875" style="380" customWidth="1"/>
    <col min="9987" max="9987" width="4.7109375" style="380" customWidth="1"/>
    <col min="9988" max="9988" width="6.5703125" style="380" customWidth="1"/>
    <col min="9989" max="9989" width="14.85546875" style="380" bestFit="1" customWidth="1"/>
    <col min="9990" max="9990" width="21.5703125" style="380" customWidth="1"/>
    <col min="9991" max="9991" width="19.5703125" style="380" customWidth="1"/>
    <col min="9992" max="9992" width="15" style="380" customWidth="1"/>
    <col min="9993" max="9993" width="25.42578125" style="380" customWidth="1"/>
    <col min="9994" max="10235" width="12.5703125" style="380"/>
    <col min="10236" max="10236" width="67.7109375" style="380" customWidth="1"/>
    <col min="10237" max="10237" width="19.5703125" style="380" customWidth="1"/>
    <col min="10238" max="10238" width="2.5703125" style="380" customWidth="1"/>
    <col min="10239" max="10239" width="20.7109375" style="380" customWidth="1"/>
    <col min="10240" max="10240" width="21.5703125" style="380" customWidth="1"/>
    <col min="10241" max="10242" width="20.85546875" style="380" customWidth="1"/>
    <col min="10243" max="10243" width="4.7109375" style="380" customWidth="1"/>
    <col min="10244" max="10244" width="6.5703125" style="380" customWidth="1"/>
    <col min="10245" max="10245" width="14.85546875" style="380" bestFit="1" customWidth="1"/>
    <col min="10246" max="10246" width="21.5703125" style="380" customWidth="1"/>
    <col min="10247" max="10247" width="19.5703125" style="380" customWidth="1"/>
    <col min="10248" max="10248" width="15" style="380" customWidth="1"/>
    <col min="10249" max="10249" width="25.42578125" style="380" customWidth="1"/>
    <col min="10250" max="10491" width="12.5703125" style="380"/>
    <col min="10492" max="10492" width="67.7109375" style="380" customWidth="1"/>
    <col min="10493" max="10493" width="19.5703125" style="380" customWidth="1"/>
    <col min="10494" max="10494" width="2.5703125" style="380" customWidth="1"/>
    <col min="10495" max="10495" width="20.7109375" style="380" customWidth="1"/>
    <col min="10496" max="10496" width="21.5703125" style="380" customWidth="1"/>
    <col min="10497" max="10498" width="20.85546875" style="380" customWidth="1"/>
    <col min="10499" max="10499" width="4.7109375" style="380" customWidth="1"/>
    <col min="10500" max="10500" width="6.5703125" style="380" customWidth="1"/>
    <col min="10501" max="10501" width="14.85546875" style="380" bestFit="1" customWidth="1"/>
    <col min="10502" max="10502" width="21.5703125" style="380" customWidth="1"/>
    <col min="10503" max="10503" width="19.5703125" style="380" customWidth="1"/>
    <col min="10504" max="10504" width="15" style="380" customWidth="1"/>
    <col min="10505" max="10505" width="25.42578125" style="380" customWidth="1"/>
    <col min="10506" max="10747" width="12.5703125" style="380"/>
    <col min="10748" max="10748" width="67.7109375" style="380" customWidth="1"/>
    <col min="10749" max="10749" width="19.5703125" style="380" customWidth="1"/>
    <col min="10750" max="10750" width="2.5703125" style="380" customWidth="1"/>
    <col min="10751" max="10751" width="20.7109375" style="380" customWidth="1"/>
    <col min="10752" max="10752" width="21.5703125" style="380" customWidth="1"/>
    <col min="10753" max="10754" width="20.85546875" style="380" customWidth="1"/>
    <col min="10755" max="10755" width="4.7109375" style="380" customWidth="1"/>
    <col min="10756" max="10756" width="6.5703125" style="380" customWidth="1"/>
    <col min="10757" max="10757" width="14.85546875" style="380" bestFit="1" customWidth="1"/>
    <col min="10758" max="10758" width="21.5703125" style="380" customWidth="1"/>
    <col min="10759" max="10759" width="19.5703125" style="380" customWidth="1"/>
    <col min="10760" max="10760" width="15" style="380" customWidth="1"/>
    <col min="10761" max="10761" width="25.42578125" style="380" customWidth="1"/>
    <col min="10762" max="11003" width="12.5703125" style="380"/>
    <col min="11004" max="11004" width="67.7109375" style="380" customWidth="1"/>
    <col min="11005" max="11005" width="19.5703125" style="380" customWidth="1"/>
    <col min="11006" max="11006" width="2.5703125" style="380" customWidth="1"/>
    <col min="11007" max="11007" width="20.7109375" style="380" customWidth="1"/>
    <col min="11008" max="11008" width="21.5703125" style="380" customWidth="1"/>
    <col min="11009" max="11010" width="20.85546875" style="380" customWidth="1"/>
    <col min="11011" max="11011" width="4.7109375" style="380" customWidth="1"/>
    <col min="11012" max="11012" width="6.5703125" style="380" customWidth="1"/>
    <col min="11013" max="11013" width="14.85546875" style="380" bestFit="1" customWidth="1"/>
    <col min="11014" max="11014" width="21.5703125" style="380" customWidth="1"/>
    <col min="11015" max="11015" width="19.5703125" style="380" customWidth="1"/>
    <col min="11016" max="11016" width="15" style="380" customWidth="1"/>
    <col min="11017" max="11017" width="25.42578125" style="380" customWidth="1"/>
    <col min="11018" max="11259" width="12.5703125" style="380"/>
    <col min="11260" max="11260" width="67.7109375" style="380" customWidth="1"/>
    <col min="11261" max="11261" width="19.5703125" style="380" customWidth="1"/>
    <col min="11262" max="11262" width="2.5703125" style="380" customWidth="1"/>
    <col min="11263" max="11263" width="20.7109375" style="380" customWidth="1"/>
    <col min="11264" max="11264" width="21.5703125" style="380" customWidth="1"/>
    <col min="11265" max="11266" width="20.85546875" style="380" customWidth="1"/>
    <col min="11267" max="11267" width="4.7109375" style="380" customWidth="1"/>
    <col min="11268" max="11268" width="6.5703125" style="380" customWidth="1"/>
    <col min="11269" max="11269" width="14.85546875" style="380" bestFit="1" customWidth="1"/>
    <col min="11270" max="11270" width="21.5703125" style="380" customWidth="1"/>
    <col min="11271" max="11271" width="19.5703125" style="380" customWidth="1"/>
    <col min="11272" max="11272" width="15" style="380" customWidth="1"/>
    <col min="11273" max="11273" width="25.42578125" style="380" customWidth="1"/>
    <col min="11274" max="11515" width="12.5703125" style="380"/>
    <col min="11516" max="11516" width="67.7109375" style="380" customWidth="1"/>
    <col min="11517" max="11517" width="19.5703125" style="380" customWidth="1"/>
    <col min="11518" max="11518" width="2.5703125" style="380" customWidth="1"/>
    <col min="11519" max="11519" width="20.7109375" style="380" customWidth="1"/>
    <col min="11520" max="11520" width="21.5703125" style="380" customWidth="1"/>
    <col min="11521" max="11522" width="20.85546875" style="380" customWidth="1"/>
    <col min="11523" max="11523" width="4.7109375" style="380" customWidth="1"/>
    <col min="11524" max="11524" width="6.5703125" style="380" customWidth="1"/>
    <col min="11525" max="11525" width="14.85546875" style="380" bestFit="1" customWidth="1"/>
    <col min="11526" max="11526" width="21.5703125" style="380" customWidth="1"/>
    <col min="11527" max="11527" width="19.5703125" style="380" customWidth="1"/>
    <col min="11528" max="11528" width="15" style="380" customWidth="1"/>
    <col min="11529" max="11529" width="25.42578125" style="380" customWidth="1"/>
    <col min="11530" max="11771" width="12.5703125" style="380"/>
    <col min="11772" max="11772" width="67.7109375" style="380" customWidth="1"/>
    <col min="11773" max="11773" width="19.5703125" style="380" customWidth="1"/>
    <col min="11774" max="11774" width="2.5703125" style="380" customWidth="1"/>
    <col min="11775" max="11775" width="20.7109375" style="380" customWidth="1"/>
    <col min="11776" max="11776" width="21.5703125" style="380" customWidth="1"/>
    <col min="11777" max="11778" width="20.85546875" style="380" customWidth="1"/>
    <col min="11779" max="11779" width="4.7109375" style="380" customWidth="1"/>
    <col min="11780" max="11780" width="6.5703125" style="380" customWidth="1"/>
    <col min="11781" max="11781" width="14.85546875" style="380" bestFit="1" customWidth="1"/>
    <col min="11782" max="11782" width="21.5703125" style="380" customWidth="1"/>
    <col min="11783" max="11783" width="19.5703125" style="380" customWidth="1"/>
    <col min="11784" max="11784" width="15" style="380" customWidth="1"/>
    <col min="11785" max="11785" width="25.42578125" style="380" customWidth="1"/>
    <col min="11786" max="12027" width="12.5703125" style="380"/>
    <col min="12028" max="12028" width="67.7109375" style="380" customWidth="1"/>
    <col min="12029" max="12029" width="19.5703125" style="380" customWidth="1"/>
    <col min="12030" max="12030" width="2.5703125" style="380" customWidth="1"/>
    <col min="12031" max="12031" width="20.7109375" style="380" customWidth="1"/>
    <col min="12032" max="12032" width="21.5703125" style="380" customWidth="1"/>
    <col min="12033" max="12034" width="20.85546875" style="380" customWidth="1"/>
    <col min="12035" max="12035" width="4.7109375" style="380" customWidth="1"/>
    <col min="12036" max="12036" width="6.5703125" style="380" customWidth="1"/>
    <col min="12037" max="12037" width="14.85546875" style="380" bestFit="1" customWidth="1"/>
    <col min="12038" max="12038" width="21.5703125" style="380" customWidth="1"/>
    <col min="12039" max="12039" width="19.5703125" style="380" customWidth="1"/>
    <col min="12040" max="12040" width="15" style="380" customWidth="1"/>
    <col min="12041" max="12041" width="25.42578125" style="380" customWidth="1"/>
    <col min="12042" max="12283" width="12.5703125" style="380"/>
    <col min="12284" max="12284" width="67.7109375" style="380" customWidth="1"/>
    <col min="12285" max="12285" width="19.5703125" style="380" customWidth="1"/>
    <col min="12286" max="12286" width="2.5703125" style="380" customWidth="1"/>
    <col min="12287" max="12287" width="20.7109375" style="380" customWidth="1"/>
    <col min="12288" max="12288" width="21.5703125" style="380" customWidth="1"/>
    <col min="12289" max="12290" width="20.85546875" style="380" customWidth="1"/>
    <col min="12291" max="12291" width="4.7109375" style="380" customWidth="1"/>
    <col min="12292" max="12292" width="6.5703125" style="380" customWidth="1"/>
    <col min="12293" max="12293" width="14.85546875" style="380" bestFit="1" customWidth="1"/>
    <col min="12294" max="12294" width="21.5703125" style="380" customWidth="1"/>
    <col min="12295" max="12295" width="19.5703125" style="380" customWidth="1"/>
    <col min="12296" max="12296" width="15" style="380" customWidth="1"/>
    <col min="12297" max="12297" width="25.42578125" style="380" customWidth="1"/>
    <col min="12298" max="12539" width="12.5703125" style="380"/>
    <col min="12540" max="12540" width="67.7109375" style="380" customWidth="1"/>
    <col min="12541" max="12541" width="19.5703125" style="380" customWidth="1"/>
    <col min="12542" max="12542" width="2.5703125" style="380" customWidth="1"/>
    <col min="12543" max="12543" width="20.7109375" style="380" customWidth="1"/>
    <col min="12544" max="12544" width="21.5703125" style="380" customWidth="1"/>
    <col min="12545" max="12546" width="20.85546875" style="380" customWidth="1"/>
    <col min="12547" max="12547" width="4.7109375" style="380" customWidth="1"/>
    <col min="12548" max="12548" width="6.5703125" style="380" customWidth="1"/>
    <col min="12549" max="12549" width="14.85546875" style="380" bestFit="1" customWidth="1"/>
    <col min="12550" max="12550" width="21.5703125" style="380" customWidth="1"/>
    <col min="12551" max="12551" width="19.5703125" style="380" customWidth="1"/>
    <col min="12552" max="12552" width="15" style="380" customWidth="1"/>
    <col min="12553" max="12553" width="25.42578125" style="380" customWidth="1"/>
    <col min="12554" max="12795" width="12.5703125" style="380"/>
    <col min="12796" max="12796" width="67.7109375" style="380" customWidth="1"/>
    <col min="12797" max="12797" width="19.5703125" style="380" customWidth="1"/>
    <col min="12798" max="12798" width="2.5703125" style="380" customWidth="1"/>
    <col min="12799" max="12799" width="20.7109375" style="380" customWidth="1"/>
    <col min="12800" max="12800" width="21.5703125" style="380" customWidth="1"/>
    <col min="12801" max="12802" width="20.85546875" style="380" customWidth="1"/>
    <col min="12803" max="12803" width="4.7109375" style="380" customWidth="1"/>
    <col min="12804" max="12804" width="6.5703125" style="380" customWidth="1"/>
    <col min="12805" max="12805" width="14.85546875" style="380" bestFit="1" customWidth="1"/>
    <col min="12806" max="12806" width="21.5703125" style="380" customWidth="1"/>
    <col min="12807" max="12807" width="19.5703125" style="380" customWidth="1"/>
    <col min="12808" max="12808" width="15" style="380" customWidth="1"/>
    <col min="12809" max="12809" width="25.42578125" style="380" customWidth="1"/>
    <col min="12810" max="13051" width="12.5703125" style="380"/>
    <col min="13052" max="13052" width="67.7109375" style="380" customWidth="1"/>
    <col min="13053" max="13053" width="19.5703125" style="380" customWidth="1"/>
    <col min="13054" max="13054" width="2.5703125" style="380" customWidth="1"/>
    <col min="13055" max="13055" width="20.7109375" style="380" customWidth="1"/>
    <col min="13056" max="13056" width="21.5703125" style="380" customWidth="1"/>
    <col min="13057" max="13058" width="20.85546875" style="380" customWidth="1"/>
    <col min="13059" max="13059" width="4.7109375" style="380" customWidth="1"/>
    <col min="13060" max="13060" width="6.5703125" style="380" customWidth="1"/>
    <col min="13061" max="13061" width="14.85546875" style="380" bestFit="1" customWidth="1"/>
    <col min="13062" max="13062" width="21.5703125" style="380" customWidth="1"/>
    <col min="13063" max="13063" width="19.5703125" style="380" customWidth="1"/>
    <col min="13064" max="13064" width="15" style="380" customWidth="1"/>
    <col min="13065" max="13065" width="25.42578125" style="380" customWidth="1"/>
    <col min="13066" max="13307" width="12.5703125" style="380"/>
    <col min="13308" max="13308" width="67.7109375" style="380" customWidth="1"/>
    <col min="13309" max="13309" width="19.5703125" style="380" customWidth="1"/>
    <col min="13310" max="13310" width="2.5703125" style="380" customWidth="1"/>
    <col min="13311" max="13311" width="20.7109375" style="380" customWidth="1"/>
    <col min="13312" max="13312" width="21.5703125" style="380" customWidth="1"/>
    <col min="13313" max="13314" width="20.85546875" style="380" customWidth="1"/>
    <col min="13315" max="13315" width="4.7109375" style="380" customWidth="1"/>
    <col min="13316" max="13316" width="6.5703125" style="380" customWidth="1"/>
    <col min="13317" max="13317" width="14.85546875" style="380" bestFit="1" customWidth="1"/>
    <col min="13318" max="13318" width="21.5703125" style="380" customWidth="1"/>
    <col min="13319" max="13319" width="19.5703125" style="380" customWidth="1"/>
    <col min="13320" max="13320" width="15" style="380" customWidth="1"/>
    <col min="13321" max="13321" width="25.42578125" style="380" customWidth="1"/>
    <col min="13322" max="13563" width="12.5703125" style="380"/>
    <col min="13564" max="13564" width="67.7109375" style="380" customWidth="1"/>
    <col min="13565" max="13565" width="19.5703125" style="380" customWidth="1"/>
    <col min="13566" max="13566" width="2.5703125" style="380" customWidth="1"/>
    <col min="13567" max="13567" width="20.7109375" style="380" customWidth="1"/>
    <col min="13568" max="13568" width="21.5703125" style="380" customWidth="1"/>
    <col min="13569" max="13570" width="20.85546875" style="380" customWidth="1"/>
    <col min="13571" max="13571" width="4.7109375" style="380" customWidth="1"/>
    <col min="13572" max="13572" width="6.5703125" style="380" customWidth="1"/>
    <col min="13573" max="13573" width="14.85546875" style="380" bestFit="1" customWidth="1"/>
    <col min="13574" max="13574" width="21.5703125" style="380" customWidth="1"/>
    <col min="13575" max="13575" width="19.5703125" style="380" customWidth="1"/>
    <col min="13576" max="13576" width="15" style="380" customWidth="1"/>
    <col min="13577" max="13577" width="25.42578125" style="380" customWidth="1"/>
    <col min="13578" max="13819" width="12.5703125" style="380"/>
    <col min="13820" max="13820" width="67.7109375" style="380" customWidth="1"/>
    <col min="13821" max="13821" width="19.5703125" style="380" customWidth="1"/>
    <col min="13822" max="13822" width="2.5703125" style="380" customWidth="1"/>
    <col min="13823" max="13823" width="20.7109375" style="380" customWidth="1"/>
    <col min="13824" max="13824" width="21.5703125" style="380" customWidth="1"/>
    <col min="13825" max="13826" width="20.85546875" style="380" customWidth="1"/>
    <col min="13827" max="13827" width="4.7109375" style="380" customWidth="1"/>
    <col min="13828" max="13828" width="6.5703125" style="380" customWidth="1"/>
    <col min="13829" max="13829" width="14.85546875" style="380" bestFit="1" customWidth="1"/>
    <col min="13830" max="13830" width="21.5703125" style="380" customWidth="1"/>
    <col min="13831" max="13831" width="19.5703125" style="380" customWidth="1"/>
    <col min="13832" max="13832" width="15" style="380" customWidth="1"/>
    <col min="13833" max="13833" width="25.42578125" style="380" customWidth="1"/>
    <col min="13834" max="14075" width="12.5703125" style="380"/>
    <col min="14076" max="14076" width="67.7109375" style="380" customWidth="1"/>
    <col min="14077" max="14077" width="19.5703125" style="380" customWidth="1"/>
    <col min="14078" max="14078" width="2.5703125" style="380" customWidth="1"/>
    <col min="14079" max="14079" width="20.7109375" style="380" customWidth="1"/>
    <col min="14080" max="14080" width="21.5703125" style="380" customWidth="1"/>
    <col min="14081" max="14082" width="20.85546875" style="380" customWidth="1"/>
    <col min="14083" max="14083" width="4.7109375" style="380" customWidth="1"/>
    <col min="14084" max="14084" width="6.5703125" style="380" customWidth="1"/>
    <col min="14085" max="14085" width="14.85546875" style="380" bestFit="1" customWidth="1"/>
    <col min="14086" max="14086" width="21.5703125" style="380" customWidth="1"/>
    <col min="14087" max="14087" width="19.5703125" style="380" customWidth="1"/>
    <col min="14088" max="14088" width="15" style="380" customWidth="1"/>
    <col min="14089" max="14089" width="25.42578125" style="380" customWidth="1"/>
    <col min="14090" max="14331" width="12.5703125" style="380"/>
    <col min="14332" max="14332" width="67.7109375" style="380" customWidth="1"/>
    <col min="14333" max="14333" width="19.5703125" style="380" customWidth="1"/>
    <col min="14334" max="14334" width="2.5703125" style="380" customWidth="1"/>
    <col min="14335" max="14335" width="20.7109375" style="380" customWidth="1"/>
    <col min="14336" max="14336" width="21.5703125" style="380" customWidth="1"/>
    <col min="14337" max="14338" width="20.85546875" style="380" customWidth="1"/>
    <col min="14339" max="14339" width="4.7109375" style="380" customWidth="1"/>
    <col min="14340" max="14340" width="6.5703125" style="380" customWidth="1"/>
    <col min="14341" max="14341" width="14.85546875" style="380" bestFit="1" customWidth="1"/>
    <col min="14342" max="14342" width="21.5703125" style="380" customWidth="1"/>
    <col min="14343" max="14343" width="19.5703125" style="380" customWidth="1"/>
    <col min="14344" max="14344" width="15" style="380" customWidth="1"/>
    <col min="14345" max="14345" width="25.42578125" style="380" customWidth="1"/>
    <col min="14346" max="14587" width="12.5703125" style="380"/>
    <col min="14588" max="14588" width="67.7109375" style="380" customWidth="1"/>
    <col min="14589" max="14589" width="19.5703125" style="380" customWidth="1"/>
    <col min="14590" max="14590" width="2.5703125" style="380" customWidth="1"/>
    <col min="14591" max="14591" width="20.7109375" style="380" customWidth="1"/>
    <col min="14592" max="14592" width="21.5703125" style="380" customWidth="1"/>
    <col min="14593" max="14594" width="20.85546875" style="380" customWidth="1"/>
    <col min="14595" max="14595" width="4.7109375" style="380" customWidth="1"/>
    <col min="14596" max="14596" width="6.5703125" style="380" customWidth="1"/>
    <col min="14597" max="14597" width="14.85546875" style="380" bestFit="1" customWidth="1"/>
    <col min="14598" max="14598" width="21.5703125" style="380" customWidth="1"/>
    <col min="14599" max="14599" width="19.5703125" style="380" customWidth="1"/>
    <col min="14600" max="14600" width="15" style="380" customWidth="1"/>
    <col min="14601" max="14601" width="25.42578125" style="380" customWidth="1"/>
    <col min="14602" max="14843" width="12.5703125" style="380"/>
    <col min="14844" max="14844" width="67.7109375" style="380" customWidth="1"/>
    <col min="14845" max="14845" width="19.5703125" style="380" customWidth="1"/>
    <col min="14846" max="14846" width="2.5703125" style="380" customWidth="1"/>
    <col min="14847" max="14847" width="20.7109375" style="380" customWidth="1"/>
    <col min="14848" max="14848" width="21.5703125" style="380" customWidth="1"/>
    <col min="14849" max="14850" width="20.85546875" style="380" customWidth="1"/>
    <col min="14851" max="14851" width="4.7109375" style="380" customWidth="1"/>
    <col min="14852" max="14852" width="6.5703125" style="380" customWidth="1"/>
    <col min="14853" max="14853" width="14.85546875" style="380" bestFit="1" customWidth="1"/>
    <col min="14854" max="14854" width="21.5703125" style="380" customWidth="1"/>
    <col min="14855" max="14855" width="19.5703125" style="380" customWidth="1"/>
    <col min="14856" max="14856" width="15" style="380" customWidth="1"/>
    <col min="14857" max="14857" width="25.42578125" style="380" customWidth="1"/>
    <col min="14858" max="15099" width="12.5703125" style="380"/>
    <col min="15100" max="15100" width="67.7109375" style="380" customWidth="1"/>
    <col min="15101" max="15101" width="19.5703125" style="380" customWidth="1"/>
    <col min="15102" max="15102" width="2.5703125" style="380" customWidth="1"/>
    <col min="15103" max="15103" width="20.7109375" style="380" customWidth="1"/>
    <col min="15104" max="15104" width="21.5703125" style="380" customWidth="1"/>
    <col min="15105" max="15106" width="20.85546875" style="380" customWidth="1"/>
    <col min="15107" max="15107" width="4.7109375" style="380" customWidth="1"/>
    <col min="15108" max="15108" width="6.5703125" style="380" customWidth="1"/>
    <col min="15109" max="15109" width="14.85546875" style="380" bestFit="1" customWidth="1"/>
    <col min="15110" max="15110" width="21.5703125" style="380" customWidth="1"/>
    <col min="15111" max="15111" width="19.5703125" style="380" customWidth="1"/>
    <col min="15112" max="15112" width="15" style="380" customWidth="1"/>
    <col min="15113" max="15113" width="25.42578125" style="380" customWidth="1"/>
    <col min="15114" max="15355" width="12.5703125" style="380"/>
    <col min="15356" max="15356" width="67.7109375" style="380" customWidth="1"/>
    <col min="15357" max="15357" width="19.5703125" style="380" customWidth="1"/>
    <col min="15358" max="15358" width="2.5703125" style="380" customWidth="1"/>
    <col min="15359" max="15359" width="20.7109375" style="380" customWidth="1"/>
    <col min="15360" max="15360" width="21.5703125" style="380" customWidth="1"/>
    <col min="15361" max="15362" width="20.85546875" style="380" customWidth="1"/>
    <col min="15363" max="15363" width="4.7109375" style="380" customWidth="1"/>
    <col min="15364" max="15364" width="6.5703125" style="380" customWidth="1"/>
    <col min="15365" max="15365" width="14.85546875" style="380" bestFit="1" customWidth="1"/>
    <col min="15366" max="15366" width="21.5703125" style="380" customWidth="1"/>
    <col min="15367" max="15367" width="19.5703125" style="380" customWidth="1"/>
    <col min="15368" max="15368" width="15" style="380" customWidth="1"/>
    <col min="15369" max="15369" width="25.42578125" style="380" customWidth="1"/>
    <col min="15370" max="15611" width="12.5703125" style="380"/>
    <col min="15612" max="15612" width="67.7109375" style="380" customWidth="1"/>
    <col min="15613" max="15613" width="19.5703125" style="380" customWidth="1"/>
    <col min="15614" max="15614" width="2.5703125" style="380" customWidth="1"/>
    <col min="15615" max="15615" width="20.7109375" style="380" customWidth="1"/>
    <col min="15616" max="15616" width="21.5703125" style="380" customWidth="1"/>
    <col min="15617" max="15618" width="20.85546875" style="380" customWidth="1"/>
    <col min="15619" max="15619" width="4.7109375" style="380" customWidth="1"/>
    <col min="15620" max="15620" width="6.5703125" style="380" customWidth="1"/>
    <col min="15621" max="15621" width="14.85546875" style="380" bestFit="1" customWidth="1"/>
    <col min="15622" max="15622" width="21.5703125" style="380" customWidth="1"/>
    <col min="15623" max="15623" width="19.5703125" style="380" customWidth="1"/>
    <col min="15624" max="15624" width="15" style="380" customWidth="1"/>
    <col min="15625" max="15625" width="25.42578125" style="380" customWidth="1"/>
    <col min="15626" max="15867" width="12.5703125" style="380"/>
    <col min="15868" max="15868" width="67.7109375" style="380" customWidth="1"/>
    <col min="15869" max="15869" width="19.5703125" style="380" customWidth="1"/>
    <col min="15870" max="15870" width="2.5703125" style="380" customWidth="1"/>
    <col min="15871" max="15871" width="20.7109375" style="380" customWidth="1"/>
    <col min="15872" max="15872" width="21.5703125" style="380" customWidth="1"/>
    <col min="15873" max="15874" width="20.85546875" style="380" customWidth="1"/>
    <col min="15875" max="15875" width="4.7109375" style="380" customWidth="1"/>
    <col min="15876" max="15876" width="6.5703125" style="380" customWidth="1"/>
    <col min="15877" max="15877" width="14.85546875" style="380" bestFit="1" customWidth="1"/>
    <col min="15878" max="15878" width="21.5703125" style="380" customWidth="1"/>
    <col min="15879" max="15879" width="19.5703125" style="380" customWidth="1"/>
    <col min="15880" max="15880" width="15" style="380" customWidth="1"/>
    <col min="15881" max="15881" width="25.42578125" style="380" customWidth="1"/>
    <col min="15882" max="16123" width="12.5703125" style="380"/>
    <col min="16124" max="16124" width="67.7109375" style="380" customWidth="1"/>
    <col min="16125" max="16125" width="19.5703125" style="380" customWidth="1"/>
    <col min="16126" max="16126" width="2.5703125" style="380" customWidth="1"/>
    <col min="16127" max="16127" width="20.7109375" style="380" customWidth="1"/>
    <col min="16128" max="16128" width="21.5703125" style="380" customWidth="1"/>
    <col min="16129" max="16130" width="20.85546875" style="380" customWidth="1"/>
    <col min="16131" max="16131" width="4.7109375" style="380" customWidth="1"/>
    <col min="16132" max="16132" width="6.5703125" style="380" customWidth="1"/>
    <col min="16133" max="16133" width="14.85546875" style="380" bestFit="1" customWidth="1"/>
    <col min="16134" max="16134" width="21.5703125" style="380" customWidth="1"/>
    <col min="16135" max="16135" width="19.5703125" style="380" customWidth="1"/>
    <col min="16136" max="16136" width="15" style="380" customWidth="1"/>
    <col min="16137" max="16137" width="25.42578125" style="380" customWidth="1"/>
    <col min="16138" max="16384" width="12.5703125" style="380"/>
  </cols>
  <sheetData>
    <row r="1" spans="1:61" ht="16.5" customHeight="1">
      <c r="A1" s="377" t="s">
        <v>588</v>
      </c>
      <c r="B1" s="378"/>
      <c r="C1" s="378"/>
      <c r="D1" s="378"/>
      <c r="E1" s="378"/>
      <c r="F1" s="379"/>
      <c r="G1" s="379"/>
    </row>
    <row r="2" spans="1:61" ht="25.5" customHeight="1">
      <c r="A2" s="381" t="s">
        <v>589</v>
      </c>
      <c r="B2" s="382"/>
      <c r="C2" s="382"/>
      <c r="D2" s="382"/>
      <c r="E2" s="382"/>
      <c r="F2" s="383"/>
      <c r="G2" s="383"/>
    </row>
    <row r="3" spans="1:61" ht="21" customHeight="1">
      <c r="A3" s="381"/>
      <c r="B3" s="382"/>
      <c r="C3" s="382"/>
      <c r="D3" s="382"/>
      <c r="E3" s="382"/>
      <c r="F3" s="383"/>
      <c r="G3" s="384" t="s">
        <v>2</v>
      </c>
    </row>
    <row r="4" spans="1:61" ht="16.5" customHeight="1">
      <c r="A4" s="385"/>
      <c r="B4" s="1554" t="s">
        <v>562</v>
      </c>
      <c r="C4" s="1555"/>
      <c r="D4" s="1555"/>
      <c r="E4" s="1556"/>
      <c r="F4" s="1557" t="s">
        <v>563</v>
      </c>
      <c r="G4" s="1558"/>
    </row>
    <row r="5" spans="1:61" ht="15" customHeight="1">
      <c r="A5" s="386"/>
      <c r="B5" s="1548" t="s">
        <v>789</v>
      </c>
      <c r="C5" s="1549"/>
      <c r="D5" s="1549"/>
      <c r="E5" s="1550"/>
      <c r="F5" s="1548" t="s">
        <v>789</v>
      </c>
      <c r="G5" s="1550"/>
      <c r="H5" s="387" t="s">
        <v>4</v>
      </c>
    </row>
    <row r="6" spans="1:61" ht="15.75">
      <c r="A6" s="388" t="s">
        <v>3</v>
      </c>
      <c r="B6" s="389"/>
      <c r="C6" s="390"/>
      <c r="D6" s="391" t="s">
        <v>564</v>
      </c>
      <c r="E6" s="392"/>
      <c r="F6" s="393" t="s">
        <v>4</v>
      </c>
      <c r="G6" s="394" t="s">
        <v>4</v>
      </c>
      <c r="H6" s="387"/>
    </row>
    <row r="7" spans="1:61" ht="14.25" customHeight="1">
      <c r="A7" s="395"/>
      <c r="B7" s="396"/>
      <c r="C7" s="397"/>
      <c r="D7" s="398"/>
      <c r="E7" s="399" t="s">
        <v>564</v>
      </c>
      <c r="F7" s="400" t="s">
        <v>565</v>
      </c>
      <c r="G7" s="394" t="s">
        <v>566</v>
      </c>
      <c r="H7" s="401"/>
    </row>
    <row r="8" spans="1:61" ht="14.25" customHeight="1">
      <c r="A8" s="402"/>
      <c r="B8" s="397" t="s">
        <v>567</v>
      </c>
      <c r="C8" s="397"/>
      <c r="D8" s="388" t="s">
        <v>568</v>
      </c>
      <c r="E8" s="403" t="s">
        <v>569</v>
      </c>
      <c r="F8" s="400" t="s">
        <v>570</v>
      </c>
      <c r="G8" s="394" t="s">
        <v>571</v>
      </c>
      <c r="H8" s="401"/>
    </row>
    <row r="9" spans="1:61" ht="14.25" customHeight="1">
      <c r="A9" s="404"/>
      <c r="B9" s="405"/>
      <c r="C9" s="406"/>
      <c r="D9" s="407"/>
      <c r="E9" s="403" t="s">
        <v>572</v>
      </c>
      <c r="F9" s="408" t="s">
        <v>573</v>
      </c>
      <c r="G9" s="409"/>
      <c r="H9" s="410" t="s">
        <v>4</v>
      </c>
    </row>
    <row r="10" spans="1:61" ht="9.9499999999999993" customHeight="1">
      <c r="A10" s="411" t="s">
        <v>439</v>
      </c>
      <c r="B10" s="412">
        <v>2</v>
      </c>
      <c r="C10" s="413"/>
      <c r="D10" s="413">
        <v>3</v>
      </c>
      <c r="E10" s="413">
        <v>4</v>
      </c>
      <c r="F10" s="414">
        <v>5</v>
      </c>
      <c r="G10" s="415">
        <v>6</v>
      </c>
      <c r="H10" s="410" t="s">
        <v>4</v>
      </c>
    </row>
    <row r="11" spans="1:61" ht="12.75" customHeight="1">
      <c r="A11" s="416" t="s">
        <v>4</v>
      </c>
      <c r="B11" s="693" t="s">
        <v>4</v>
      </c>
      <c r="C11" s="693"/>
      <c r="D11" s="694" t="s">
        <v>124</v>
      </c>
      <c r="E11" s="695"/>
      <c r="F11" s="696" t="s">
        <v>4</v>
      </c>
      <c r="G11" s="697" t="s">
        <v>124</v>
      </c>
      <c r="H11" s="410" t="s">
        <v>4</v>
      </c>
    </row>
    <row r="12" spans="1:61" ht="16.5" customHeight="1">
      <c r="A12" s="416" t="s">
        <v>590</v>
      </c>
      <c r="B12" s="754">
        <v>3217258891.8600016</v>
      </c>
      <c r="C12" s="754"/>
      <c r="D12" s="755">
        <v>1051055751.3599999</v>
      </c>
      <c r="E12" s="755">
        <v>846087088.41999996</v>
      </c>
      <c r="F12" s="754">
        <v>877446156.59000003</v>
      </c>
      <c r="G12" s="755">
        <v>173609594.76999998</v>
      </c>
      <c r="H12" s="410" t="s">
        <v>4</v>
      </c>
    </row>
    <row r="13" spans="1:61" s="417" customFormat="1" ht="21.75" customHeight="1">
      <c r="A13" s="698" t="s">
        <v>234</v>
      </c>
      <c r="B13" s="728">
        <v>3160182.14</v>
      </c>
      <c r="C13" s="728"/>
      <c r="D13" s="756">
        <v>0</v>
      </c>
      <c r="E13" s="756">
        <v>0</v>
      </c>
      <c r="F13" s="757">
        <v>0</v>
      </c>
      <c r="G13" s="729">
        <v>0</v>
      </c>
      <c r="H13" s="410" t="s">
        <v>4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0"/>
      <c r="AP13" s="380"/>
      <c r="AQ13" s="380"/>
      <c r="AR13" s="380"/>
      <c r="AS13" s="380"/>
      <c r="AT13" s="380"/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0"/>
      <c r="BG13" s="380"/>
      <c r="BH13" s="380"/>
      <c r="BI13" s="380"/>
    </row>
    <row r="14" spans="1:61" s="417" customFormat="1" ht="21.75" customHeight="1">
      <c r="A14" s="698" t="s">
        <v>235</v>
      </c>
      <c r="B14" s="728">
        <v>8405737.8200000003</v>
      </c>
      <c r="C14" s="728"/>
      <c r="D14" s="756">
        <v>0</v>
      </c>
      <c r="E14" s="756">
        <v>0</v>
      </c>
      <c r="F14" s="757">
        <v>0</v>
      </c>
      <c r="G14" s="729">
        <v>0</v>
      </c>
      <c r="H14" s="410" t="s">
        <v>4</v>
      </c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80"/>
      <c r="AL14" s="380"/>
      <c r="AM14" s="380"/>
      <c r="AN14" s="380"/>
      <c r="AO14" s="380"/>
      <c r="AP14" s="380"/>
      <c r="AQ14" s="380"/>
      <c r="AR14" s="380"/>
      <c r="AS14" s="380"/>
      <c r="AT14" s="380"/>
      <c r="AU14" s="380"/>
      <c r="AV14" s="380"/>
      <c r="AW14" s="380"/>
      <c r="AX14" s="380"/>
      <c r="AY14" s="380"/>
      <c r="AZ14" s="380"/>
      <c r="BA14" s="380"/>
      <c r="BB14" s="380"/>
      <c r="BC14" s="380"/>
      <c r="BD14" s="380"/>
      <c r="BE14" s="380"/>
      <c r="BF14" s="380"/>
      <c r="BG14" s="380"/>
      <c r="BH14" s="380"/>
      <c r="BI14" s="380"/>
    </row>
    <row r="15" spans="1:61" s="417" customFormat="1" ht="21.75" customHeight="1">
      <c r="A15" s="698" t="s">
        <v>236</v>
      </c>
      <c r="B15" s="728">
        <v>2266509.7799999998</v>
      </c>
      <c r="C15" s="728"/>
      <c r="D15" s="756">
        <v>0</v>
      </c>
      <c r="E15" s="756">
        <v>0</v>
      </c>
      <c r="F15" s="757">
        <v>0</v>
      </c>
      <c r="G15" s="729">
        <v>0</v>
      </c>
      <c r="H15" s="410" t="s">
        <v>4</v>
      </c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0"/>
      <c r="BD15" s="380"/>
      <c r="BE15" s="380"/>
      <c r="BF15" s="380"/>
      <c r="BG15" s="380"/>
      <c r="BH15" s="380"/>
      <c r="BI15" s="380"/>
    </row>
    <row r="16" spans="1:61" s="417" customFormat="1" ht="21.75" customHeight="1">
      <c r="A16" s="698" t="s">
        <v>237</v>
      </c>
      <c r="B16" s="728">
        <v>368231.2</v>
      </c>
      <c r="C16" s="728"/>
      <c r="D16" s="756">
        <v>0</v>
      </c>
      <c r="E16" s="756">
        <v>0</v>
      </c>
      <c r="F16" s="757">
        <v>0</v>
      </c>
      <c r="G16" s="729">
        <v>0</v>
      </c>
      <c r="H16" s="410" t="s">
        <v>4</v>
      </c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</row>
    <row r="17" spans="1:68" s="417" customFormat="1" ht="21.75" customHeight="1">
      <c r="A17" s="698" t="s">
        <v>238</v>
      </c>
      <c r="B17" s="728">
        <v>6779572.2300000004</v>
      </c>
      <c r="C17" s="728"/>
      <c r="D17" s="756">
        <v>0</v>
      </c>
      <c r="E17" s="756">
        <v>0</v>
      </c>
      <c r="F17" s="757">
        <v>0</v>
      </c>
      <c r="G17" s="729">
        <v>0</v>
      </c>
      <c r="H17" s="410" t="s">
        <v>4</v>
      </c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0"/>
      <c r="BD17" s="380"/>
      <c r="BE17" s="380"/>
      <c r="BF17" s="380"/>
      <c r="BG17" s="380"/>
      <c r="BH17" s="380"/>
      <c r="BI17" s="380"/>
    </row>
    <row r="18" spans="1:68" s="417" customFormat="1" ht="21.75" customHeight="1">
      <c r="A18" s="698" t="s">
        <v>239</v>
      </c>
      <c r="B18" s="728">
        <v>13764.83</v>
      </c>
      <c r="C18" s="728"/>
      <c r="D18" s="756">
        <v>0</v>
      </c>
      <c r="E18" s="756">
        <v>0</v>
      </c>
      <c r="F18" s="757">
        <v>0</v>
      </c>
      <c r="G18" s="729">
        <v>0</v>
      </c>
      <c r="H18" s="410" t="s">
        <v>4</v>
      </c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80"/>
      <c r="BA18" s="380"/>
      <c r="BB18" s="380"/>
      <c r="BC18" s="380"/>
      <c r="BD18" s="380"/>
      <c r="BE18" s="380"/>
      <c r="BF18" s="380"/>
      <c r="BG18" s="380"/>
      <c r="BH18" s="380"/>
      <c r="BI18" s="380"/>
    </row>
    <row r="19" spans="1:68" s="417" customFormat="1" ht="21.75" customHeight="1">
      <c r="A19" s="698" t="s">
        <v>240</v>
      </c>
      <c r="B19" s="728">
        <v>1065134.9300000002</v>
      </c>
      <c r="C19" s="728"/>
      <c r="D19" s="756">
        <v>0</v>
      </c>
      <c r="E19" s="756">
        <v>0</v>
      </c>
      <c r="F19" s="757">
        <v>0</v>
      </c>
      <c r="G19" s="729">
        <v>0</v>
      </c>
      <c r="H19" s="410" t="s">
        <v>4</v>
      </c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</row>
    <row r="20" spans="1:68" s="417" customFormat="1" ht="21.75" customHeight="1">
      <c r="A20" s="698" t="s">
        <v>241</v>
      </c>
      <c r="B20" s="728">
        <v>1088951.95</v>
      </c>
      <c r="C20" s="728"/>
      <c r="D20" s="756">
        <v>0</v>
      </c>
      <c r="E20" s="756">
        <v>0</v>
      </c>
      <c r="F20" s="757">
        <v>0</v>
      </c>
      <c r="G20" s="729">
        <v>0</v>
      </c>
      <c r="H20" s="410" t="s">
        <v>4</v>
      </c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</row>
    <row r="21" spans="1:68" s="417" customFormat="1" ht="21.75" customHeight="1">
      <c r="A21" s="698" t="s">
        <v>591</v>
      </c>
      <c r="B21" s="728">
        <v>2238444.98</v>
      </c>
      <c r="C21" s="728"/>
      <c r="D21" s="756">
        <v>0</v>
      </c>
      <c r="E21" s="756">
        <v>0</v>
      </c>
      <c r="F21" s="757">
        <v>0</v>
      </c>
      <c r="G21" s="729">
        <v>0</v>
      </c>
      <c r="H21" s="410" t="s">
        <v>4</v>
      </c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</row>
    <row r="22" spans="1:68" s="417" customFormat="1" ht="21.75" customHeight="1">
      <c r="A22" s="698" t="s">
        <v>717</v>
      </c>
      <c r="B22" s="728">
        <v>40567.870000000003</v>
      </c>
      <c r="C22" s="728"/>
      <c r="D22" s="756">
        <v>0</v>
      </c>
      <c r="E22" s="756">
        <v>0</v>
      </c>
      <c r="F22" s="757">
        <v>0</v>
      </c>
      <c r="G22" s="729">
        <v>0</v>
      </c>
      <c r="H22" s="410" t="s">
        <v>4</v>
      </c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380"/>
      <c r="BG22" s="380"/>
      <c r="BH22" s="380"/>
      <c r="BI22" s="380"/>
    </row>
    <row r="23" spans="1:68" ht="21.75" customHeight="1">
      <c r="A23" s="698" t="s">
        <v>243</v>
      </c>
      <c r="B23" s="728">
        <v>1561078.5399999998</v>
      </c>
      <c r="C23" s="728"/>
      <c r="D23" s="756">
        <v>0</v>
      </c>
      <c r="E23" s="756">
        <v>0</v>
      </c>
      <c r="F23" s="757">
        <v>0</v>
      </c>
      <c r="G23" s="729">
        <v>0</v>
      </c>
      <c r="H23" s="410" t="s">
        <v>4</v>
      </c>
    </row>
    <row r="24" spans="1:68" s="417" customFormat="1" ht="21.75" customHeight="1">
      <c r="A24" s="698" t="s">
        <v>244</v>
      </c>
      <c r="B24" s="728">
        <v>903041.97</v>
      </c>
      <c r="C24" s="728"/>
      <c r="D24" s="756">
        <v>0</v>
      </c>
      <c r="E24" s="756">
        <v>0</v>
      </c>
      <c r="F24" s="757">
        <v>0</v>
      </c>
      <c r="G24" s="729">
        <v>0</v>
      </c>
      <c r="H24" s="410" t="s">
        <v>4</v>
      </c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380"/>
      <c r="AO24" s="380"/>
      <c r="AP24" s="380"/>
      <c r="AQ24" s="380"/>
      <c r="AR24" s="380"/>
      <c r="AS24" s="380"/>
      <c r="AT24" s="380"/>
      <c r="AU24" s="380"/>
      <c r="AV24" s="380"/>
      <c r="AW24" s="380"/>
      <c r="AX24" s="380"/>
      <c r="AY24" s="380"/>
      <c r="AZ24" s="380"/>
      <c r="BA24" s="380"/>
      <c r="BB24" s="380"/>
      <c r="BC24" s="380"/>
      <c r="BD24" s="380"/>
      <c r="BE24" s="380"/>
      <c r="BF24" s="380"/>
      <c r="BG24" s="380"/>
      <c r="BH24" s="380"/>
      <c r="BI24" s="380"/>
    </row>
    <row r="25" spans="1:68" s="419" customFormat="1" ht="31.5" customHeight="1">
      <c r="A25" s="418" t="s">
        <v>592</v>
      </c>
      <c r="B25" s="728">
        <v>5462029.3399999971</v>
      </c>
      <c r="C25" s="727"/>
      <c r="D25" s="756">
        <v>0</v>
      </c>
      <c r="E25" s="756">
        <v>0</v>
      </c>
      <c r="F25" s="758">
        <v>0</v>
      </c>
      <c r="G25" s="729">
        <v>0</v>
      </c>
      <c r="H25" s="410" t="s">
        <v>4</v>
      </c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</row>
    <row r="26" spans="1:68" s="420" customFormat="1" ht="19.5" customHeight="1">
      <c r="A26" s="698" t="s">
        <v>246</v>
      </c>
      <c r="B26" s="728">
        <v>125270.47</v>
      </c>
      <c r="C26" s="728"/>
      <c r="D26" s="756">
        <v>0</v>
      </c>
      <c r="E26" s="756">
        <v>0</v>
      </c>
      <c r="F26" s="757">
        <v>0</v>
      </c>
      <c r="G26" s="729">
        <v>0</v>
      </c>
      <c r="H26" s="410" t="s">
        <v>4</v>
      </c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0"/>
      <c r="BD26" s="380"/>
      <c r="BE26" s="380"/>
      <c r="BF26" s="380"/>
      <c r="BG26" s="380"/>
      <c r="BH26" s="380"/>
      <c r="BI26" s="380"/>
    </row>
    <row r="27" spans="1:68" s="420" customFormat="1" ht="21.75" customHeight="1">
      <c r="A27" s="698" t="s">
        <v>247</v>
      </c>
      <c r="B27" s="728">
        <v>121456942.50999998</v>
      </c>
      <c r="C27" s="728"/>
      <c r="D27" s="756">
        <v>130669.80999999998</v>
      </c>
      <c r="E27" s="756">
        <v>4370.1499999999996</v>
      </c>
      <c r="F27" s="757">
        <v>130356.07999999999</v>
      </c>
      <c r="G27" s="729">
        <v>313.73</v>
      </c>
      <c r="H27" s="410" t="s">
        <v>4</v>
      </c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  <c r="BK27" s="380"/>
      <c r="BL27" s="380"/>
      <c r="BM27" s="380"/>
      <c r="BN27" s="380"/>
      <c r="BO27" s="380"/>
      <c r="BP27" s="380"/>
    </row>
    <row r="28" spans="1:68" s="420" customFormat="1" ht="21.75" customHeight="1">
      <c r="A28" s="698" t="s">
        <v>593</v>
      </c>
      <c r="B28" s="728">
        <v>3732582.5500000003</v>
      </c>
      <c r="C28" s="728"/>
      <c r="D28" s="756">
        <v>0</v>
      </c>
      <c r="E28" s="756">
        <v>0</v>
      </c>
      <c r="F28" s="757">
        <v>0</v>
      </c>
      <c r="G28" s="729">
        <v>0</v>
      </c>
      <c r="H28" s="410" t="s">
        <v>4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0"/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</row>
    <row r="29" spans="1:68" s="420" customFormat="1" ht="21" customHeight="1">
      <c r="A29" s="698" t="s">
        <v>249</v>
      </c>
      <c r="B29" s="728">
        <v>581066.51000000013</v>
      </c>
      <c r="C29" s="728"/>
      <c r="D29" s="756">
        <v>0</v>
      </c>
      <c r="E29" s="756">
        <v>0</v>
      </c>
      <c r="F29" s="757">
        <v>0</v>
      </c>
      <c r="G29" s="729">
        <v>0</v>
      </c>
      <c r="H29" s="410" t="s">
        <v>4</v>
      </c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  <c r="AN29" s="380"/>
      <c r="AO29" s="380"/>
      <c r="AP29" s="380"/>
      <c r="AQ29" s="380"/>
      <c r="AR29" s="380"/>
      <c r="AS29" s="380"/>
      <c r="AT29" s="380"/>
      <c r="AU29" s="380"/>
      <c r="AV29" s="380"/>
      <c r="AW29" s="380"/>
      <c r="AX29" s="380"/>
      <c r="AY29" s="380"/>
      <c r="AZ29" s="380"/>
      <c r="BA29" s="380"/>
      <c r="BB29" s="380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</row>
    <row r="30" spans="1:68" s="417" customFormat="1" ht="31.5" customHeight="1">
      <c r="A30" s="418" t="s">
        <v>594</v>
      </c>
      <c r="B30" s="728">
        <v>6320094.6099999994</v>
      </c>
      <c r="C30" s="727"/>
      <c r="D30" s="756">
        <v>0</v>
      </c>
      <c r="E30" s="756">
        <v>0</v>
      </c>
      <c r="F30" s="757">
        <v>0</v>
      </c>
      <c r="G30" s="729">
        <v>0</v>
      </c>
      <c r="H30" s="410" t="s">
        <v>4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380"/>
    </row>
    <row r="31" spans="1:68" s="417" customFormat="1" ht="21" customHeight="1">
      <c r="A31" s="698" t="s">
        <v>251</v>
      </c>
      <c r="B31" s="728">
        <v>993526430.29000008</v>
      </c>
      <c r="C31" s="728"/>
      <c r="D31" s="756">
        <v>846429988.02999997</v>
      </c>
      <c r="E31" s="756">
        <v>846075383.78999996</v>
      </c>
      <c r="F31" s="757">
        <v>672822864.43999994</v>
      </c>
      <c r="G31" s="729">
        <v>173607123.59</v>
      </c>
      <c r="H31" s="410" t="s">
        <v>4</v>
      </c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  <c r="BK31" s="380"/>
      <c r="BL31" s="380"/>
      <c r="BM31" s="380"/>
      <c r="BN31" s="380"/>
      <c r="BO31" s="380"/>
      <c r="BP31" s="380"/>
    </row>
    <row r="32" spans="1:68" s="417" customFormat="1" ht="23.25" customHeight="1">
      <c r="A32" s="698" t="s">
        <v>252</v>
      </c>
      <c r="B32" s="728">
        <v>5785479.71</v>
      </c>
      <c r="C32" s="728"/>
      <c r="D32" s="756">
        <v>0</v>
      </c>
      <c r="E32" s="756">
        <v>0</v>
      </c>
      <c r="F32" s="757">
        <v>0</v>
      </c>
      <c r="G32" s="729">
        <v>0</v>
      </c>
      <c r="H32" s="410" t="s">
        <v>4</v>
      </c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0"/>
      <c r="BN32" s="380"/>
      <c r="BO32" s="380"/>
      <c r="BP32" s="380"/>
    </row>
    <row r="33" spans="1:68" s="417" customFormat="1" ht="21.75" customHeight="1">
      <c r="A33" s="698" t="s">
        <v>253</v>
      </c>
      <c r="B33" s="728">
        <v>21653374.679999996</v>
      </c>
      <c r="C33" s="728"/>
      <c r="D33" s="756">
        <v>0</v>
      </c>
      <c r="E33" s="756">
        <v>0</v>
      </c>
      <c r="F33" s="757">
        <v>0</v>
      </c>
      <c r="G33" s="729">
        <v>0</v>
      </c>
      <c r="H33" s="410" t="s">
        <v>4</v>
      </c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  <c r="BK33" s="380"/>
      <c r="BL33" s="380"/>
      <c r="BM33" s="380"/>
      <c r="BN33" s="380"/>
      <c r="BO33" s="380"/>
      <c r="BP33" s="380"/>
    </row>
    <row r="34" spans="1:68" s="417" customFormat="1" ht="21.95" customHeight="1">
      <c r="A34" s="698" t="s">
        <v>254</v>
      </c>
      <c r="B34" s="728">
        <v>12082261.379999999</v>
      </c>
      <c r="C34" s="728"/>
      <c r="D34" s="756">
        <v>0</v>
      </c>
      <c r="E34" s="756">
        <v>0</v>
      </c>
      <c r="F34" s="757">
        <v>0</v>
      </c>
      <c r="G34" s="729">
        <v>0</v>
      </c>
      <c r="H34" s="410" t="s">
        <v>4</v>
      </c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</row>
    <row r="35" spans="1:68" s="417" customFormat="1" ht="21.95" customHeight="1">
      <c r="A35" s="699" t="s">
        <v>255</v>
      </c>
      <c r="B35" s="728">
        <v>749375.19000000018</v>
      </c>
      <c r="C35" s="728"/>
      <c r="D35" s="756">
        <v>0</v>
      </c>
      <c r="E35" s="756">
        <v>0</v>
      </c>
      <c r="F35" s="757">
        <v>0</v>
      </c>
      <c r="G35" s="729">
        <v>0</v>
      </c>
      <c r="H35" s="410" t="s">
        <v>4</v>
      </c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0"/>
      <c r="BG35" s="380"/>
      <c r="BH35" s="380"/>
      <c r="BI35" s="380"/>
      <c r="BJ35" s="380"/>
      <c r="BK35" s="380"/>
      <c r="BL35" s="380"/>
      <c r="BM35" s="380"/>
      <c r="BN35" s="380"/>
      <c r="BO35" s="380"/>
      <c r="BP35" s="380"/>
    </row>
    <row r="36" spans="1:68" s="417" customFormat="1" ht="21.95" customHeight="1">
      <c r="A36" s="698" t="s">
        <v>256</v>
      </c>
      <c r="B36" s="728">
        <v>21279458.759999976</v>
      </c>
      <c r="C36" s="728"/>
      <c r="D36" s="756">
        <v>330.76</v>
      </c>
      <c r="E36" s="756">
        <v>0</v>
      </c>
      <c r="F36" s="757">
        <v>330.76</v>
      </c>
      <c r="G36" s="729">
        <v>0</v>
      </c>
      <c r="H36" s="410" t="s">
        <v>4</v>
      </c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0"/>
      <c r="AL36" s="380"/>
      <c r="AM36" s="380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0"/>
      <c r="BC36" s="380"/>
      <c r="BD36" s="380"/>
      <c r="BE36" s="380"/>
      <c r="BF36" s="380"/>
      <c r="BG36" s="380"/>
      <c r="BH36" s="380"/>
      <c r="BI36" s="380"/>
      <c r="BJ36" s="380"/>
      <c r="BK36" s="380"/>
      <c r="BL36" s="380"/>
      <c r="BM36" s="380"/>
      <c r="BN36" s="380"/>
      <c r="BO36" s="380"/>
      <c r="BP36" s="380"/>
    </row>
    <row r="37" spans="1:68" s="417" customFormat="1" ht="21.95" customHeight="1">
      <c r="A37" s="698" t="s">
        <v>257</v>
      </c>
      <c r="B37" s="728">
        <v>1863188.64</v>
      </c>
      <c r="C37" s="728"/>
      <c r="D37" s="756">
        <v>0</v>
      </c>
      <c r="E37" s="756">
        <v>0</v>
      </c>
      <c r="F37" s="757">
        <v>0</v>
      </c>
      <c r="G37" s="729">
        <v>0</v>
      </c>
      <c r="H37" s="410" t="s">
        <v>4</v>
      </c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</row>
    <row r="38" spans="1:68" s="417" customFormat="1" ht="21.95" customHeight="1">
      <c r="A38" s="698" t="s">
        <v>258</v>
      </c>
      <c r="B38" s="728">
        <v>1017193.95</v>
      </c>
      <c r="C38" s="728"/>
      <c r="D38" s="756">
        <v>0</v>
      </c>
      <c r="E38" s="756">
        <v>0</v>
      </c>
      <c r="F38" s="757">
        <v>0</v>
      </c>
      <c r="G38" s="729">
        <v>0</v>
      </c>
      <c r="H38" s="410" t="s">
        <v>4</v>
      </c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  <c r="AM38" s="380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0"/>
      <c r="BC38" s="380"/>
      <c r="BD38" s="380"/>
      <c r="BE38" s="380"/>
      <c r="BF38" s="380"/>
      <c r="BG38" s="380"/>
      <c r="BH38" s="380"/>
      <c r="BI38" s="380"/>
      <c r="BJ38" s="380"/>
      <c r="BK38" s="380"/>
      <c r="BL38" s="380"/>
      <c r="BM38" s="380"/>
      <c r="BN38" s="380"/>
      <c r="BO38" s="380"/>
      <c r="BP38" s="380"/>
    </row>
    <row r="39" spans="1:68" s="417" customFormat="1" ht="21.95" customHeight="1">
      <c r="A39" s="698" t="s">
        <v>259</v>
      </c>
      <c r="B39" s="728">
        <v>3868323.2199999997</v>
      </c>
      <c r="C39" s="728"/>
      <c r="D39" s="756">
        <v>0</v>
      </c>
      <c r="E39" s="756">
        <v>0</v>
      </c>
      <c r="F39" s="757">
        <v>0</v>
      </c>
      <c r="G39" s="729">
        <v>0</v>
      </c>
      <c r="H39" s="410" t="s">
        <v>4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0"/>
      <c r="BG39" s="380"/>
      <c r="BH39" s="380"/>
      <c r="BI39" s="380"/>
      <c r="BJ39" s="380"/>
      <c r="BK39" s="380"/>
      <c r="BL39" s="380"/>
      <c r="BM39" s="380"/>
      <c r="BN39" s="380"/>
      <c r="BO39" s="380"/>
      <c r="BP39" s="380"/>
    </row>
    <row r="40" spans="1:68" s="417" customFormat="1" ht="21.95" customHeight="1">
      <c r="A40" s="698" t="s">
        <v>714</v>
      </c>
      <c r="B40" s="728">
        <v>615196.69999999995</v>
      </c>
      <c r="C40" s="728"/>
      <c r="D40" s="756">
        <v>0</v>
      </c>
      <c r="E40" s="756">
        <v>0</v>
      </c>
      <c r="F40" s="757">
        <v>0</v>
      </c>
      <c r="G40" s="729">
        <v>0</v>
      </c>
      <c r="H40" s="410" t="s">
        <v>4</v>
      </c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  <c r="BK40" s="380"/>
      <c r="BL40" s="380"/>
      <c r="BM40" s="380"/>
      <c r="BN40" s="380"/>
      <c r="BO40" s="380"/>
      <c r="BP40" s="380"/>
    </row>
    <row r="41" spans="1:68" s="417" customFormat="1" ht="21.95" customHeight="1">
      <c r="A41" s="698" t="s">
        <v>260</v>
      </c>
      <c r="B41" s="728">
        <v>813234937.90000021</v>
      </c>
      <c r="C41" s="728"/>
      <c r="D41" s="756">
        <v>0</v>
      </c>
      <c r="E41" s="756">
        <v>0</v>
      </c>
      <c r="F41" s="757">
        <v>0</v>
      </c>
      <c r="G41" s="729">
        <v>0</v>
      </c>
      <c r="H41" s="410" t="s">
        <v>4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0"/>
      <c r="AK41" s="380"/>
      <c r="AL41" s="380"/>
      <c r="AM41" s="380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0"/>
      <c r="BC41" s="380"/>
      <c r="BD41" s="380"/>
      <c r="BE41" s="380"/>
      <c r="BF41" s="380"/>
      <c r="BG41" s="380"/>
      <c r="BH41" s="380"/>
      <c r="BI41" s="380"/>
      <c r="BJ41" s="380"/>
      <c r="BK41" s="380"/>
      <c r="BL41" s="380"/>
      <c r="BM41" s="380"/>
      <c r="BN41" s="380"/>
      <c r="BO41" s="380"/>
      <c r="BP41" s="380"/>
    </row>
    <row r="42" spans="1:68" s="417" customFormat="1" ht="21.95" customHeight="1">
      <c r="A42" s="698" t="s">
        <v>261</v>
      </c>
      <c r="B42" s="728">
        <v>5311220.9800000004</v>
      </c>
      <c r="C42" s="728"/>
      <c r="D42" s="756">
        <v>0</v>
      </c>
      <c r="E42" s="756">
        <v>0</v>
      </c>
      <c r="F42" s="757">
        <v>0</v>
      </c>
      <c r="G42" s="729">
        <v>0</v>
      </c>
      <c r="H42" s="410" t="s">
        <v>4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0"/>
      <c r="BB42" s="380"/>
      <c r="BC42" s="380"/>
      <c r="BD42" s="380"/>
      <c r="BE42" s="380"/>
      <c r="BF42" s="380"/>
      <c r="BG42" s="380"/>
      <c r="BH42" s="380"/>
      <c r="BI42" s="380"/>
      <c r="BJ42" s="380"/>
      <c r="BK42" s="380"/>
      <c r="BL42" s="380"/>
      <c r="BM42" s="380"/>
      <c r="BN42" s="380"/>
      <c r="BO42" s="380"/>
      <c r="BP42" s="380"/>
    </row>
    <row r="43" spans="1:68" s="417" customFormat="1" ht="21.95" customHeight="1">
      <c r="A43" s="698" t="s">
        <v>262</v>
      </c>
      <c r="B43" s="728">
        <v>752021.42</v>
      </c>
      <c r="C43" s="728"/>
      <c r="D43" s="756">
        <v>0</v>
      </c>
      <c r="E43" s="756">
        <v>0</v>
      </c>
      <c r="F43" s="757">
        <v>0</v>
      </c>
      <c r="G43" s="729">
        <v>0</v>
      </c>
      <c r="H43" s="410" t="s">
        <v>4</v>
      </c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0"/>
      <c r="AK43" s="380"/>
      <c r="AL43" s="380"/>
      <c r="AM43" s="380"/>
      <c r="AN43" s="380"/>
      <c r="AO43" s="380"/>
      <c r="AP43" s="380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  <c r="BA43" s="380"/>
      <c r="BB43" s="380"/>
      <c r="BC43" s="380"/>
      <c r="BD43" s="380"/>
      <c r="BE43" s="380"/>
      <c r="BF43" s="380"/>
      <c r="BG43" s="380"/>
      <c r="BH43" s="380"/>
      <c r="BI43" s="380"/>
      <c r="BJ43" s="380"/>
      <c r="BK43" s="380"/>
      <c r="BL43" s="380"/>
      <c r="BM43" s="380"/>
      <c r="BN43" s="380"/>
      <c r="BO43" s="380"/>
      <c r="BP43" s="380"/>
    </row>
    <row r="44" spans="1:68" s="417" customFormat="1" ht="21.95" customHeight="1">
      <c r="A44" s="698" t="s">
        <v>263</v>
      </c>
      <c r="B44" s="728">
        <v>10560832.170000006</v>
      </c>
      <c r="C44" s="728"/>
      <c r="D44" s="756">
        <v>0</v>
      </c>
      <c r="E44" s="756">
        <v>0</v>
      </c>
      <c r="F44" s="757">
        <v>0</v>
      </c>
      <c r="G44" s="729">
        <v>0</v>
      </c>
      <c r="H44" s="410" t="s">
        <v>4</v>
      </c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0"/>
      <c r="AL44" s="380"/>
      <c r="AM44" s="380"/>
      <c r="AN44" s="380"/>
      <c r="AO44" s="380"/>
      <c r="AP44" s="380"/>
      <c r="AQ44" s="380"/>
      <c r="AR44" s="380"/>
      <c r="AS44" s="380"/>
      <c r="AT44" s="380"/>
      <c r="AU44" s="380"/>
      <c r="AV44" s="380"/>
      <c r="AW44" s="380"/>
      <c r="AX44" s="380"/>
      <c r="AY44" s="380"/>
      <c r="AZ44" s="380"/>
      <c r="BA44" s="380"/>
      <c r="BB44" s="380"/>
      <c r="BC44" s="380"/>
      <c r="BD44" s="380"/>
      <c r="BE44" s="380"/>
      <c r="BF44" s="380"/>
      <c r="BG44" s="380"/>
      <c r="BH44" s="380"/>
      <c r="BI44" s="380"/>
      <c r="BJ44" s="380"/>
      <c r="BK44" s="380"/>
      <c r="BL44" s="380"/>
      <c r="BM44" s="380"/>
      <c r="BN44" s="380"/>
      <c r="BO44" s="380"/>
      <c r="BP44" s="380"/>
    </row>
    <row r="45" spans="1:68" s="417" customFormat="1" ht="21.95" customHeight="1">
      <c r="A45" s="698" t="s">
        <v>264</v>
      </c>
      <c r="B45" s="728">
        <v>478563.04000000004</v>
      </c>
      <c r="C45" s="728"/>
      <c r="D45" s="756">
        <v>1917</v>
      </c>
      <c r="E45" s="756">
        <v>0</v>
      </c>
      <c r="F45" s="757">
        <v>1917</v>
      </c>
      <c r="G45" s="729">
        <v>0</v>
      </c>
      <c r="H45" s="410" t="s">
        <v>4</v>
      </c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  <c r="BL45" s="380"/>
      <c r="BM45" s="380"/>
      <c r="BN45" s="380"/>
      <c r="BO45" s="380"/>
      <c r="BP45" s="380"/>
    </row>
    <row r="46" spans="1:68" s="417" customFormat="1" ht="21.95" customHeight="1">
      <c r="A46" s="698" t="s">
        <v>265</v>
      </c>
      <c r="B46" s="728">
        <v>6146547.1700000027</v>
      </c>
      <c r="C46" s="728"/>
      <c r="D46" s="756">
        <v>0</v>
      </c>
      <c r="E46" s="756">
        <v>0</v>
      </c>
      <c r="F46" s="757">
        <v>0</v>
      </c>
      <c r="G46" s="729">
        <v>0</v>
      </c>
      <c r="H46" s="410" t="s">
        <v>4</v>
      </c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0"/>
      <c r="AK46" s="380"/>
      <c r="AL46" s="380"/>
      <c r="AM46" s="380"/>
      <c r="AN46" s="380"/>
      <c r="AO46" s="380"/>
      <c r="AP46" s="380"/>
      <c r="AQ46" s="380"/>
      <c r="AR46" s="380"/>
      <c r="AS46" s="380"/>
      <c r="AT46" s="380"/>
      <c r="AU46" s="380"/>
      <c r="AV46" s="380"/>
      <c r="AW46" s="380"/>
      <c r="AX46" s="380"/>
      <c r="AY46" s="380"/>
      <c r="AZ46" s="380"/>
      <c r="BA46" s="380"/>
      <c r="BB46" s="380"/>
      <c r="BC46" s="380"/>
      <c r="BD46" s="380"/>
      <c r="BE46" s="380"/>
      <c r="BF46" s="380"/>
      <c r="BG46" s="380"/>
      <c r="BH46" s="380"/>
      <c r="BI46" s="380"/>
      <c r="BJ46" s="380"/>
      <c r="BK46" s="380"/>
      <c r="BL46" s="380"/>
      <c r="BM46" s="380"/>
      <c r="BN46" s="380"/>
      <c r="BO46" s="380"/>
      <c r="BP46" s="380"/>
    </row>
    <row r="47" spans="1:68" s="417" customFormat="1" ht="21.95" customHeight="1">
      <c r="A47" s="698" t="s">
        <v>266</v>
      </c>
      <c r="B47" s="728">
        <v>1130892.0100000002</v>
      </c>
      <c r="C47" s="728"/>
      <c r="D47" s="756">
        <v>0</v>
      </c>
      <c r="E47" s="756">
        <v>0</v>
      </c>
      <c r="F47" s="757">
        <v>0</v>
      </c>
      <c r="G47" s="729">
        <v>0</v>
      </c>
      <c r="H47" s="410" t="s">
        <v>4</v>
      </c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0"/>
      <c r="BM47" s="380"/>
      <c r="BN47" s="380"/>
      <c r="BO47" s="380"/>
      <c r="BP47" s="380"/>
    </row>
    <row r="48" spans="1:68" s="417" customFormat="1" ht="21.95" customHeight="1">
      <c r="A48" s="698" t="s">
        <v>267</v>
      </c>
      <c r="B48" s="728">
        <v>88660003.689999998</v>
      </c>
      <c r="C48" s="728"/>
      <c r="D48" s="756">
        <v>0</v>
      </c>
      <c r="E48" s="756">
        <v>0</v>
      </c>
      <c r="F48" s="757">
        <v>0</v>
      </c>
      <c r="G48" s="729">
        <v>0</v>
      </c>
      <c r="H48" s="410" t="s">
        <v>4</v>
      </c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0"/>
    </row>
    <row r="49" spans="1:68" s="417" customFormat="1" ht="21.95" customHeight="1">
      <c r="A49" s="698" t="s">
        <v>268</v>
      </c>
      <c r="B49" s="728">
        <v>109662617.06000002</v>
      </c>
      <c r="C49" s="728"/>
      <c r="D49" s="756">
        <v>2833</v>
      </c>
      <c r="E49" s="756">
        <v>697</v>
      </c>
      <c r="F49" s="757">
        <v>2833</v>
      </c>
      <c r="G49" s="729">
        <v>0</v>
      </c>
      <c r="H49" s="410" t="s">
        <v>4</v>
      </c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0"/>
      <c r="AK49" s="380"/>
      <c r="AL49" s="380"/>
      <c r="AM49" s="380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0"/>
    </row>
    <row r="50" spans="1:68" s="417" customFormat="1" ht="21.95" customHeight="1">
      <c r="A50" s="698" t="s">
        <v>269</v>
      </c>
      <c r="B50" s="728">
        <v>141422.82999999999</v>
      </c>
      <c r="C50" s="728"/>
      <c r="D50" s="756">
        <v>0</v>
      </c>
      <c r="E50" s="756">
        <v>0</v>
      </c>
      <c r="F50" s="757">
        <v>0</v>
      </c>
      <c r="G50" s="729">
        <v>0</v>
      </c>
      <c r="H50" s="410" t="s">
        <v>4</v>
      </c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0"/>
      <c r="AK50" s="380"/>
      <c r="AL50" s="380"/>
      <c r="AM50" s="380"/>
      <c r="AN50" s="380"/>
      <c r="AO50" s="380"/>
      <c r="AP50" s="380"/>
      <c r="AQ50" s="380"/>
      <c r="AR50" s="380"/>
      <c r="AS50" s="380"/>
      <c r="AT50" s="380"/>
      <c r="AU50" s="380"/>
      <c r="AV50" s="380"/>
      <c r="AW50" s="380"/>
      <c r="AX50" s="380"/>
      <c r="AY50" s="380"/>
      <c r="AZ50" s="380"/>
      <c r="BA50" s="380"/>
      <c r="BB50" s="380"/>
      <c r="BC50" s="380"/>
      <c r="BD50" s="380"/>
      <c r="BE50" s="380"/>
      <c r="BF50" s="380"/>
      <c r="BG50" s="380"/>
      <c r="BH50" s="380"/>
      <c r="BI50" s="380"/>
      <c r="BJ50" s="380"/>
      <c r="BK50" s="380"/>
      <c r="BL50" s="380"/>
      <c r="BM50" s="380"/>
      <c r="BN50" s="380"/>
      <c r="BO50" s="380"/>
      <c r="BP50" s="380"/>
    </row>
    <row r="51" spans="1:68" s="417" customFormat="1" ht="21.95" customHeight="1">
      <c r="A51" s="698" t="s">
        <v>270</v>
      </c>
      <c r="B51" s="728">
        <v>2634252.0000000005</v>
      </c>
      <c r="C51" s="728"/>
      <c r="D51" s="756">
        <v>0</v>
      </c>
      <c r="E51" s="756">
        <v>0</v>
      </c>
      <c r="F51" s="757">
        <v>0</v>
      </c>
      <c r="G51" s="729">
        <v>0</v>
      </c>
      <c r="H51" s="410" t="s">
        <v>4</v>
      </c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0"/>
      <c r="AK51" s="380"/>
      <c r="AL51" s="380"/>
      <c r="AM51" s="380"/>
      <c r="AN51" s="380"/>
      <c r="AO51" s="380"/>
      <c r="AP51" s="380"/>
      <c r="AQ51" s="380"/>
      <c r="AR51" s="380"/>
      <c r="AS51" s="380"/>
      <c r="AT51" s="380"/>
      <c r="AU51" s="380"/>
      <c r="AV51" s="380"/>
      <c r="AW51" s="380"/>
      <c r="AX51" s="380"/>
      <c r="AY51" s="380"/>
      <c r="AZ51" s="380"/>
      <c r="BA51" s="380"/>
      <c r="BB51" s="380"/>
      <c r="BC51" s="380"/>
      <c r="BD51" s="380"/>
      <c r="BE51" s="380"/>
      <c r="BF51" s="380"/>
      <c r="BG51" s="380"/>
      <c r="BH51" s="380"/>
      <c r="BI51" s="380"/>
      <c r="BJ51" s="380"/>
      <c r="BK51" s="380"/>
      <c r="BL51" s="380"/>
      <c r="BM51" s="380"/>
      <c r="BN51" s="380"/>
      <c r="BO51" s="380"/>
      <c r="BP51" s="380"/>
    </row>
    <row r="52" spans="1:68" s="417" customFormat="1" ht="21.95" customHeight="1">
      <c r="A52" s="698" t="s">
        <v>271</v>
      </c>
      <c r="B52" s="728">
        <v>386856053.25</v>
      </c>
      <c r="C52" s="728"/>
      <c r="D52" s="756">
        <v>0</v>
      </c>
      <c r="E52" s="756">
        <v>0</v>
      </c>
      <c r="F52" s="757">
        <v>0</v>
      </c>
      <c r="G52" s="729">
        <v>0</v>
      </c>
      <c r="H52" s="410" t="s">
        <v>4</v>
      </c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0"/>
      <c r="AK52" s="380"/>
      <c r="AL52" s="380"/>
      <c r="AM52" s="380"/>
      <c r="AN52" s="380"/>
      <c r="AO52" s="380"/>
      <c r="AP52" s="380"/>
      <c r="AQ52" s="380"/>
      <c r="AR52" s="380"/>
      <c r="AS52" s="380"/>
      <c r="AT52" s="380"/>
      <c r="AU52" s="380"/>
      <c r="AV52" s="380"/>
      <c r="AW52" s="380"/>
      <c r="AX52" s="380"/>
      <c r="AY52" s="380"/>
      <c r="AZ52" s="380"/>
      <c r="BA52" s="380"/>
      <c r="BB52" s="380"/>
      <c r="BC52" s="380"/>
      <c r="BD52" s="380"/>
      <c r="BE52" s="380"/>
      <c r="BF52" s="380"/>
      <c r="BG52" s="380"/>
      <c r="BH52" s="380"/>
      <c r="BI52" s="380"/>
      <c r="BJ52" s="380"/>
      <c r="BK52" s="380"/>
      <c r="BL52" s="380"/>
      <c r="BM52" s="380"/>
      <c r="BN52" s="380"/>
      <c r="BO52" s="380"/>
      <c r="BP52" s="380"/>
    </row>
    <row r="53" spans="1:68" s="417" customFormat="1" ht="21.95" customHeight="1">
      <c r="A53" s="698" t="s">
        <v>595</v>
      </c>
      <c r="B53" s="728">
        <v>147303.00999999998</v>
      </c>
      <c r="C53" s="728"/>
      <c r="D53" s="756">
        <v>0</v>
      </c>
      <c r="E53" s="756">
        <v>0</v>
      </c>
      <c r="F53" s="757">
        <v>0</v>
      </c>
      <c r="G53" s="729">
        <v>0</v>
      </c>
      <c r="H53" s="410" t="s">
        <v>4</v>
      </c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  <c r="AM53" s="380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0"/>
    </row>
    <row r="54" spans="1:68" s="417" customFormat="1" ht="21.95" customHeight="1">
      <c r="A54" s="698" t="s">
        <v>273</v>
      </c>
      <c r="B54" s="728">
        <v>1674810.13</v>
      </c>
      <c r="C54" s="728"/>
      <c r="D54" s="756">
        <v>0</v>
      </c>
      <c r="E54" s="756">
        <v>0</v>
      </c>
      <c r="F54" s="757">
        <v>0</v>
      </c>
      <c r="G54" s="729">
        <v>0</v>
      </c>
      <c r="H54" s="410" t="s">
        <v>4</v>
      </c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  <c r="AM54" s="380"/>
      <c r="AN54" s="380"/>
      <c r="AO54" s="380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0"/>
    </row>
    <row r="55" spans="1:68" s="417" customFormat="1" ht="21.95" customHeight="1">
      <c r="A55" s="700" t="s">
        <v>274</v>
      </c>
      <c r="B55" s="728">
        <v>19464265.410000004</v>
      </c>
      <c r="C55" s="728"/>
      <c r="D55" s="756">
        <v>0</v>
      </c>
      <c r="E55" s="756">
        <v>0</v>
      </c>
      <c r="F55" s="757">
        <v>0</v>
      </c>
      <c r="G55" s="729">
        <v>0</v>
      </c>
      <c r="H55" s="410" t="s">
        <v>4</v>
      </c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0"/>
      <c r="AH55" s="380"/>
      <c r="AI55" s="380"/>
      <c r="AJ55" s="380"/>
      <c r="AK55" s="380"/>
      <c r="AL55" s="380"/>
      <c r="AM55" s="380"/>
      <c r="AN55" s="380"/>
      <c r="AO55" s="380"/>
      <c r="AP55" s="380"/>
      <c r="AQ55" s="380"/>
      <c r="AR55" s="380"/>
      <c r="AS55" s="380"/>
      <c r="AT55" s="380"/>
      <c r="AU55" s="380"/>
      <c r="AV55" s="380"/>
      <c r="AW55" s="380"/>
      <c r="AX55" s="380"/>
      <c r="AY55" s="380"/>
      <c r="AZ55" s="380"/>
      <c r="BA55" s="380"/>
      <c r="BB55" s="380"/>
      <c r="BC55" s="380"/>
      <c r="BD55" s="380"/>
      <c r="BE55" s="380"/>
      <c r="BF55" s="380"/>
      <c r="BG55" s="380"/>
      <c r="BH55" s="380"/>
      <c r="BI55" s="380"/>
      <c r="BJ55" s="380"/>
      <c r="BK55" s="380"/>
      <c r="BL55" s="380"/>
      <c r="BM55" s="380"/>
      <c r="BN55" s="380"/>
      <c r="BO55" s="380"/>
      <c r="BP55" s="380"/>
    </row>
    <row r="56" spans="1:68" s="417" customFormat="1" ht="21.75" customHeight="1">
      <c r="A56" s="698" t="s">
        <v>275</v>
      </c>
      <c r="B56" s="728">
        <v>98674823.739999995</v>
      </c>
      <c r="C56" s="728"/>
      <c r="D56" s="756">
        <v>0</v>
      </c>
      <c r="E56" s="756">
        <v>0</v>
      </c>
      <c r="F56" s="757">
        <v>0</v>
      </c>
      <c r="G56" s="729">
        <v>0</v>
      </c>
      <c r="H56" s="410" t="s">
        <v>4</v>
      </c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0"/>
      <c r="BJ56" s="380"/>
      <c r="BK56" s="380"/>
      <c r="BL56" s="380"/>
      <c r="BM56" s="380"/>
      <c r="BN56" s="380"/>
      <c r="BO56" s="380"/>
      <c r="BP56" s="380"/>
    </row>
    <row r="57" spans="1:68" s="417" customFormat="1" ht="21.75" customHeight="1">
      <c r="A57" s="698" t="s">
        <v>276</v>
      </c>
      <c r="B57" s="728">
        <v>5447858.040000001</v>
      </c>
      <c r="C57" s="728"/>
      <c r="D57" s="756">
        <v>0</v>
      </c>
      <c r="E57" s="756">
        <v>0</v>
      </c>
      <c r="F57" s="757">
        <v>0</v>
      </c>
      <c r="G57" s="729">
        <v>0</v>
      </c>
      <c r="H57" s="410" t="s">
        <v>4</v>
      </c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0"/>
      <c r="AH57" s="380"/>
      <c r="AI57" s="380"/>
      <c r="AJ57" s="380"/>
      <c r="AK57" s="380"/>
      <c r="AL57" s="380"/>
      <c r="AM57" s="380"/>
      <c r="AN57" s="380"/>
      <c r="AO57" s="380"/>
      <c r="AP57" s="380"/>
      <c r="AQ57" s="380"/>
      <c r="AR57" s="380"/>
      <c r="AS57" s="380"/>
      <c r="AT57" s="380"/>
      <c r="AU57" s="380"/>
      <c r="AV57" s="380"/>
      <c r="AW57" s="380"/>
      <c r="AX57" s="380"/>
      <c r="AY57" s="380"/>
      <c r="AZ57" s="380"/>
      <c r="BA57" s="380"/>
      <c r="BB57" s="380"/>
      <c r="BC57" s="380"/>
      <c r="BD57" s="380"/>
      <c r="BE57" s="380"/>
      <c r="BF57" s="380"/>
      <c r="BG57" s="380"/>
      <c r="BH57" s="380"/>
      <c r="BI57" s="380"/>
      <c r="BJ57" s="380"/>
      <c r="BK57" s="380"/>
      <c r="BL57" s="380"/>
      <c r="BM57" s="380"/>
      <c r="BN57" s="380"/>
      <c r="BO57" s="380"/>
      <c r="BP57" s="380"/>
    </row>
    <row r="58" spans="1:68" s="417" customFormat="1" ht="21.75" customHeight="1">
      <c r="A58" s="699" t="s">
        <v>277</v>
      </c>
      <c r="B58" s="728">
        <v>177240.32999999996</v>
      </c>
      <c r="C58" s="728"/>
      <c r="D58" s="756">
        <v>0</v>
      </c>
      <c r="E58" s="756">
        <v>0</v>
      </c>
      <c r="F58" s="757">
        <v>0</v>
      </c>
      <c r="G58" s="729">
        <v>0</v>
      </c>
      <c r="H58" s="410" t="s">
        <v>4</v>
      </c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0"/>
      <c r="BJ58" s="380"/>
      <c r="BK58" s="380"/>
      <c r="BL58" s="380"/>
      <c r="BM58" s="380"/>
      <c r="BN58" s="380"/>
      <c r="BO58" s="380"/>
      <c r="BP58" s="380"/>
    </row>
    <row r="59" spans="1:68" s="417" customFormat="1" ht="21.75" customHeight="1">
      <c r="A59" s="698" t="s">
        <v>278</v>
      </c>
      <c r="B59" s="728">
        <v>18364.760000000002</v>
      </c>
      <c r="C59" s="728"/>
      <c r="D59" s="756">
        <v>0</v>
      </c>
      <c r="E59" s="756">
        <v>0</v>
      </c>
      <c r="F59" s="757">
        <v>0</v>
      </c>
      <c r="G59" s="729">
        <v>0</v>
      </c>
      <c r="H59" s="410" t="s">
        <v>4</v>
      </c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0"/>
      <c r="AK59" s="380"/>
      <c r="AL59" s="380"/>
      <c r="AM59" s="380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0"/>
    </row>
    <row r="60" spans="1:68" s="417" customFormat="1" ht="21.75" customHeight="1">
      <c r="A60" s="698" t="s">
        <v>279</v>
      </c>
      <c r="B60" s="728">
        <v>1217120.3999999999</v>
      </c>
      <c r="C60" s="728"/>
      <c r="D60" s="756">
        <v>0</v>
      </c>
      <c r="E60" s="756">
        <v>0</v>
      </c>
      <c r="F60" s="757">
        <v>0</v>
      </c>
      <c r="G60" s="729">
        <v>0</v>
      </c>
      <c r="H60" s="410" t="s">
        <v>4</v>
      </c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  <c r="BJ60" s="380"/>
      <c r="BK60" s="380"/>
      <c r="BL60" s="380"/>
      <c r="BM60" s="380"/>
      <c r="BN60" s="380"/>
      <c r="BO60" s="380"/>
      <c r="BP60" s="380"/>
    </row>
    <row r="61" spans="1:68" s="417" customFormat="1" ht="21.75" customHeight="1">
      <c r="A61" s="698" t="s">
        <v>733</v>
      </c>
      <c r="B61" s="728">
        <v>296066.58</v>
      </c>
      <c r="C61" s="728"/>
      <c r="D61" s="756">
        <v>0</v>
      </c>
      <c r="E61" s="756">
        <v>0</v>
      </c>
      <c r="F61" s="757">
        <v>0</v>
      </c>
      <c r="G61" s="729">
        <v>0</v>
      </c>
      <c r="H61" s="41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0"/>
      <c r="AK61" s="380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0"/>
      <c r="AW61" s="380"/>
      <c r="AX61" s="380"/>
      <c r="AY61" s="380"/>
      <c r="AZ61" s="380"/>
      <c r="BA61" s="380"/>
      <c r="BB61" s="380"/>
      <c r="BC61" s="380"/>
      <c r="BD61" s="380"/>
      <c r="BE61" s="380"/>
      <c r="BF61" s="380"/>
      <c r="BG61" s="380"/>
      <c r="BH61" s="380"/>
      <c r="BI61" s="380"/>
      <c r="BJ61" s="380"/>
      <c r="BK61" s="380"/>
      <c r="BL61" s="380"/>
      <c r="BM61" s="380"/>
      <c r="BN61" s="380"/>
      <c r="BO61" s="380"/>
      <c r="BP61" s="380"/>
    </row>
    <row r="62" spans="1:68" s="417" customFormat="1" ht="21.75" customHeight="1">
      <c r="A62" s="698" t="s">
        <v>280</v>
      </c>
      <c r="B62" s="728">
        <v>270343.51</v>
      </c>
      <c r="C62" s="728"/>
      <c r="D62" s="756">
        <v>0</v>
      </c>
      <c r="E62" s="756">
        <v>0</v>
      </c>
      <c r="F62" s="757">
        <v>0</v>
      </c>
      <c r="G62" s="729">
        <v>0</v>
      </c>
      <c r="H62" s="41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0"/>
      <c r="AK62" s="380"/>
      <c r="AL62" s="380"/>
      <c r="AM62" s="380"/>
      <c r="AN62" s="380"/>
      <c r="AO62" s="380"/>
      <c r="AP62" s="380"/>
      <c r="AQ62" s="380"/>
      <c r="AR62" s="380"/>
      <c r="AS62" s="380"/>
      <c r="AT62" s="380"/>
      <c r="AU62" s="380"/>
      <c r="AV62" s="380"/>
      <c r="AW62" s="380"/>
      <c r="AX62" s="380"/>
      <c r="AY62" s="380"/>
      <c r="AZ62" s="380"/>
      <c r="BA62" s="380"/>
      <c r="BB62" s="380"/>
      <c r="BC62" s="380"/>
      <c r="BD62" s="380"/>
      <c r="BE62" s="380"/>
      <c r="BF62" s="380"/>
      <c r="BG62" s="380"/>
      <c r="BH62" s="380"/>
      <c r="BI62" s="380"/>
      <c r="BJ62" s="380"/>
      <c r="BK62" s="380"/>
      <c r="BL62" s="380"/>
      <c r="BM62" s="380"/>
      <c r="BN62" s="380"/>
      <c r="BO62" s="380"/>
      <c r="BP62" s="380"/>
    </row>
    <row r="63" spans="1:68" s="417" customFormat="1" ht="21.75" customHeight="1">
      <c r="A63" s="698" t="s">
        <v>596</v>
      </c>
      <c r="B63" s="728">
        <v>3457694.7699999996</v>
      </c>
      <c r="C63" s="728"/>
      <c r="D63" s="756">
        <v>0</v>
      </c>
      <c r="E63" s="756">
        <v>0</v>
      </c>
      <c r="F63" s="757">
        <v>0</v>
      </c>
      <c r="G63" s="729">
        <v>0</v>
      </c>
      <c r="H63" s="410" t="s">
        <v>4</v>
      </c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0"/>
      <c r="AK63" s="380"/>
      <c r="AL63" s="380"/>
      <c r="AM63" s="380"/>
      <c r="AN63" s="380"/>
      <c r="AO63" s="380"/>
      <c r="AP63" s="380"/>
      <c r="AQ63" s="380"/>
      <c r="AR63" s="380"/>
      <c r="AS63" s="380"/>
      <c r="AT63" s="380"/>
      <c r="AU63" s="380"/>
      <c r="AV63" s="380"/>
      <c r="AW63" s="380"/>
      <c r="AX63" s="380"/>
      <c r="AY63" s="380"/>
      <c r="AZ63" s="380"/>
      <c r="BA63" s="380"/>
      <c r="BB63" s="380"/>
      <c r="BC63" s="380"/>
      <c r="BD63" s="380"/>
      <c r="BE63" s="380"/>
      <c r="BF63" s="380"/>
      <c r="BG63" s="380"/>
      <c r="BH63" s="380"/>
      <c r="BI63" s="380"/>
      <c r="BJ63" s="380"/>
      <c r="BK63" s="380"/>
      <c r="BL63" s="380"/>
      <c r="BM63" s="380"/>
      <c r="BN63" s="380"/>
      <c r="BO63" s="380"/>
      <c r="BP63" s="380"/>
    </row>
    <row r="64" spans="1:68" s="417" customFormat="1" ht="21.75" customHeight="1">
      <c r="A64" s="698" t="s">
        <v>282</v>
      </c>
      <c r="B64" s="728">
        <v>112285.55</v>
      </c>
      <c r="C64" s="728"/>
      <c r="D64" s="756">
        <v>0</v>
      </c>
      <c r="E64" s="756">
        <v>0</v>
      </c>
      <c r="F64" s="757">
        <v>0</v>
      </c>
      <c r="G64" s="729">
        <v>0</v>
      </c>
      <c r="H64" s="410" t="s">
        <v>4</v>
      </c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0"/>
      <c r="AK64" s="380"/>
      <c r="AL64" s="380"/>
      <c r="AM64" s="380"/>
      <c r="AN64" s="380"/>
      <c r="AO64" s="380"/>
      <c r="AP64" s="380"/>
      <c r="AQ64" s="380"/>
      <c r="AR64" s="380"/>
      <c r="AS64" s="380"/>
      <c r="AT64" s="380"/>
      <c r="AU64" s="380"/>
      <c r="AV64" s="380"/>
      <c r="AW64" s="380"/>
      <c r="AX64" s="380"/>
      <c r="AY64" s="380"/>
      <c r="AZ64" s="380"/>
      <c r="BA64" s="380"/>
      <c r="BB64" s="380"/>
      <c r="BC64" s="380"/>
      <c r="BD64" s="380"/>
      <c r="BE64" s="380"/>
      <c r="BF64" s="380"/>
      <c r="BG64" s="380"/>
      <c r="BH64" s="380"/>
      <c r="BI64" s="380"/>
      <c r="BJ64" s="380"/>
      <c r="BK64" s="380"/>
      <c r="BL64" s="380"/>
      <c r="BM64" s="380"/>
      <c r="BN64" s="380"/>
      <c r="BO64" s="380"/>
      <c r="BP64" s="380"/>
    </row>
    <row r="65" spans="1:70" s="417" customFormat="1" ht="21.75" customHeight="1">
      <c r="A65" s="698" t="s">
        <v>737</v>
      </c>
      <c r="B65" s="728">
        <v>1807951.0600000003</v>
      </c>
      <c r="C65" s="728"/>
      <c r="D65" s="756">
        <v>0</v>
      </c>
      <c r="E65" s="756">
        <v>0</v>
      </c>
      <c r="F65" s="757">
        <v>0</v>
      </c>
      <c r="G65" s="729">
        <v>0</v>
      </c>
      <c r="H65" s="41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0"/>
      <c r="AI65" s="380"/>
      <c r="AJ65" s="380"/>
      <c r="AK65" s="380"/>
      <c r="AL65" s="380"/>
      <c r="AM65" s="380"/>
      <c r="AN65" s="380"/>
      <c r="AO65" s="380"/>
      <c r="AP65" s="380"/>
      <c r="AQ65" s="380"/>
      <c r="AR65" s="380"/>
      <c r="AS65" s="380"/>
      <c r="AT65" s="380"/>
      <c r="AU65" s="380"/>
      <c r="AV65" s="380"/>
      <c r="AW65" s="380"/>
      <c r="AX65" s="380"/>
      <c r="AY65" s="380"/>
      <c r="AZ65" s="380"/>
      <c r="BA65" s="380"/>
      <c r="BB65" s="380"/>
      <c r="BC65" s="380"/>
      <c r="BD65" s="380"/>
      <c r="BE65" s="380"/>
      <c r="BF65" s="380"/>
      <c r="BG65" s="380"/>
      <c r="BH65" s="380"/>
      <c r="BI65" s="380"/>
      <c r="BJ65" s="380"/>
      <c r="BK65" s="380"/>
      <c r="BL65" s="380"/>
      <c r="BM65" s="380"/>
      <c r="BN65" s="380"/>
      <c r="BO65" s="380"/>
      <c r="BP65" s="380"/>
    </row>
    <row r="66" spans="1:70" s="417" customFormat="1" ht="21.75" customHeight="1">
      <c r="A66" s="698" t="s">
        <v>283</v>
      </c>
      <c r="B66" s="728">
        <v>3803865.59</v>
      </c>
      <c r="C66" s="728"/>
      <c r="D66" s="756">
        <v>0</v>
      </c>
      <c r="E66" s="756">
        <v>0</v>
      </c>
      <c r="F66" s="757">
        <v>0</v>
      </c>
      <c r="G66" s="729">
        <v>0</v>
      </c>
      <c r="H66" s="410" t="s">
        <v>4</v>
      </c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  <c r="AI66" s="380"/>
      <c r="AJ66" s="380"/>
      <c r="AK66" s="380"/>
      <c r="AL66" s="380"/>
      <c r="AM66" s="380"/>
      <c r="AN66" s="380"/>
      <c r="AO66" s="380"/>
      <c r="AP66" s="380"/>
      <c r="AQ66" s="380"/>
      <c r="AR66" s="380"/>
      <c r="AS66" s="380"/>
      <c r="AT66" s="380"/>
      <c r="AU66" s="380"/>
      <c r="AV66" s="380"/>
      <c r="AW66" s="380"/>
      <c r="AX66" s="380"/>
      <c r="AY66" s="380"/>
      <c r="AZ66" s="380"/>
      <c r="BA66" s="380"/>
      <c r="BB66" s="380"/>
      <c r="BC66" s="380"/>
      <c r="BD66" s="380"/>
      <c r="BE66" s="380"/>
      <c r="BF66" s="380"/>
      <c r="BG66" s="380"/>
      <c r="BH66" s="380"/>
      <c r="BI66" s="380"/>
      <c r="BJ66" s="380"/>
      <c r="BK66" s="380"/>
      <c r="BL66" s="380"/>
      <c r="BM66" s="380"/>
      <c r="BN66" s="380"/>
      <c r="BO66" s="380"/>
      <c r="BP66" s="380"/>
    </row>
    <row r="67" spans="1:70" s="417" customFormat="1" ht="21.95" customHeight="1">
      <c r="A67" s="698" t="s">
        <v>284</v>
      </c>
      <c r="B67" s="728">
        <v>10869068.959999999</v>
      </c>
      <c r="C67" s="728"/>
      <c r="D67" s="756">
        <v>0</v>
      </c>
      <c r="E67" s="756">
        <v>0</v>
      </c>
      <c r="F67" s="757">
        <v>0</v>
      </c>
      <c r="G67" s="729">
        <v>0</v>
      </c>
      <c r="H67" s="410" t="s">
        <v>4</v>
      </c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0"/>
      <c r="AM67" s="380"/>
      <c r="AN67" s="380"/>
      <c r="AO67" s="380"/>
      <c r="AP67" s="380"/>
      <c r="AQ67" s="380"/>
      <c r="AR67" s="380"/>
      <c r="AS67" s="380"/>
      <c r="AT67" s="380"/>
      <c r="AU67" s="380"/>
      <c r="AV67" s="380"/>
      <c r="AW67" s="380"/>
      <c r="AX67" s="380"/>
      <c r="AY67" s="380"/>
      <c r="AZ67" s="380"/>
      <c r="BA67" s="380"/>
      <c r="BB67" s="380"/>
      <c r="BC67" s="380"/>
      <c r="BD67" s="380"/>
      <c r="BE67" s="380"/>
      <c r="BF67" s="380"/>
      <c r="BG67" s="380"/>
      <c r="BH67" s="380"/>
      <c r="BI67" s="380"/>
      <c r="BJ67" s="380"/>
      <c r="BK67" s="380"/>
      <c r="BL67" s="380"/>
      <c r="BM67" s="380"/>
      <c r="BN67" s="380"/>
      <c r="BO67" s="380"/>
      <c r="BP67" s="380"/>
    </row>
    <row r="68" spans="1:70" s="417" customFormat="1" ht="21.95" customHeight="1">
      <c r="A68" s="698" t="s">
        <v>285</v>
      </c>
      <c r="B68" s="728">
        <v>3962997.5100000002</v>
      </c>
      <c r="C68" s="728"/>
      <c r="D68" s="756">
        <v>0</v>
      </c>
      <c r="E68" s="756">
        <v>0</v>
      </c>
      <c r="F68" s="757">
        <v>0</v>
      </c>
      <c r="G68" s="729">
        <v>0</v>
      </c>
      <c r="H68" s="410" t="s">
        <v>4</v>
      </c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380"/>
      <c r="AM68" s="380"/>
      <c r="AN68" s="380"/>
      <c r="AO68" s="380"/>
      <c r="AP68" s="380"/>
      <c r="AQ68" s="380"/>
      <c r="AR68" s="380"/>
      <c r="AS68" s="380"/>
      <c r="AT68" s="380"/>
      <c r="AU68" s="380"/>
      <c r="AV68" s="380"/>
      <c r="AW68" s="380"/>
      <c r="AX68" s="380"/>
      <c r="AY68" s="380"/>
      <c r="AZ68" s="380"/>
      <c r="BA68" s="380"/>
      <c r="BB68" s="380"/>
      <c r="BC68" s="380"/>
      <c r="BD68" s="380"/>
      <c r="BE68" s="380"/>
      <c r="BF68" s="380"/>
      <c r="BG68" s="380"/>
      <c r="BH68" s="380"/>
      <c r="BI68" s="380"/>
      <c r="BJ68" s="380"/>
      <c r="BK68" s="380"/>
      <c r="BL68" s="380"/>
      <c r="BM68" s="380"/>
      <c r="BN68" s="380"/>
      <c r="BO68" s="380"/>
      <c r="BP68" s="380"/>
    </row>
    <row r="69" spans="1:70" s="417" customFormat="1" ht="21.95" customHeight="1">
      <c r="A69" s="698" t="s">
        <v>286</v>
      </c>
      <c r="B69" s="728">
        <v>265294.03999999998</v>
      </c>
      <c r="C69" s="728"/>
      <c r="D69" s="756">
        <v>0</v>
      </c>
      <c r="E69" s="756">
        <v>0</v>
      </c>
      <c r="F69" s="757">
        <v>0</v>
      </c>
      <c r="G69" s="729">
        <v>0</v>
      </c>
      <c r="H69" s="410" t="s">
        <v>4</v>
      </c>
      <c r="I69" s="380"/>
      <c r="J69" s="380"/>
      <c r="K69" s="380"/>
      <c r="L69" s="380"/>
      <c r="M69" s="380"/>
      <c r="N69" s="380"/>
      <c r="O69" s="380"/>
      <c r="P69" s="380"/>
      <c r="Q69" s="380"/>
      <c r="R69" s="380"/>
      <c r="S69" s="380"/>
      <c r="T69" s="380"/>
      <c r="U69" s="380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0"/>
      <c r="AI69" s="380"/>
      <c r="AJ69" s="380"/>
      <c r="AK69" s="380"/>
      <c r="AL69" s="380"/>
      <c r="AM69" s="380"/>
      <c r="AN69" s="380"/>
      <c r="AO69" s="380"/>
      <c r="AP69" s="380"/>
      <c r="AQ69" s="380"/>
      <c r="AR69" s="380"/>
      <c r="AS69" s="380"/>
      <c r="AT69" s="380"/>
      <c r="AU69" s="380"/>
      <c r="AV69" s="380"/>
      <c r="AW69" s="380"/>
      <c r="AX69" s="380"/>
      <c r="AY69" s="380"/>
      <c r="AZ69" s="380"/>
      <c r="BA69" s="380"/>
      <c r="BB69" s="380"/>
      <c r="BC69" s="380"/>
      <c r="BD69" s="380"/>
      <c r="BE69" s="380"/>
      <c r="BF69" s="380"/>
      <c r="BG69" s="380"/>
      <c r="BH69" s="380"/>
      <c r="BI69" s="380"/>
      <c r="BJ69" s="380"/>
      <c r="BK69" s="380"/>
      <c r="BL69" s="380"/>
      <c r="BM69" s="380"/>
      <c r="BN69" s="380"/>
      <c r="BO69" s="380"/>
      <c r="BP69" s="380"/>
    </row>
    <row r="70" spans="1:70" s="417" customFormat="1" ht="21.95" customHeight="1">
      <c r="A70" s="698" t="s">
        <v>287</v>
      </c>
      <c r="B70" s="728">
        <v>12994.96</v>
      </c>
      <c r="C70" s="728"/>
      <c r="D70" s="756">
        <v>0</v>
      </c>
      <c r="E70" s="756">
        <v>0</v>
      </c>
      <c r="F70" s="757">
        <v>0</v>
      </c>
      <c r="G70" s="729">
        <v>0</v>
      </c>
      <c r="H70" s="410" t="s">
        <v>4</v>
      </c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0"/>
      <c r="AK70" s="380"/>
      <c r="AL70" s="380"/>
      <c r="AM70" s="380"/>
      <c r="AN70" s="380"/>
      <c r="AO70" s="380"/>
      <c r="AP70" s="380"/>
      <c r="AQ70" s="380"/>
      <c r="AR70" s="380"/>
      <c r="AS70" s="380"/>
      <c r="AT70" s="380"/>
      <c r="AU70" s="380"/>
      <c r="AV70" s="380"/>
      <c r="AW70" s="380"/>
      <c r="AX70" s="380"/>
      <c r="AY70" s="380"/>
      <c r="AZ70" s="380"/>
      <c r="BA70" s="380"/>
      <c r="BB70" s="380"/>
      <c r="BC70" s="380"/>
      <c r="BD70" s="380"/>
      <c r="BE70" s="380"/>
      <c r="BF70" s="380"/>
      <c r="BG70" s="380"/>
      <c r="BH70" s="380"/>
      <c r="BI70" s="380"/>
      <c r="BJ70" s="380"/>
      <c r="BK70" s="380"/>
      <c r="BL70" s="380"/>
      <c r="BM70" s="380"/>
      <c r="BN70" s="380"/>
      <c r="BO70" s="380"/>
      <c r="BP70" s="380"/>
    </row>
    <row r="71" spans="1:70" s="417" customFormat="1" ht="21.95" customHeight="1">
      <c r="A71" s="698" t="s">
        <v>288</v>
      </c>
      <c r="B71" s="728">
        <v>506252.62999999995</v>
      </c>
      <c r="C71" s="728"/>
      <c r="D71" s="756">
        <v>0</v>
      </c>
      <c r="E71" s="756">
        <v>0</v>
      </c>
      <c r="F71" s="757">
        <v>0</v>
      </c>
      <c r="G71" s="729">
        <v>0</v>
      </c>
      <c r="H71" s="410" t="s">
        <v>4</v>
      </c>
      <c r="I71" s="380"/>
      <c r="J71" s="380"/>
      <c r="K71" s="380"/>
      <c r="L71" s="380"/>
      <c r="M71" s="380"/>
      <c r="N71" s="380"/>
      <c r="O71" s="380"/>
      <c r="P71" s="380"/>
      <c r="Q71" s="380"/>
      <c r="R71" s="380"/>
      <c r="S71" s="380"/>
      <c r="T71" s="380"/>
      <c r="U71" s="380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0"/>
      <c r="AI71" s="380"/>
      <c r="AJ71" s="380"/>
      <c r="AK71" s="380"/>
      <c r="AL71" s="380"/>
      <c r="AM71" s="380"/>
      <c r="AN71" s="380"/>
      <c r="AO71" s="380"/>
      <c r="AP71" s="380"/>
      <c r="AQ71" s="380"/>
      <c r="AR71" s="380"/>
      <c r="AS71" s="380"/>
      <c r="AT71" s="380"/>
      <c r="AU71" s="380"/>
      <c r="AV71" s="380"/>
      <c r="AW71" s="380"/>
      <c r="AX71" s="380"/>
      <c r="AY71" s="380"/>
      <c r="AZ71" s="380"/>
      <c r="BA71" s="380"/>
      <c r="BB71" s="380"/>
      <c r="BC71" s="380"/>
      <c r="BD71" s="380"/>
      <c r="BE71" s="380"/>
      <c r="BF71" s="380"/>
      <c r="BG71" s="380"/>
      <c r="BH71" s="380"/>
      <c r="BI71" s="380"/>
      <c r="BJ71" s="380"/>
      <c r="BK71" s="380"/>
      <c r="BL71" s="380"/>
      <c r="BM71" s="380"/>
      <c r="BN71" s="380"/>
      <c r="BO71" s="380"/>
      <c r="BP71" s="380"/>
    </row>
    <row r="72" spans="1:70" s="417" customFormat="1" ht="21.95" customHeight="1">
      <c r="A72" s="811" t="s">
        <v>289</v>
      </c>
      <c r="B72" s="728">
        <v>484271.11</v>
      </c>
      <c r="C72" s="728"/>
      <c r="D72" s="756">
        <v>0</v>
      </c>
      <c r="E72" s="756">
        <v>0</v>
      </c>
      <c r="F72" s="757">
        <v>0</v>
      </c>
      <c r="G72" s="729">
        <v>0</v>
      </c>
      <c r="H72" s="410" t="s">
        <v>4</v>
      </c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80"/>
      <c r="AH72" s="380"/>
      <c r="AI72" s="380"/>
      <c r="AJ72" s="380"/>
      <c r="AK72" s="380"/>
      <c r="AL72" s="380"/>
      <c r="AM72" s="380"/>
      <c r="AN72" s="380"/>
      <c r="AO72" s="380"/>
      <c r="AP72" s="380"/>
      <c r="AQ72" s="380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0"/>
      <c r="BJ72" s="380"/>
      <c r="BK72" s="380"/>
      <c r="BL72" s="380"/>
      <c r="BM72" s="380"/>
      <c r="BN72" s="380"/>
      <c r="BO72" s="380"/>
      <c r="BP72" s="380"/>
    </row>
    <row r="73" spans="1:70" s="417" customFormat="1" ht="21.95" customHeight="1">
      <c r="A73" s="811" t="s">
        <v>290</v>
      </c>
      <c r="B73" s="728">
        <v>335286.79000000004</v>
      </c>
      <c r="C73" s="728"/>
      <c r="D73" s="756">
        <v>0</v>
      </c>
      <c r="E73" s="756">
        <v>0</v>
      </c>
      <c r="F73" s="757">
        <v>0</v>
      </c>
      <c r="G73" s="729">
        <v>0</v>
      </c>
      <c r="H73" s="410" t="s">
        <v>4</v>
      </c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0"/>
      <c r="AL73" s="380"/>
      <c r="AM73" s="380"/>
      <c r="AN73" s="380"/>
      <c r="AO73" s="380"/>
      <c r="AP73" s="380"/>
      <c r="AQ73" s="380"/>
      <c r="AR73" s="380"/>
      <c r="AS73" s="380"/>
      <c r="AT73" s="380"/>
      <c r="AU73" s="380"/>
      <c r="AV73" s="380"/>
      <c r="AW73" s="380"/>
      <c r="AX73" s="380"/>
      <c r="AY73" s="380"/>
      <c r="AZ73" s="380"/>
      <c r="BA73" s="380"/>
      <c r="BB73" s="380"/>
      <c r="BC73" s="380"/>
      <c r="BD73" s="380"/>
      <c r="BE73" s="380"/>
      <c r="BF73" s="380"/>
      <c r="BG73" s="380"/>
      <c r="BH73" s="380"/>
      <c r="BI73" s="380"/>
      <c r="BJ73" s="380"/>
      <c r="BK73" s="380"/>
      <c r="BL73" s="380"/>
      <c r="BM73" s="380"/>
      <c r="BN73" s="380"/>
      <c r="BO73" s="380"/>
      <c r="BP73" s="380"/>
    </row>
    <row r="74" spans="1:70" s="417" customFormat="1" ht="21.95" customHeight="1">
      <c r="A74" s="811" t="s">
        <v>291</v>
      </c>
      <c r="B74" s="728">
        <v>2799114.3499999996</v>
      </c>
      <c r="C74" s="728"/>
      <c r="D74" s="756">
        <v>0</v>
      </c>
      <c r="E74" s="756">
        <v>0</v>
      </c>
      <c r="F74" s="757">
        <v>0</v>
      </c>
      <c r="G74" s="729">
        <v>0</v>
      </c>
      <c r="H74" s="410" t="s">
        <v>4</v>
      </c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0"/>
      <c r="BK74" s="380"/>
      <c r="BL74" s="380"/>
      <c r="BM74" s="380"/>
      <c r="BN74" s="380"/>
      <c r="BO74" s="380"/>
      <c r="BP74" s="380"/>
    </row>
    <row r="75" spans="1:70" s="417" customFormat="1" ht="21.95" customHeight="1">
      <c r="A75" s="811" t="s">
        <v>292</v>
      </c>
      <c r="B75" s="728">
        <v>1108052.1700000002</v>
      </c>
      <c r="C75" s="728"/>
      <c r="D75" s="756">
        <v>0</v>
      </c>
      <c r="E75" s="756">
        <v>0</v>
      </c>
      <c r="F75" s="757">
        <v>0</v>
      </c>
      <c r="G75" s="729">
        <v>0</v>
      </c>
      <c r="H75" s="410" t="s">
        <v>4</v>
      </c>
      <c r="I75" s="380"/>
      <c r="J75" s="380"/>
      <c r="K75" s="380"/>
      <c r="L75" s="380"/>
      <c r="M75" s="380"/>
      <c r="N75" s="380"/>
      <c r="O75" s="380"/>
      <c r="P75" s="380"/>
      <c r="Q75" s="380"/>
      <c r="R75" s="380"/>
      <c r="S75" s="380"/>
      <c r="T75" s="380"/>
      <c r="U75" s="380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0"/>
      <c r="AK75" s="380"/>
      <c r="AL75" s="380"/>
      <c r="AM75" s="380"/>
      <c r="AN75" s="380"/>
      <c r="AO75" s="380"/>
      <c r="AP75" s="380"/>
      <c r="AQ75" s="380"/>
      <c r="AR75" s="380"/>
      <c r="AS75" s="380"/>
      <c r="AT75" s="380"/>
      <c r="AU75" s="380"/>
      <c r="AV75" s="380"/>
      <c r="AW75" s="380"/>
      <c r="AX75" s="380"/>
      <c r="AY75" s="380"/>
      <c r="AZ75" s="380"/>
      <c r="BA75" s="380"/>
      <c r="BB75" s="380"/>
      <c r="BC75" s="380"/>
      <c r="BD75" s="380"/>
      <c r="BE75" s="380"/>
      <c r="BF75" s="380"/>
      <c r="BG75" s="380"/>
      <c r="BH75" s="380"/>
      <c r="BI75" s="380"/>
      <c r="BJ75" s="380"/>
      <c r="BK75" s="380"/>
      <c r="BL75" s="380"/>
      <c r="BM75" s="380"/>
      <c r="BN75" s="380"/>
      <c r="BO75" s="380"/>
      <c r="BP75" s="380"/>
    </row>
    <row r="76" spans="1:70" s="417" customFormat="1" ht="21.95" customHeight="1">
      <c r="A76" s="811" t="s">
        <v>293</v>
      </c>
      <c r="B76" s="728">
        <v>26162.53</v>
      </c>
      <c r="C76" s="728"/>
      <c r="D76" s="756">
        <v>0</v>
      </c>
      <c r="E76" s="756">
        <v>0</v>
      </c>
      <c r="F76" s="757">
        <v>0</v>
      </c>
      <c r="G76" s="729">
        <v>0</v>
      </c>
      <c r="H76" s="410" t="s">
        <v>4</v>
      </c>
      <c r="I76" s="380"/>
      <c r="J76" s="380"/>
      <c r="K76" s="380"/>
      <c r="L76" s="380"/>
      <c r="M76" s="380"/>
      <c r="N76" s="380"/>
      <c r="O76" s="380"/>
      <c r="P76" s="380"/>
      <c r="Q76" s="380"/>
      <c r="R76" s="380"/>
      <c r="S76" s="380"/>
      <c r="T76" s="380"/>
      <c r="U76" s="380"/>
      <c r="V76" s="380"/>
      <c r="W76" s="380"/>
      <c r="X76" s="380"/>
      <c r="Y76" s="380"/>
      <c r="Z76" s="380"/>
      <c r="AA76" s="380"/>
      <c r="AB76" s="380"/>
      <c r="AC76" s="380"/>
      <c r="AD76" s="380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0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0"/>
      <c r="BK76" s="380"/>
      <c r="BL76" s="380"/>
      <c r="BM76" s="380"/>
      <c r="BN76" s="380"/>
      <c r="BO76" s="380"/>
      <c r="BP76" s="380"/>
    </row>
    <row r="77" spans="1:70" s="417" customFormat="1" ht="21.95" hidden="1" customHeight="1">
      <c r="A77" s="698" t="s">
        <v>294</v>
      </c>
      <c r="B77" s="728">
        <v>0</v>
      </c>
      <c r="C77" s="728"/>
      <c r="D77" s="756">
        <v>0</v>
      </c>
      <c r="E77" s="756">
        <v>0</v>
      </c>
      <c r="F77" s="757">
        <v>0</v>
      </c>
      <c r="G77" s="729">
        <v>0</v>
      </c>
      <c r="H77" s="410"/>
      <c r="I77" s="380"/>
      <c r="J77" s="380"/>
      <c r="K77" s="380"/>
      <c r="L77" s="380"/>
      <c r="M77" s="380"/>
      <c r="N77" s="380"/>
      <c r="O77" s="380"/>
      <c r="P77" s="380"/>
      <c r="Q77" s="380"/>
      <c r="R77" s="380"/>
      <c r="S77" s="380"/>
      <c r="T77" s="380"/>
      <c r="U77" s="380"/>
      <c r="V77" s="380"/>
      <c r="W77" s="380"/>
      <c r="X77" s="380"/>
      <c r="Y77" s="380"/>
      <c r="Z77" s="380"/>
      <c r="AA77" s="380"/>
      <c r="AB77" s="380"/>
      <c r="AC77" s="380"/>
      <c r="AD77" s="380"/>
      <c r="AE77" s="380"/>
      <c r="AF77" s="380"/>
      <c r="AG77" s="380"/>
      <c r="AH77" s="380"/>
      <c r="AI77" s="380"/>
      <c r="AJ77" s="380"/>
      <c r="AK77" s="380"/>
      <c r="AL77" s="380"/>
      <c r="AM77" s="380"/>
      <c r="AN77" s="380"/>
      <c r="AO77" s="380"/>
      <c r="AP77" s="380"/>
      <c r="AQ77" s="380"/>
      <c r="AR77" s="380"/>
      <c r="AS77" s="380"/>
      <c r="AT77" s="380"/>
      <c r="AU77" s="380"/>
      <c r="AV77" s="380"/>
      <c r="AW77" s="380"/>
      <c r="AX77" s="380"/>
      <c r="AY77" s="380"/>
      <c r="AZ77" s="380"/>
      <c r="BA77" s="380"/>
      <c r="BB77" s="380"/>
      <c r="BC77" s="380"/>
      <c r="BD77" s="380"/>
      <c r="BE77" s="380"/>
      <c r="BF77" s="380"/>
      <c r="BG77" s="380"/>
      <c r="BH77" s="380"/>
      <c r="BI77" s="380"/>
      <c r="BJ77" s="380"/>
      <c r="BK77" s="380"/>
      <c r="BL77" s="380"/>
      <c r="BM77" s="380"/>
      <c r="BN77" s="380"/>
      <c r="BO77" s="380"/>
      <c r="BP77" s="380"/>
    </row>
    <row r="78" spans="1:70" s="417" customFormat="1" ht="21.95" customHeight="1">
      <c r="A78" s="698" t="s">
        <v>295</v>
      </c>
      <c r="B78" s="728">
        <v>88682.13</v>
      </c>
      <c r="C78" s="728"/>
      <c r="D78" s="756">
        <v>0</v>
      </c>
      <c r="E78" s="756">
        <v>0</v>
      </c>
      <c r="F78" s="757">
        <v>0</v>
      </c>
      <c r="G78" s="729">
        <v>0</v>
      </c>
      <c r="H78" s="410" t="s">
        <v>4</v>
      </c>
      <c r="I78" s="380"/>
      <c r="J78" s="380"/>
      <c r="K78" s="380"/>
      <c r="L78" s="380"/>
      <c r="M78" s="380"/>
      <c r="N78" s="380"/>
      <c r="O78" s="380"/>
      <c r="P78" s="380"/>
      <c r="Q78" s="380"/>
      <c r="R78" s="380"/>
      <c r="S78" s="380"/>
      <c r="T78" s="380"/>
      <c r="U78" s="380"/>
      <c r="V78" s="380"/>
      <c r="W78" s="380"/>
      <c r="X78" s="380"/>
      <c r="Y78" s="380"/>
      <c r="Z78" s="380"/>
      <c r="AA78" s="380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380"/>
      <c r="AS78" s="380"/>
      <c r="AT78" s="380"/>
      <c r="AU78" s="380"/>
      <c r="AV78" s="380"/>
      <c r="AW78" s="380"/>
      <c r="AX78" s="380"/>
      <c r="AY78" s="380"/>
      <c r="AZ78" s="380"/>
      <c r="BA78" s="380"/>
      <c r="BB78" s="380"/>
      <c r="BC78" s="380"/>
      <c r="BD78" s="380"/>
      <c r="BE78" s="380"/>
      <c r="BF78" s="380"/>
      <c r="BG78" s="380"/>
      <c r="BH78" s="380"/>
      <c r="BI78" s="380"/>
      <c r="BJ78" s="380"/>
      <c r="BK78" s="380"/>
      <c r="BL78" s="380"/>
      <c r="BM78" s="380"/>
      <c r="BN78" s="380"/>
      <c r="BO78" s="380"/>
      <c r="BP78" s="380"/>
    </row>
    <row r="79" spans="1:70" s="417" customFormat="1" ht="21.95" customHeight="1">
      <c r="A79" s="699" t="s">
        <v>296</v>
      </c>
      <c r="B79" s="728">
        <v>698284.3899999999</v>
      </c>
      <c r="C79" s="728"/>
      <c r="D79" s="756">
        <v>0</v>
      </c>
      <c r="E79" s="756">
        <v>0</v>
      </c>
      <c r="F79" s="757">
        <v>0</v>
      </c>
      <c r="G79" s="729">
        <v>0</v>
      </c>
      <c r="H79" s="410" t="s">
        <v>4</v>
      </c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0"/>
      <c r="AF79" s="380"/>
      <c r="AG79" s="380"/>
      <c r="AH79" s="380"/>
      <c r="AI79" s="380"/>
      <c r="AJ79" s="380"/>
      <c r="AK79" s="380"/>
      <c r="AL79" s="380"/>
      <c r="AM79" s="380"/>
      <c r="AN79" s="380"/>
      <c r="AO79" s="380"/>
      <c r="AP79" s="380"/>
      <c r="AQ79" s="380"/>
      <c r="AR79" s="380"/>
      <c r="AS79" s="380"/>
      <c r="AT79" s="380"/>
      <c r="AU79" s="380"/>
      <c r="AV79" s="380"/>
      <c r="AW79" s="380"/>
      <c r="AX79" s="380"/>
      <c r="AY79" s="380"/>
      <c r="AZ79" s="380"/>
      <c r="BA79" s="380"/>
      <c r="BB79" s="380"/>
      <c r="BC79" s="380"/>
      <c r="BD79" s="380"/>
      <c r="BE79" s="380"/>
      <c r="BF79" s="380"/>
      <c r="BG79" s="380"/>
      <c r="BH79" s="380"/>
      <c r="BI79" s="380"/>
      <c r="BJ79" s="380"/>
      <c r="BK79" s="380"/>
      <c r="BL79" s="380"/>
      <c r="BM79" s="380"/>
      <c r="BN79" s="380"/>
      <c r="BO79" s="380"/>
      <c r="BP79" s="380"/>
      <c r="BQ79" s="380"/>
      <c r="BR79" s="380"/>
    </row>
    <row r="80" spans="1:70" s="417" customFormat="1" ht="21.95" customHeight="1">
      <c r="A80" s="698" t="s">
        <v>297</v>
      </c>
      <c r="B80" s="728">
        <v>469321.24</v>
      </c>
      <c r="C80" s="728"/>
      <c r="D80" s="756">
        <v>0</v>
      </c>
      <c r="E80" s="756">
        <v>0</v>
      </c>
      <c r="F80" s="757">
        <v>0</v>
      </c>
      <c r="G80" s="729">
        <v>0</v>
      </c>
      <c r="H80" s="410"/>
      <c r="I80" s="380"/>
      <c r="J80" s="380"/>
      <c r="K80" s="380"/>
      <c r="L80" s="380"/>
      <c r="M80" s="380"/>
      <c r="N80" s="380"/>
      <c r="O80" s="380"/>
      <c r="P80" s="380"/>
      <c r="Q80" s="380"/>
      <c r="R80" s="380"/>
      <c r="S80" s="380"/>
      <c r="T80" s="380"/>
      <c r="U80" s="380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0"/>
      <c r="AK80" s="380"/>
      <c r="AL80" s="380"/>
      <c r="AM80" s="380"/>
      <c r="AN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0"/>
      <c r="BQ80" s="380"/>
      <c r="BR80" s="380"/>
    </row>
    <row r="81" spans="1:70" s="417" customFormat="1" ht="21.95" customHeight="1">
      <c r="A81" s="698" t="s">
        <v>298</v>
      </c>
      <c r="B81" s="728">
        <v>829864.23</v>
      </c>
      <c r="C81" s="728"/>
      <c r="D81" s="756">
        <v>0</v>
      </c>
      <c r="E81" s="756">
        <v>0</v>
      </c>
      <c r="F81" s="757">
        <v>0</v>
      </c>
      <c r="G81" s="729">
        <v>0</v>
      </c>
      <c r="H81" s="410" t="s">
        <v>4</v>
      </c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0"/>
      <c r="AK81" s="380"/>
      <c r="AL81" s="380"/>
      <c r="AM81" s="380"/>
      <c r="AN81" s="380"/>
      <c r="AO81" s="380"/>
      <c r="AP81" s="380"/>
      <c r="AQ81" s="380"/>
      <c r="AR81" s="380"/>
      <c r="AS81" s="380"/>
      <c r="AT81" s="380"/>
      <c r="AU81" s="380"/>
      <c r="AV81" s="380"/>
      <c r="AW81" s="380"/>
      <c r="AX81" s="380"/>
      <c r="AY81" s="380"/>
      <c r="AZ81" s="380"/>
      <c r="BA81" s="380"/>
      <c r="BB81" s="380"/>
      <c r="BC81" s="380"/>
      <c r="BD81" s="380"/>
      <c r="BE81" s="380"/>
      <c r="BF81" s="380"/>
      <c r="BG81" s="380"/>
      <c r="BH81" s="380"/>
      <c r="BI81" s="380"/>
      <c r="BJ81" s="380"/>
      <c r="BK81" s="380"/>
      <c r="BL81" s="380"/>
      <c r="BM81" s="380"/>
      <c r="BN81" s="380"/>
      <c r="BO81" s="380"/>
      <c r="BP81" s="380"/>
      <c r="BQ81" s="380"/>
      <c r="BR81" s="380"/>
    </row>
    <row r="82" spans="1:70" s="417" customFormat="1" ht="21.95" hidden="1" customHeight="1">
      <c r="A82" s="698" t="s">
        <v>299</v>
      </c>
      <c r="B82" s="728">
        <v>0</v>
      </c>
      <c r="C82" s="728"/>
      <c r="D82" s="756">
        <v>0</v>
      </c>
      <c r="E82" s="756">
        <v>0</v>
      </c>
      <c r="F82" s="757">
        <v>0</v>
      </c>
      <c r="G82" s="729">
        <v>0</v>
      </c>
      <c r="H82" s="410" t="s">
        <v>4</v>
      </c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  <c r="Z82" s="380"/>
      <c r="AA82" s="380"/>
      <c r="AB82" s="380"/>
      <c r="AC82" s="380"/>
      <c r="AD82" s="380"/>
      <c r="AE82" s="380"/>
      <c r="AF82" s="380"/>
      <c r="AG82" s="380"/>
      <c r="AH82" s="380"/>
      <c r="AI82" s="380"/>
      <c r="AJ82" s="380"/>
      <c r="AK82" s="380"/>
      <c r="AL82" s="380"/>
      <c r="AM82" s="380"/>
      <c r="AN82" s="380"/>
      <c r="AO82" s="380"/>
      <c r="AP82" s="380"/>
      <c r="AQ82" s="380"/>
      <c r="AR82" s="380"/>
      <c r="AS82" s="380"/>
      <c r="AT82" s="380"/>
      <c r="AU82" s="380"/>
      <c r="AV82" s="380"/>
      <c r="AW82" s="380"/>
      <c r="AX82" s="380"/>
      <c r="AY82" s="380"/>
      <c r="AZ82" s="380"/>
      <c r="BA82" s="380"/>
      <c r="BB82" s="380"/>
      <c r="BC82" s="380"/>
      <c r="BD82" s="380"/>
      <c r="BE82" s="380"/>
      <c r="BF82" s="380"/>
      <c r="BG82" s="380"/>
      <c r="BH82" s="380"/>
      <c r="BI82" s="380"/>
      <c r="BJ82" s="380"/>
      <c r="BK82" s="380"/>
      <c r="BL82" s="380"/>
      <c r="BM82" s="380"/>
      <c r="BN82" s="380"/>
      <c r="BO82" s="380"/>
      <c r="BP82" s="380"/>
      <c r="BQ82" s="380"/>
      <c r="BR82" s="380"/>
    </row>
    <row r="83" spans="1:70" s="417" customFormat="1" ht="21.95" customHeight="1">
      <c r="A83" s="698" t="s">
        <v>347</v>
      </c>
      <c r="B83" s="728">
        <v>1304864.4999999998</v>
      </c>
      <c r="C83" s="728"/>
      <c r="D83" s="756">
        <v>0</v>
      </c>
      <c r="E83" s="756">
        <v>0</v>
      </c>
      <c r="F83" s="757">
        <v>0</v>
      </c>
      <c r="G83" s="729">
        <v>0</v>
      </c>
      <c r="H83" s="410" t="s">
        <v>4</v>
      </c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380"/>
      <c r="Z83" s="380"/>
      <c r="AA83" s="380"/>
      <c r="AB83" s="380"/>
      <c r="AC83" s="380"/>
      <c r="AD83" s="380"/>
      <c r="AE83" s="380"/>
      <c r="AF83" s="380"/>
      <c r="AG83" s="380"/>
      <c r="AH83" s="380"/>
      <c r="AI83" s="380"/>
      <c r="AJ83" s="380"/>
      <c r="AK83" s="380"/>
      <c r="AL83" s="380"/>
      <c r="AM83" s="380"/>
      <c r="AN83" s="380"/>
      <c r="AO83" s="380"/>
      <c r="AP83" s="380"/>
      <c r="AQ83" s="380"/>
      <c r="AR83" s="380"/>
      <c r="AS83" s="380"/>
      <c r="AT83" s="380"/>
      <c r="AU83" s="380"/>
      <c r="AV83" s="380"/>
      <c r="AW83" s="380"/>
      <c r="AX83" s="380"/>
      <c r="AY83" s="380"/>
      <c r="AZ83" s="380"/>
      <c r="BA83" s="380"/>
      <c r="BB83" s="380"/>
      <c r="BC83" s="380"/>
      <c r="BD83" s="380"/>
      <c r="BE83" s="380"/>
      <c r="BF83" s="380"/>
      <c r="BG83" s="380"/>
      <c r="BH83" s="380"/>
      <c r="BI83" s="380"/>
      <c r="BJ83" s="380"/>
      <c r="BK83" s="380"/>
      <c r="BL83" s="380"/>
      <c r="BM83" s="380"/>
      <c r="BN83" s="380"/>
      <c r="BO83" s="380"/>
      <c r="BP83" s="380"/>
      <c r="BQ83" s="380"/>
      <c r="BR83" s="380"/>
    </row>
    <row r="84" spans="1:70" s="417" customFormat="1" ht="21.95" customHeight="1">
      <c r="A84" s="698" t="s">
        <v>300</v>
      </c>
      <c r="B84" s="728">
        <v>1473747.24</v>
      </c>
      <c r="C84" s="728"/>
      <c r="D84" s="756">
        <v>0</v>
      </c>
      <c r="E84" s="756">
        <v>0</v>
      </c>
      <c r="F84" s="757">
        <v>0</v>
      </c>
      <c r="G84" s="729">
        <v>0</v>
      </c>
      <c r="H84" s="410" t="s">
        <v>4</v>
      </c>
      <c r="I84" s="380"/>
      <c r="J84" s="380"/>
      <c r="K84" s="380"/>
      <c r="L84" s="380"/>
      <c r="M84" s="380"/>
      <c r="N84" s="380"/>
      <c r="O84" s="380"/>
      <c r="P84" s="380"/>
      <c r="Q84" s="380"/>
      <c r="R84" s="380"/>
      <c r="S84" s="380"/>
      <c r="T84" s="380"/>
      <c r="U84" s="380"/>
      <c r="V84" s="380"/>
      <c r="W84" s="380"/>
      <c r="X84" s="380"/>
      <c r="Y84" s="380"/>
      <c r="Z84" s="380"/>
      <c r="AA84" s="380"/>
      <c r="AB84" s="380"/>
      <c r="AC84" s="380"/>
      <c r="AD84" s="380"/>
      <c r="AE84" s="380"/>
      <c r="AF84" s="380"/>
      <c r="AG84" s="380"/>
      <c r="AH84" s="380"/>
      <c r="AI84" s="380"/>
      <c r="AJ84" s="380"/>
      <c r="AK84" s="380"/>
      <c r="AL84" s="380"/>
      <c r="AM84" s="380"/>
      <c r="AN84" s="380"/>
      <c r="AO84" s="380"/>
      <c r="AP84" s="380"/>
      <c r="AQ84" s="380"/>
      <c r="AR84" s="380"/>
      <c r="AS84" s="380"/>
      <c r="AT84" s="380"/>
      <c r="AU84" s="380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80"/>
      <c r="BG84" s="380"/>
      <c r="BH84" s="380"/>
      <c r="BI84" s="380"/>
      <c r="BJ84" s="380"/>
      <c r="BK84" s="380"/>
      <c r="BL84" s="380"/>
      <c r="BM84" s="380"/>
      <c r="BN84" s="380"/>
      <c r="BO84" s="380"/>
      <c r="BP84" s="380"/>
      <c r="BQ84" s="380"/>
      <c r="BR84" s="380"/>
    </row>
    <row r="85" spans="1:70" s="417" customFormat="1" ht="21.95" customHeight="1">
      <c r="A85" s="701" t="s">
        <v>301</v>
      </c>
      <c r="B85" s="728">
        <v>206844.76999999996</v>
      </c>
      <c r="C85" s="728"/>
      <c r="D85" s="756">
        <v>0</v>
      </c>
      <c r="E85" s="756">
        <v>0</v>
      </c>
      <c r="F85" s="757">
        <v>0</v>
      </c>
      <c r="G85" s="729">
        <v>0</v>
      </c>
      <c r="H85" s="410" t="s">
        <v>4</v>
      </c>
      <c r="I85" s="380"/>
      <c r="J85" s="380"/>
      <c r="K85" s="380"/>
      <c r="L85" s="380"/>
      <c r="M85" s="380"/>
      <c r="N85" s="380"/>
      <c r="O85" s="380"/>
      <c r="P85" s="380"/>
      <c r="Q85" s="380"/>
      <c r="R85" s="380"/>
      <c r="S85" s="380"/>
      <c r="T85" s="380"/>
      <c r="U85" s="380"/>
      <c r="V85" s="380"/>
      <c r="W85" s="380"/>
      <c r="X85" s="380"/>
      <c r="Y85" s="380"/>
      <c r="Z85" s="380"/>
      <c r="AA85" s="380"/>
      <c r="AB85" s="380"/>
      <c r="AC85" s="380"/>
      <c r="AD85" s="380"/>
      <c r="AE85" s="380"/>
      <c r="AF85" s="380"/>
      <c r="AG85" s="380"/>
      <c r="AH85" s="380"/>
      <c r="AI85" s="380"/>
      <c r="AJ85" s="380"/>
      <c r="AK85" s="380"/>
      <c r="AL85" s="380"/>
      <c r="AM85" s="380"/>
      <c r="AN85" s="380"/>
      <c r="AO85" s="380"/>
      <c r="AP85" s="380"/>
      <c r="AQ85" s="380"/>
      <c r="AR85" s="380"/>
      <c r="AS85" s="380"/>
      <c r="AT85" s="380"/>
      <c r="AU85" s="380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80"/>
      <c r="BG85" s="380"/>
      <c r="BH85" s="380"/>
      <c r="BI85" s="380"/>
      <c r="BJ85" s="380"/>
      <c r="BK85" s="380"/>
      <c r="BL85" s="380"/>
      <c r="BM85" s="380"/>
      <c r="BN85" s="380"/>
      <c r="BO85" s="380"/>
      <c r="BP85" s="380"/>
      <c r="BQ85" s="380"/>
      <c r="BR85" s="380"/>
    </row>
    <row r="86" spans="1:70" s="417" customFormat="1" ht="21.95" customHeight="1">
      <c r="A86" s="698" t="s">
        <v>304</v>
      </c>
      <c r="B86" s="728">
        <v>667041.56999999983</v>
      </c>
      <c r="C86" s="728"/>
      <c r="D86" s="756">
        <v>0</v>
      </c>
      <c r="E86" s="756">
        <v>0</v>
      </c>
      <c r="F86" s="757">
        <v>0</v>
      </c>
      <c r="G86" s="729">
        <v>0</v>
      </c>
      <c r="H86" s="410" t="s">
        <v>4</v>
      </c>
      <c r="I86" s="380"/>
      <c r="J86" s="380"/>
      <c r="K86" s="380"/>
      <c r="L86" s="380"/>
      <c r="M86" s="380"/>
      <c r="N86" s="380"/>
      <c r="O86" s="380"/>
      <c r="P86" s="380"/>
      <c r="Q86" s="380"/>
      <c r="R86" s="380"/>
      <c r="S86" s="380"/>
      <c r="T86" s="380"/>
      <c r="U86" s="380"/>
      <c r="V86" s="380"/>
      <c r="W86" s="380"/>
      <c r="X86" s="380"/>
      <c r="Y86" s="380"/>
      <c r="Z86" s="380"/>
      <c r="AA86" s="380"/>
      <c r="AB86" s="380"/>
      <c r="AC86" s="380"/>
      <c r="AD86" s="380"/>
      <c r="AE86" s="380"/>
      <c r="AF86" s="380"/>
      <c r="AG86" s="380"/>
      <c r="AH86" s="380"/>
      <c r="AI86" s="380"/>
      <c r="AJ86" s="380"/>
      <c r="AK86" s="380"/>
      <c r="AL86" s="380"/>
      <c r="AM86" s="380"/>
      <c r="AN86" s="380"/>
      <c r="AO86" s="380"/>
      <c r="AP86" s="380"/>
      <c r="AQ86" s="380"/>
      <c r="AR86" s="380"/>
      <c r="AS86" s="380"/>
      <c r="AT86" s="380"/>
      <c r="AU86" s="380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80"/>
      <c r="BG86" s="380"/>
      <c r="BH86" s="380"/>
      <c r="BI86" s="380"/>
      <c r="BJ86" s="380"/>
      <c r="BK86" s="380"/>
      <c r="BL86" s="380"/>
      <c r="BM86" s="380"/>
      <c r="BN86" s="380"/>
      <c r="BO86" s="380"/>
      <c r="BP86" s="380"/>
      <c r="BQ86" s="380"/>
      <c r="BR86" s="380"/>
    </row>
    <row r="87" spans="1:70" s="417" customFormat="1" ht="21.95" hidden="1" customHeight="1">
      <c r="A87" s="698" t="s">
        <v>306</v>
      </c>
      <c r="B87" s="728">
        <v>0</v>
      </c>
      <c r="C87" s="728"/>
      <c r="D87" s="756">
        <v>0</v>
      </c>
      <c r="E87" s="756">
        <v>0</v>
      </c>
      <c r="F87" s="757">
        <v>0</v>
      </c>
      <c r="G87" s="729">
        <v>0</v>
      </c>
      <c r="H87" s="410" t="s">
        <v>4</v>
      </c>
      <c r="I87" s="380"/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0"/>
      <c r="X87" s="380"/>
      <c r="Y87" s="380"/>
      <c r="Z87" s="380"/>
      <c r="AA87" s="380"/>
      <c r="AB87" s="380"/>
      <c r="AC87" s="380"/>
      <c r="AD87" s="380"/>
      <c r="AE87" s="380"/>
      <c r="AF87" s="380"/>
      <c r="AG87" s="380"/>
      <c r="AH87" s="380"/>
      <c r="AI87" s="380"/>
      <c r="AJ87" s="380"/>
      <c r="AK87" s="380"/>
      <c r="AL87" s="380"/>
      <c r="AM87" s="380"/>
      <c r="AN87" s="380"/>
      <c r="AO87" s="380"/>
      <c r="AP87" s="380"/>
      <c r="AQ87" s="380"/>
      <c r="AR87" s="380"/>
      <c r="AS87" s="380"/>
      <c r="AT87" s="380"/>
      <c r="AU87" s="380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80"/>
      <c r="BG87" s="380"/>
      <c r="BH87" s="380"/>
      <c r="BI87" s="380"/>
      <c r="BJ87" s="380"/>
      <c r="BK87" s="380"/>
      <c r="BL87" s="380"/>
      <c r="BM87" s="380"/>
      <c r="BN87" s="380"/>
      <c r="BO87" s="380"/>
      <c r="BP87" s="380"/>
      <c r="BQ87" s="380"/>
      <c r="BR87" s="380"/>
    </row>
    <row r="88" spans="1:70" ht="21.95" customHeight="1">
      <c r="A88" s="698" t="s">
        <v>307</v>
      </c>
      <c r="B88" s="728">
        <v>363973761.4400003</v>
      </c>
      <c r="C88" s="728"/>
      <c r="D88" s="756">
        <v>204439573.76000002</v>
      </c>
      <c r="E88" s="756">
        <v>2746.48</v>
      </c>
      <c r="F88" s="757">
        <v>204437416.31000003</v>
      </c>
      <c r="G88" s="729">
        <v>2157.4500000000003</v>
      </c>
      <c r="H88" s="410" t="s">
        <v>4</v>
      </c>
    </row>
    <row r="89" spans="1:70" ht="21.95" customHeight="1">
      <c r="A89" s="698" t="s">
        <v>308</v>
      </c>
      <c r="B89" s="728">
        <v>1026496.4900000001</v>
      </c>
      <c r="C89" s="728"/>
      <c r="D89" s="756">
        <v>50439</v>
      </c>
      <c r="E89" s="756">
        <v>3891</v>
      </c>
      <c r="F89" s="757">
        <v>50439</v>
      </c>
      <c r="G89" s="729">
        <v>0</v>
      </c>
      <c r="H89" s="410" t="s">
        <v>4</v>
      </c>
    </row>
    <row r="90" spans="1:70" s="417" customFormat="1" ht="21.95" customHeight="1">
      <c r="A90" s="698" t="s">
        <v>309</v>
      </c>
      <c r="B90" s="728">
        <v>35774044.93999999</v>
      </c>
      <c r="C90" s="759"/>
      <c r="D90" s="756">
        <v>0</v>
      </c>
      <c r="E90" s="760">
        <v>0</v>
      </c>
      <c r="F90" s="757">
        <v>0</v>
      </c>
      <c r="G90" s="729">
        <v>0</v>
      </c>
      <c r="H90" s="410" t="s">
        <v>4</v>
      </c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380"/>
      <c r="Z90" s="380"/>
      <c r="AA90" s="380"/>
      <c r="AB90" s="380"/>
      <c r="AC90" s="380"/>
      <c r="AD90" s="380"/>
      <c r="AE90" s="380"/>
      <c r="AF90" s="380"/>
      <c r="AG90" s="380"/>
      <c r="AH90" s="380"/>
      <c r="AI90" s="380"/>
      <c r="AJ90" s="380"/>
      <c r="AK90" s="380"/>
      <c r="AL90" s="380"/>
      <c r="AM90" s="380"/>
      <c r="AN90" s="380"/>
      <c r="AO90" s="380"/>
      <c r="AP90" s="380"/>
      <c r="AQ90" s="380"/>
      <c r="AR90" s="380"/>
      <c r="AS90" s="380"/>
      <c r="AT90" s="380"/>
      <c r="AU90" s="380"/>
      <c r="AV90" s="380"/>
      <c r="AW90" s="380"/>
      <c r="AX90" s="380"/>
      <c r="AY90" s="380"/>
      <c r="AZ90" s="380"/>
      <c r="BA90" s="380"/>
      <c r="BB90" s="380"/>
      <c r="BC90" s="380"/>
      <c r="BD90" s="380"/>
      <c r="BE90" s="380"/>
      <c r="BF90" s="380"/>
      <c r="BG90" s="380"/>
      <c r="BH90" s="380"/>
      <c r="BI90" s="380"/>
      <c r="BJ90" s="380"/>
      <c r="BK90" s="380"/>
      <c r="BL90" s="380"/>
      <c r="BM90" s="380"/>
      <c r="BN90" s="380"/>
      <c r="BO90" s="380"/>
      <c r="BP90" s="380"/>
      <c r="BQ90" s="380"/>
      <c r="BR90" s="380"/>
    </row>
    <row r="91" spans="1:70" s="417" customFormat="1" ht="47.25" customHeight="1" thickBot="1">
      <c r="A91" s="418" t="s">
        <v>745</v>
      </c>
      <c r="B91" s="727">
        <v>227600.72000000003</v>
      </c>
      <c r="C91" s="759"/>
      <c r="D91" s="1079">
        <v>0</v>
      </c>
      <c r="E91" s="1080">
        <v>0</v>
      </c>
      <c r="F91" s="758">
        <v>0</v>
      </c>
      <c r="G91" s="732">
        <v>0</v>
      </c>
      <c r="H91" s="410" t="s">
        <v>4</v>
      </c>
      <c r="I91" s="380"/>
      <c r="J91" s="380"/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380"/>
      <c r="X91" s="380"/>
      <c r="Y91" s="380"/>
      <c r="Z91" s="380"/>
      <c r="AA91" s="380"/>
      <c r="AB91" s="380"/>
      <c r="AC91" s="380"/>
      <c r="AD91" s="380"/>
      <c r="AE91" s="380"/>
      <c r="AF91" s="380"/>
      <c r="AG91" s="380"/>
      <c r="AH91" s="380"/>
      <c r="AI91" s="380"/>
      <c r="AJ91" s="380"/>
      <c r="AK91" s="380"/>
      <c r="AL91" s="380"/>
      <c r="AM91" s="380"/>
      <c r="AN91" s="380"/>
      <c r="AO91" s="380"/>
      <c r="AP91" s="380"/>
      <c r="AQ91" s="380"/>
      <c r="AR91" s="380"/>
      <c r="AS91" s="380"/>
      <c r="AT91" s="380"/>
      <c r="AU91" s="380"/>
      <c r="AV91" s="380"/>
      <c r="AW91" s="380"/>
      <c r="AX91" s="380"/>
      <c r="AY91" s="380"/>
      <c r="AZ91" s="380"/>
      <c r="BA91" s="380"/>
      <c r="BB91" s="380"/>
      <c r="BC91" s="380"/>
      <c r="BD91" s="380"/>
      <c r="BE91" s="380"/>
      <c r="BF91" s="380"/>
      <c r="BG91" s="380"/>
      <c r="BH91" s="380"/>
      <c r="BI91" s="380"/>
      <c r="BJ91" s="380"/>
      <c r="BK91" s="380"/>
      <c r="BL91" s="380"/>
      <c r="BM91" s="380"/>
      <c r="BN91" s="380"/>
      <c r="BO91" s="380"/>
      <c r="BP91" s="380"/>
      <c r="BQ91" s="380"/>
      <c r="BR91" s="380"/>
    </row>
    <row r="92" spans="1:70" s="417" customFormat="1" ht="21.95" customHeight="1" thickTop="1">
      <c r="A92" s="702" t="s">
        <v>587</v>
      </c>
      <c r="B92" s="761"/>
      <c r="C92" s="762"/>
      <c r="D92" s="763"/>
      <c r="E92" s="764"/>
      <c r="F92" s="765"/>
      <c r="G92" s="734"/>
      <c r="H92" s="410" t="s">
        <v>4</v>
      </c>
      <c r="I92" s="380"/>
      <c r="J92" s="380"/>
      <c r="K92" s="380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380"/>
      <c r="X92" s="380"/>
      <c r="Y92" s="380"/>
      <c r="Z92" s="380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380"/>
      <c r="AL92" s="380"/>
      <c r="AM92" s="380"/>
      <c r="AN92" s="380"/>
      <c r="AO92" s="380"/>
      <c r="AP92" s="380"/>
      <c r="AQ92" s="380"/>
      <c r="AR92" s="380"/>
      <c r="AS92" s="380"/>
      <c r="AT92" s="380"/>
      <c r="AU92" s="380"/>
      <c r="AV92" s="380"/>
      <c r="AW92" s="380"/>
      <c r="AX92" s="380"/>
      <c r="AY92" s="380"/>
      <c r="AZ92" s="380"/>
      <c r="BA92" s="380"/>
      <c r="BB92" s="380"/>
      <c r="BC92" s="380"/>
      <c r="BD92" s="380"/>
      <c r="BE92" s="380"/>
      <c r="BF92" s="380"/>
      <c r="BG92" s="380"/>
      <c r="BH92" s="380"/>
      <c r="BI92" s="380"/>
      <c r="BJ92" s="380"/>
      <c r="BK92" s="380"/>
      <c r="BL92" s="380"/>
      <c r="BM92" s="380"/>
      <c r="BN92" s="380"/>
      <c r="BO92" s="380"/>
      <c r="BP92" s="380"/>
      <c r="BQ92" s="380"/>
      <c r="BR92" s="380"/>
    </row>
    <row r="93" spans="1:70" s="417" customFormat="1" ht="21.95" customHeight="1">
      <c r="A93" s="421" t="s">
        <v>597</v>
      </c>
      <c r="B93" s="766">
        <v>17575638071.209999</v>
      </c>
      <c r="C93" s="735" t="s">
        <v>710</v>
      </c>
      <c r="D93" s="767">
        <v>0</v>
      </c>
      <c r="E93" s="768">
        <v>0</v>
      </c>
      <c r="F93" s="1026">
        <v>0</v>
      </c>
      <c r="G93" s="769">
        <v>0</v>
      </c>
      <c r="H93" s="410" t="s">
        <v>4</v>
      </c>
      <c r="I93" s="380"/>
      <c r="J93" s="380"/>
      <c r="K93" s="380"/>
      <c r="L93" s="380"/>
      <c r="M93" s="380"/>
      <c r="N93" s="380"/>
      <c r="O93" s="380"/>
      <c r="P93" s="380"/>
      <c r="Q93" s="380"/>
      <c r="R93" s="380"/>
      <c r="S93" s="380"/>
      <c r="T93" s="380"/>
      <c r="U93" s="380"/>
      <c r="V93" s="380"/>
      <c r="W93" s="380"/>
      <c r="X93" s="380"/>
      <c r="Y93" s="380"/>
      <c r="Z93" s="380"/>
      <c r="AA93" s="380"/>
      <c r="AB93" s="380"/>
      <c r="AC93" s="380"/>
      <c r="AD93" s="380"/>
      <c r="AE93" s="380"/>
      <c r="AF93" s="380"/>
      <c r="AG93" s="380"/>
      <c r="AH93" s="380"/>
      <c r="AI93" s="380"/>
      <c r="AJ93" s="380"/>
      <c r="AK93" s="380"/>
      <c r="AL93" s="380"/>
      <c r="AM93" s="380"/>
      <c r="AN93" s="380"/>
      <c r="AO93" s="380"/>
      <c r="AP93" s="380"/>
      <c r="AQ93" s="380"/>
      <c r="AR93" s="380"/>
      <c r="AS93" s="380"/>
      <c r="AT93" s="380"/>
      <c r="AU93" s="380"/>
      <c r="AV93" s="380"/>
      <c r="AW93" s="380"/>
      <c r="AX93" s="380"/>
      <c r="AY93" s="380"/>
      <c r="AZ93" s="380"/>
      <c r="BA93" s="380"/>
      <c r="BB93" s="380"/>
      <c r="BC93" s="380"/>
      <c r="BD93" s="380"/>
      <c r="BE93" s="380"/>
      <c r="BF93" s="380"/>
      <c r="BG93" s="380"/>
      <c r="BH93" s="380"/>
      <c r="BI93" s="380"/>
      <c r="BJ93" s="380"/>
      <c r="BK93" s="380"/>
      <c r="BL93" s="380"/>
      <c r="BM93" s="380"/>
      <c r="BN93" s="380"/>
      <c r="BO93" s="380"/>
      <c r="BP93" s="380"/>
      <c r="BQ93" s="380"/>
      <c r="BR93" s="380"/>
    </row>
    <row r="94" spans="1:70" s="420" customFormat="1" ht="13.5" customHeight="1">
      <c r="H94" s="410" t="s">
        <v>4</v>
      </c>
      <c r="I94" s="380"/>
      <c r="J94" s="380"/>
      <c r="K94" s="380"/>
      <c r="L94" s="380"/>
      <c r="M94" s="380"/>
      <c r="N94" s="380"/>
      <c r="O94" s="380"/>
      <c r="P94" s="380"/>
      <c r="Q94" s="380"/>
      <c r="R94" s="380"/>
      <c r="S94" s="380"/>
      <c r="T94" s="380"/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380"/>
      <c r="AG94" s="380"/>
      <c r="AH94" s="380"/>
      <c r="AI94" s="380"/>
      <c r="AJ94" s="380"/>
      <c r="AK94" s="380"/>
      <c r="AL94" s="380"/>
      <c r="AM94" s="380"/>
      <c r="AN94" s="380"/>
    </row>
    <row r="95" spans="1:70" s="1126" customFormat="1" ht="18" customHeight="1">
      <c r="A95" s="1132" t="s">
        <v>770</v>
      </c>
      <c r="B95" s="1125"/>
      <c r="C95" s="1125"/>
      <c r="D95" s="1125"/>
      <c r="E95" s="1125"/>
      <c r="H95" s="1127" t="s">
        <v>4</v>
      </c>
      <c r="I95" s="1128"/>
      <c r="J95" s="1128"/>
      <c r="K95" s="1128"/>
      <c r="L95" s="1128"/>
      <c r="M95" s="1128"/>
      <c r="N95" s="1128"/>
      <c r="O95" s="1128"/>
      <c r="P95" s="1128"/>
      <c r="Q95" s="1128"/>
      <c r="R95" s="1128"/>
      <c r="S95" s="1128"/>
      <c r="T95" s="1128"/>
      <c r="U95" s="1128"/>
      <c r="V95" s="1128"/>
      <c r="W95" s="1128"/>
      <c r="X95" s="1128"/>
      <c r="Y95" s="1128"/>
      <c r="Z95" s="1128"/>
      <c r="AA95" s="1128"/>
      <c r="AB95" s="1128"/>
      <c r="AC95" s="1128"/>
      <c r="AD95" s="1128"/>
      <c r="AE95" s="1128"/>
      <c r="AF95" s="1128"/>
      <c r="AG95" s="1128"/>
      <c r="AH95" s="1128"/>
      <c r="AI95" s="1128"/>
      <c r="AJ95" s="1128"/>
      <c r="AK95" s="1128"/>
      <c r="AL95" s="1128"/>
      <c r="AM95" s="1128"/>
      <c r="AN95" s="1128"/>
    </row>
    <row r="96" spans="1:70" s="1126" customFormat="1" ht="16.5" customHeight="1">
      <c r="A96" s="1133" t="s">
        <v>792</v>
      </c>
      <c r="B96" s="1125"/>
      <c r="C96" s="1125"/>
      <c r="D96" s="1125"/>
      <c r="E96" s="1125"/>
      <c r="H96" s="1127" t="s">
        <v>4</v>
      </c>
      <c r="I96" s="1128"/>
      <c r="J96" s="1128"/>
      <c r="K96" s="1128"/>
      <c r="L96" s="1128"/>
      <c r="M96" s="1128"/>
      <c r="N96" s="1128"/>
      <c r="O96" s="1128"/>
      <c r="P96" s="1128"/>
      <c r="Q96" s="1128"/>
      <c r="R96" s="1128"/>
      <c r="S96" s="1128"/>
      <c r="T96" s="1128"/>
      <c r="U96" s="1128"/>
      <c r="V96" s="1128"/>
      <c r="W96" s="1128"/>
      <c r="X96" s="1128"/>
      <c r="Y96" s="1128"/>
      <c r="Z96" s="1128"/>
      <c r="AA96" s="1128"/>
      <c r="AB96" s="1128"/>
      <c r="AC96" s="1128"/>
      <c r="AD96" s="1128"/>
      <c r="AE96" s="1128"/>
      <c r="AF96" s="1128"/>
      <c r="AG96" s="1128"/>
      <c r="AH96" s="1128"/>
      <c r="AI96" s="1128"/>
      <c r="AJ96" s="1128"/>
      <c r="AK96" s="1128"/>
      <c r="AL96" s="1128"/>
      <c r="AM96" s="1128"/>
      <c r="AN96" s="1128"/>
    </row>
    <row r="97" spans="1:246" s="703" customFormat="1" ht="18" customHeight="1">
      <c r="A97" s="422"/>
      <c r="B97" s="422"/>
      <c r="C97" s="422"/>
      <c r="D97" s="422"/>
      <c r="E97" s="422"/>
      <c r="F97" s="422"/>
      <c r="G97" s="422"/>
      <c r="H97" s="422"/>
      <c r="I97" s="380"/>
      <c r="J97" s="380"/>
      <c r="K97" s="380"/>
      <c r="L97" s="380"/>
      <c r="M97" s="380"/>
      <c r="N97" s="380"/>
      <c r="O97" s="380"/>
      <c r="P97" s="380"/>
      <c r="Q97" s="380"/>
      <c r="R97" s="380"/>
      <c r="S97" s="380"/>
      <c r="T97" s="380"/>
      <c r="U97" s="380"/>
      <c r="V97" s="380"/>
      <c r="W97" s="380"/>
      <c r="X97" s="380"/>
      <c r="Y97" s="380"/>
      <c r="Z97" s="380"/>
      <c r="AA97" s="380"/>
      <c r="AB97" s="380"/>
      <c r="AC97" s="380"/>
      <c r="AD97" s="380"/>
      <c r="AE97" s="380"/>
      <c r="AF97" s="380"/>
      <c r="AG97" s="380"/>
      <c r="AH97" s="380"/>
      <c r="AI97" s="380"/>
      <c r="AJ97" s="380"/>
      <c r="AK97" s="380"/>
      <c r="AL97" s="380"/>
      <c r="AM97" s="380"/>
      <c r="AN97" s="380"/>
      <c r="AO97" s="380"/>
      <c r="AP97" s="380"/>
      <c r="AQ97" s="380"/>
      <c r="AR97" s="380"/>
      <c r="AS97" s="380"/>
      <c r="AT97" s="380"/>
      <c r="AU97" s="380"/>
      <c r="AV97" s="380"/>
      <c r="AW97" s="380"/>
      <c r="AX97" s="380"/>
      <c r="AY97" s="380"/>
      <c r="AZ97" s="380"/>
      <c r="BA97" s="380"/>
      <c r="BB97" s="380"/>
      <c r="BC97" s="380"/>
      <c r="BD97" s="380"/>
      <c r="BE97" s="380"/>
      <c r="BF97" s="380"/>
      <c r="BG97" s="380"/>
      <c r="BH97" s="380"/>
      <c r="BI97" s="380"/>
      <c r="BJ97" s="380"/>
      <c r="BK97" s="380"/>
      <c r="BL97" s="380"/>
      <c r="BM97" s="380"/>
      <c r="BN97" s="380"/>
      <c r="BO97" s="380"/>
      <c r="BP97" s="380"/>
      <c r="BQ97" s="380"/>
      <c r="BR97" s="380"/>
      <c r="BS97" s="380"/>
      <c r="BT97" s="380"/>
      <c r="BU97" s="380"/>
      <c r="BV97" s="380"/>
      <c r="BW97" s="380"/>
      <c r="BX97" s="380"/>
      <c r="BY97" s="380"/>
      <c r="BZ97" s="380"/>
      <c r="CA97" s="380"/>
      <c r="CB97" s="380"/>
      <c r="CC97" s="380"/>
      <c r="CD97" s="380"/>
      <c r="CE97" s="380"/>
      <c r="CF97" s="380"/>
      <c r="CG97" s="380"/>
      <c r="CH97" s="380"/>
      <c r="CI97" s="380"/>
      <c r="CJ97" s="380"/>
      <c r="CK97" s="380"/>
      <c r="CL97" s="380"/>
      <c r="CM97" s="380"/>
      <c r="CN97" s="380"/>
      <c r="CO97" s="380"/>
      <c r="CP97" s="380"/>
      <c r="CQ97" s="380"/>
      <c r="CR97" s="380"/>
      <c r="CS97" s="380"/>
      <c r="CT97" s="380"/>
      <c r="CU97" s="380"/>
      <c r="CV97" s="380"/>
      <c r="CW97" s="380"/>
      <c r="CX97" s="380"/>
      <c r="CY97" s="380"/>
      <c r="CZ97" s="380"/>
      <c r="DA97" s="380"/>
      <c r="DB97" s="380"/>
      <c r="DC97" s="380"/>
      <c r="DD97" s="380"/>
      <c r="DE97" s="380"/>
      <c r="DF97" s="380"/>
      <c r="DG97" s="380"/>
      <c r="DH97" s="380"/>
      <c r="DI97" s="380"/>
      <c r="DJ97" s="380"/>
      <c r="DK97" s="380"/>
      <c r="DL97" s="380"/>
      <c r="DM97" s="380"/>
      <c r="DN97" s="380"/>
      <c r="DO97" s="380"/>
      <c r="DP97" s="380"/>
      <c r="DQ97" s="380"/>
      <c r="DR97" s="380"/>
      <c r="DS97" s="380"/>
      <c r="DT97" s="380"/>
      <c r="DU97" s="380"/>
      <c r="DV97" s="380"/>
      <c r="DW97" s="380"/>
      <c r="DX97" s="380"/>
      <c r="DY97" s="380"/>
      <c r="DZ97" s="380"/>
      <c r="EA97" s="380"/>
      <c r="EB97" s="380"/>
      <c r="EC97" s="380"/>
      <c r="ED97" s="380"/>
      <c r="EE97" s="380"/>
      <c r="EF97" s="380"/>
      <c r="EG97" s="380"/>
      <c r="EH97" s="380"/>
      <c r="EI97" s="380"/>
      <c r="EJ97" s="380"/>
      <c r="EK97" s="380"/>
      <c r="EL97" s="380"/>
      <c r="EM97" s="380"/>
      <c r="EN97" s="380"/>
      <c r="EO97" s="380"/>
      <c r="EP97" s="380"/>
      <c r="EQ97" s="380"/>
      <c r="ER97" s="380"/>
      <c r="ES97" s="380"/>
      <c r="ET97" s="380"/>
      <c r="EU97" s="380"/>
      <c r="EV97" s="380"/>
      <c r="EW97" s="380"/>
      <c r="EX97" s="380"/>
      <c r="EY97" s="380"/>
      <c r="EZ97" s="380"/>
      <c r="FA97" s="380"/>
      <c r="FB97" s="380"/>
      <c r="FC97" s="380"/>
      <c r="FD97" s="380"/>
      <c r="FE97" s="380"/>
      <c r="FF97" s="380"/>
      <c r="FG97" s="380"/>
      <c r="FH97" s="380"/>
      <c r="FI97" s="380"/>
      <c r="FJ97" s="380"/>
      <c r="FK97" s="380"/>
      <c r="FL97" s="380"/>
      <c r="FM97" s="380"/>
      <c r="FN97" s="380"/>
      <c r="FO97" s="380"/>
      <c r="FP97" s="380"/>
      <c r="FQ97" s="380"/>
      <c r="FR97" s="380"/>
      <c r="FS97" s="380"/>
      <c r="FT97" s="380"/>
      <c r="FU97" s="380"/>
      <c r="FV97" s="380"/>
      <c r="FW97" s="380"/>
      <c r="FX97" s="380"/>
      <c r="FY97" s="380"/>
      <c r="FZ97" s="380"/>
      <c r="GA97" s="380"/>
      <c r="GB97" s="380"/>
      <c r="GC97" s="380"/>
      <c r="GD97" s="380"/>
      <c r="GE97" s="380"/>
      <c r="GF97" s="380"/>
      <c r="GG97" s="380"/>
      <c r="GH97" s="380"/>
      <c r="GI97" s="380"/>
      <c r="GJ97" s="380"/>
      <c r="GK97" s="380"/>
      <c r="GL97" s="380"/>
      <c r="GM97" s="380"/>
      <c r="GN97" s="380"/>
      <c r="GO97" s="380"/>
      <c r="GP97" s="380"/>
      <c r="GQ97" s="380"/>
      <c r="GR97" s="380"/>
      <c r="GS97" s="380"/>
      <c r="GT97" s="380"/>
      <c r="GU97" s="380"/>
      <c r="GV97" s="380"/>
      <c r="GW97" s="380"/>
      <c r="GX97" s="380"/>
      <c r="GY97" s="380"/>
      <c r="GZ97" s="380"/>
      <c r="HA97" s="380"/>
      <c r="HB97" s="380"/>
      <c r="HC97" s="380"/>
      <c r="HD97" s="380"/>
      <c r="HE97" s="380"/>
      <c r="HF97" s="380"/>
      <c r="HG97" s="380"/>
      <c r="HH97" s="380"/>
      <c r="HI97" s="380"/>
      <c r="HJ97" s="380"/>
      <c r="HK97" s="380"/>
      <c r="HL97" s="380"/>
      <c r="HM97" s="380"/>
      <c r="HN97" s="380"/>
      <c r="HO97" s="380"/>
      <c r="HP97" s="380"/>
      <c r="HQ97" s="380"/>
      <c r="HR97" s="380"/>
      <c r="HS97" s="380"/>
      <c r="HT97" s="380"/>
      <c r="HU97" s="380"/>
      <c r="HV97" s="380"/>
      <c r="HW97" s="380"/>
      <c r="HX97" s="380"/>
      <c r="HY97" s="380"/>
      <c r="HZ97" s="380"/>
      <c r="IA97" s="380"/>
      <c r="IB97" s="380"/>
      <c r="IC97" s="380"/>
      <c r="ID97" s="380"/>
      <c r="IE97" s="380"/>
      <c r="IF97" s="380"/>
      <c r="IG97" s="380"/>
      <c r="IH97" s="380"/>
      <c r="II97" s="380"/>
      <c r="IJ97" s="380"/>
      <c r="IK97" s="380"/>
      <c r="IL97" s="380"/>
    </row>
    <row r="98" spans="1:246">
      <c r="A98" s="423"/>
      <c r="B98" s="423"/>
      <c r="C98" s="423"/>
      <c r="D98" s="423"/>
      <c r="E98" s="423"/>
      <c r="F98" s="423"/>
      <c r="G98" s="423"/>
      <c r="H98" s="423"/>
    </row>
    <row r="99" spans="1:246">
      <c r="A99" s="704" t="s">
        <v>4</v>
      </c>
      <c r="H99" s="410" t="s">
        <v>4</v>
      </c>
    </row>
    <row r="100" spans="1:246">
      <c r="H100" s="410" t="s">
        <v>4</v>
      </c>
    </row>
    <row r="101" spans="1:246">
      <c r="H101" s="410" t="s">
        <v>4</v>
      </c>
    </row>
    <row r="102" spans="1:246">
      <c r="H102" s="410" t="s">
        <v>4</v>
      </c>
    </row>
    <row r="103" spans="1:246">
      <c r="H103" s="410" t="s">
        <v>4</v>
      </c>
    </row>
    <row r="104" spans="1:246">
      <c r="H104" s="410" t="s">
        <v>4</v>
      </c>
    </row>
    <row r="105" spans="1:246">
      <c r="H105" s="410" t="s">
        <v>4</v>
      </c>
    </row>
    <row r="106" spans="1:246">
      <c r="H106" s="410" t="s">
        <v>4</v>
      </c>
    </row>
    <row r="107" spans="1:246">
      <c r="H107" s="410" t="s">
        <v>4</v>
      </c>
    </row>
    <row r="108" spans="1:246">
      <c r="H108" s="410" t="s">
        <v>4</v>
      </c>
    </row>
    <row r="109" spans="1:246">
      <c r="B109" s="424" t="s">
        <v>4</v>
      </c>
      <c r="C109" s="424"/>
      <c r="H109" s="410" t="s">
        <v>4</v>
      </c>
    </row>
    <row r="110" spans="1:246">
      <c r="H110" s="410" t="s">
        <v>4</v>
      </c>
    </row>
    <row r="111" spans="1:246">
      <c r="H111" s="410" t="s">
        <v>4</v>
      </c>
    </row>
    <row r="112" spans="1:246">
      <c r="H112" s="410" t="s">
        <v>4</v>
      </c>
    </row>
    <row r="113" spans="8:8">
      <c r="H113" s="410" t="s">
        <v>4</v>
      </c>
    </row>
    <row r="114" spans="8:8">
      <c r="H114" s="410" t="s">
        <v>4</v>
      </c>
    </row>
    <row r="115" spans="8:8">
      <c r="H115" s="410" t="s">
        <v>4</v>
      </c>
    </row>
    <row r="116" spans="8:8">
      <c r="H116" s="410" t="s">
        <v>4</v>
      </c>
    </row>
    <row r="117" spans="8:8">
      <c r="H117" s="410" t="s">
        <v>4</v>
      </c>
    </row>
    <row r="118" spans="8:8">
      <c r="H118" s="410" t="s">
        <v>4</v>
      </c>
    </row>
    <row r="119" spans="8:8">
      <c r="H119" s="410" t="s">
        <v>4</v>
      </c>
    </row>
    <row r="120" spans="8:8">
      <c r="H120" s="410" t="s">
        <v>4</v>
      </c>
    </row>
    <row r="121" spans="8:8">
      <c r="H121" s="410" t="s">
        <v>4</v>
      </c>
    </row>
    <row r="122" spans="8:8">
      <c r="H122" s="410" t="s">
        <v>4</v>
      </c>
    </row>
    <row r="123" spans="8:8">
      <c r="H123" s="410" t="s">
        <v>4</v>
      </c>
    </row>
    <row r="124" spans="8:8">
      <c r="H124" s="410" t="s">
        <v>4</v>
      </c>
    </row>
    <row r="125" spans="8:8">
      <c r="H125" s="410" t="s">
        <v>4</v>
      </c>
    </row>
    <row r="126" spans="8:8">
      <c r="H126" s="410" t="s">
        <v>4</v>
      </c>
    </row>
    <row r="127" spans="8:8">
      <c r="H127" s="410" t="s">
        <v>4</v>
      </c>
    </row>
    <row r="128" spans="8:8">
      <c r="H128" s="410" t="s">
        <v>4</v>
      </c>
    </row>
    <row r="129" spans="8:8">
      <c r="H129" s="410" t="s">
        <v>4</v>
      </c>
    </row>
    <row r="130" spans="8:8">
      <c r="H130" s="410" t="s">
        <v>4</v>
      </c>
    </row>
    <row r="131" spans="8:8">
      <c r="H131" s="410" t="s">
        <v>4</v>
      </c>
    </row>
    <row r="132" spans="8:8">
      <c r="H132" s="410" t="s">
        <v>4</v>
      </c>
    </row>
    <row r="133" spans="8:8">
      <c r="H133" s="410" t="s">
        <v>4</v>
      </c>
    </row>
    <row r="134" spans="8:8">
      <c r="H134" s="410" t="s">
        <v>4</v>
      </c>
    </row>
    <row r="135" spans="8:8">
      <c r="H135" s="410" t="s">
        <v>4</v>
      </c>
    </row>
    <row r="136" spans="8:8">
      <c r="H136" s="410" t="s">
        <v>4</v>
      </c>
    </row>
    <row r="137" spans="8:8">
      <c r="H137" s="410" t="s">
        <v>4</v>
      </c>
    </row>
    <row r="138" spans="8:8">
      <c r="H138" s="410" t="s">
        <v>4</v>
      </c>
    </row>
    <row r="139" spans="8:8">
      <c r="H139" s="410" t="s">
        <v>4</v>
      </c>
    </row>
    <row r="140" spans="8:8">
      <c r="H140" s="410" t="s">
        <v>4</v>
      </c>
    </row>
    <row r="141" spans="8:8">
      <c r="H141" s="410" t="s">
        <v>4</v>
      </c>
    </row>
    <row r="142" spans="8:8">
      <c r="H142" s="410" t="s">
        <v>4</v>
      </c>
    </row>
    <row r="143" spans="8:8">
      <c r="H143" s="410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5" orientation="landscape" useFirstPageNumber="1" r:id="rId1"/>
  <headerFooter alignWithMargins="0">
    <oddHeader>&amp;C&amp;"Arial,Normalny"&amp;12-&amp;13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L574"/>
  <sheetViews>
    <sheetView showGridLines="0" zoomScale="70" zoomScaleNormal="70" workbookViewId="0">
      <selection activeCell="O21" sqref="O21"/>
    </sheetView>
  </sheetViews>
  <sheetFormatPr defaultColWidth="12.5703125" defaultRowHeight="15"/>
  <cols>
    <col min="1" max="1" width="6" style="427" bestFit="1" customWidth="1"/>
    <col min="2" max="2" width="2" style="427" customWidth="1"/>
    <col min="3" max="3" width="57.140625" style="427" customWidth="1"/>
    <col min="4" max="4" width="20.140625" style="427" customWidth="1"/>
    <col min="5" max="8" width="21.42578125" style="427" customWidth="1"/>
    <col min="9" max="9" width="16.7109375" style="427" customWidth="1"/>
    <col min="10" max="10" width="12.5703125" style="427"/>
    <col min="11" max="11" width="22.85546875" style="427" customWidth="1"/>
    <col min="12" max="255" width="12.5703125" style="427"/>
    <col min="256" max="256" width="5" style="427" customWidth="1"/>
    <col min="257" max="257" width="2" style="427" customWidth="1"/>
    <col min="258" max="258" width="57.140625" style="427" customWidth="1"/>
    <col min="259" max="259" width="20.140625" style="427" customWidth="1"/>
    <col min="260" max="263" width="21.42578125" style="427" customWidth="1"/>
    <col min="264" max="264" width="16.7109375" style="427" customWidth="1"/>
    <col min="265" max="265" width="12.5703125" style="427"/>
    <col min="266" max="266" width="16.7109375" style="427" customWidth="1"/>
    <col min="267" max="267" width="22.85546875" style="427" customWidth="1"/>
    <col min="268" max="511" width="12.5703125" style="427"/>
    <col min="512" max="512" width="5" style="427" customWidth="1"/>
    <col min="513" max="513" width="2" style="427" customWidth="1"/>
    <col min="514" max="514" width="57.140625" style="427" customWidth="1"/>
    <col min="515" max="515" width="20.140625" style="427" customWidth="1"/>
    <col min="516" max="519" width="21.42578125" style="427" customWidth="1"/>
    <col min="520" max="520" width="16.7109375" style="427" customWidth="1"/>
    <col min="521" max="521" width="12.5703125" style="427"/>
    <col min="522" max="522" width="16.7109375" style="427" customWidth="1"/>
    <col min="523" max="523" width="22.85546875" style="427" customWidth="1"/>
    <col min="524" max="767" width="12.5703125" style="427"/>
    <col min="768" max="768" width="5" style="427" customWidth="1"/>
    <col min="769" max="769" width="2" style="427" customWidth="1"/>
    <col min="770" max="770" width="57.140625" style="427" customWidth="1"/>
    <col min="771" max="771" width="20.140625" style="427" customWidth="1"/>
    <col min="772" max="775" width="21.42578125" style="427" customWidth="1"/>
    <col min="776" max="776" width="16.7109375" style="427" customWidth="1"/>
    <col min="777" max="777" width="12.5703125" style="427"/>
    <col min="778" max="778" width="16.7109375" style="427" customWidth="1"/>
    <col min="779" max="779" width="22.85546875" style="427" customWidth="1"/>
    <col min="780" max="1023" width="12.5703125" style="427"/>
    <col min="1024" max="1024" width="5" style="427" customWidth="1"/>
    <col min="1025" max="1025" width="2" style="427" customWidth="1"/>
    <col min="1026" max="1026" width="57.140625" style="427" customWidth="1"/>
    <col min="1027" max="1027" width="20.140625" style="427" customWidth="1"/>
    <col min="1028" max="1031" width="21.42578125" style="427" customWidth="1"/>
    <col min="1032" max="1032" width="16.7109375" style="427" customWidth="1"/>
    <col min="1033" max="1033" width="12.5703125" style="427"/>
    <col min="1034" max="1034" width="16.7109375" style="427" customWidth="1"/>
    <col min="1035" max="1035" width="22.85546875" style="427" customWidth="1"/>
    <col min="1036" max="1279" width="12.5703125" style="427"/>
    <col min="1280" max="1280" width="5" style="427" customWidth="1"/>
    <col min="1281" max="1281" width="2" style="427" customWidth="1"/>
    <col min="1282" max="1282" width="57.140625" style="427" customWidth="1"/>
    <col min="1283" max="1283" width="20.140625" style="427" customWidth="1"/>
    <col min="1284" max="1287" width="21.42578125" style="427" customWidth="1"/>
    <col min="1288" max="1288" width="16.7109375" style="427" customWidth="1"/>
    <col min="1289" max="1289" width="12.5703125" style="427"/>
    <col min="1290" max="1290" width="16.7109375" style="427" customWidth="1"/>
    <col min="1291" max="1291" width="22.85546875" style="427" customWidth="1"/>
    <col min="1292" max="1535" width="12.5703125" style="427"/>
    <col min="1536" max="1536" width="5" style="427" customWidth="1"/>
    <col min="1537" max="1537" width="2" style="427" customWidth="1"/>
    <col min="1538" max="1538" width="57.140625" style="427" customWidth="1"/>
    <col min="1539" max="1539" width="20.140625" style="427" customWidth="1"/>
    <col min="1540" max="1543" width="21.42578125" style="427" customWidth="1"/>
    <col min="1544" max="1544" width="16.7109375" style="427" customWidth="1"/>
    <col min="1545" max="1545" width="12.5703125" style="427"/>
    <col min="1546" max="1546" width="16.7109375" style="427" customWidth="1"/>
    <col min="1547" max="1547" width="22.85546875" style="427" customWidth="1"/>
    <col min="1548" max="1791" width="12.5703125" style="427"/>
    <col min="1792" max="1792" width="5" style="427" customWidth="1"/>
    <col min="1793" max="1793" width="2" style="427" customWidth="1"/>
    <col min="1794" max="1794" width="57.140625" style="427" customWidth="1"/>
    <col min="1795" max="1795" width="20.140625" style="427" customWidth="1"/>
    <col min="1796" max="1799" width="21.42578125" style="427" customWidth="1"/>
    <col min="1800" max="1800" width="16.7109375" style="427" customWidth="1"/>
    <col min="1801" max="1801" width="12.5703125" style="427"/>
    <col min="1802" max="1802" width="16.7109375" style="427" customWidth="1"/>
    <col min="1803" max="1803" width="22.85546875" style="427" customWidth="1"/>
    <col min="1804" max="2047" width="12.5703125" style="427"/>
    <col min="2048" max="2048" width="5" style="427" customWidth="1"/>
    <col min="2049" max="2049" width="2" style="427" customWidth="1"/>
    <col min="2050" max="2050" width="57.140625" style="427" customWidth="1"/>
    <col min="2051" max="2051" width="20.140625" style="427" customWidth="1"/>
    <col min="2052" max="2055" width="21.42578125" style="427" customWidth="1"/>
    <col min="2056" max="2056" width="16.7109375" style="427" customWidth="1"/>
    <col min="2057" max="2057" width="12.5703125" style="427"/>
    <col min="2058" max="2058" width="16.7109375" style="427" customWidth="1"/>
    <col min="2059" max="2059" width="22.85546875" style="427" customWidth="1"/>
    <col min="2060" max="2303" width="12.5703125" style="427"/>
    <col min="2304" max="2304" width="5" style="427" customWidth="1"/>
    <col min="2305" max="2305" width="2" style="427" customWidth="1"/>
    <col min="2306" max="2306" width="57.140625" style="427" customWidth="1"/>
    <col min="2307" max="2307" width="20.140625" style="427" customWidth="1"/>
    <col min="2308" max="2311" width="21.42578125" style="427" customWidth="1"/>
    <col min="2312" max="2312" width="16.7109375" style="427" customWidth="1"/>
    <col min="2313" max="2313" width="12.5703125" style="427"/>
    <col min="2314" max="2314" width="16.7109375" style="427" customWidth="1"/>
    <col min="2315" max="2315" width="22.85546875" style="427" customWidth="1"/>
    <col min="2316" max="2559" width="12.5703125" style="427"/>
    <col min="2560" max="2560" width="5" style="427" customWidth="1"/>
    <col min="2561" max="2561" width="2" style="427" customWidth="1"/>
    <col min="2562" max="2562" width="57.140625" style="427" customWidth="1"/>
    <col min="2563" max="2563" width="20.140625" style="427" customWidth="1"/>
    <col min="2564" max="2567" width="21.42578125" style="427" customWidth="1"/>
    <col min="2568" max="2568" width="16.7109375" style="427" customWidth="1"/>
    <col min="2569" max="2569" width="12.5703125" style="427"/>
    <col min="2570" max="2570" width="16.7109375" style="427" customWidth="1"/>
    <col min="2571" max="2571" width="22.85546875" style="427" customWidth="1"/>
    <col min="2572" max="2815" width="12.5703125" style="427"/>
    <col min="2816" max="2816" width="5" style="427" customWidth="1"/>
    <col min="2817" max="2817" width="2" style="427" customWidth="1"/>
    <col min="2818" max="2818" width="57.140625" style="427" customWidth="1"/>
    <col min="2819" max="2819" width="20.140625" style="427" customWidth="1"/>
    <col min="2820" max="2823" width="21.42578125" style="427" customWidth="1"/>
    <col min="2824" max="2824" width="16.7109375" style="427" customWidth="1"/>
    <col min="2825" max="2825" width="12.5703125" style="427"/>
    <col min="2826" max="2826" width="16.7109375" style="427" customWidth="1"/>
    <col min="2827" max="2827" width="22.85546875" style="427" customWidth="1"/>
    <col min="2828" max="3071" width="12.5703125" style="427"/>
    <col min="3072" max="3072" width="5" style="427" customWidth="1"/>
    <col min="3073" max="3073" width="2" style="427" customWidth="1"/>
    <col min="3074" max="3074" width="57.140625" style="427" customWidth="1"/>
    <col min="3075" max="3075" width="20.140625" style="427" customWidth="1"/>
    <col min="3076" max="3079" width="21.42578125" style="427" customWidth="1"/>
    <col min="3080" max="3080" width="16.7109375" style="427" customWidth="1"/>
    <col min="3081" max="3081" width="12.5703125" style="427"/>
    <col min="3082" max="3082" width="16.7109375" style="427" customWidth="1"/>
    <col min="3083" max="3083" width="22.85546875" style="427" customWidth="1"/>
    <col min="3084" max="3327" width="12.5703125" style="427"/>
    <col min="3328" max="3328" width="5" style="427" customWidth="1"/>
    <col min="3329" max="3329" width="2" style="427" customWidth="1"/>
    <col min="3330" max="3330" width="57.140625" style="427" customWidth="1"/>
    <col min="3331" max="3331" width="20.140625" style="427" customWidth="1"/>
    <col min="3332" max="3335" width="21.42578125" style="427" customWidth="1"/>
    <col min="3336" max="3336" width="16.7109375" style="427" customWidth="1"/>
    <col min="3337" max="3337" width="12.5703125" style="427"/>
    <col min="3338" max="3338" width="16.7109375" style="427" customWidth="1"/>
    <col min="3339" max="3339" width="22.85546875" style="427" customWidth="1"/>
    <col min="3340" max="3583" width="12.5703125" style="427"/>
    <col min="3584" max="3584" width="5" style="427" customWidth="1"/>
    <col min="3585" max="3585" width="2" style="427" customWidth="1"/>
    <col min="3586" max="3586" width="57.140625" style="427" customWidth="1"/>
    <col min="3587" max="3587" width="20.140625" style="427" customWidth="1"/>
    <col min="3588" max="3591" width="21.42578125" style="427" customWidth="1"/>
    <col min="3592" max="3592" width="16.7109375" style="427" customWidth="1"/>
    <col min="3593" max="3593" width="12.5703125" style="427"/>
    <col min="3594" max="3594" width="16.7109375" style="427" customWidth="1"/>
    <col min="3595" max="3595" width="22.85546875" style="427" customWidth="1"/>
    <col min="3596" max="3839" width="12.5703125" style="427"/>
    <col min="3840" max="3840" width="5" style="427" customWidth="1"/>
    <col min="3841" max="3841" width="2" style="427" customWidth="1"/>
    <col min="3842" max="3842" width="57.140625" style="427" customWidth="1"/>
    <col min="3843" max="3843" width="20.140625" style="427" customWidth="1"/>
    <col min="3844" max="3847" width="21.42578125" style="427" customWidth="1"/>
    <col min="3848" max="3848" width="16.7109375" style="427" customWidth="1"/>
    <col min="3849" max="3849" width="12.5703125" style="427"/>
    <col min="3850" max="3850" width="16.7109375" style="427" customWidth="1"/>
    <col min="3851" max="3851" width="22.85546875" style="427" customWidth="1"/>
    <col min="3852" max="4095" width="12.5703125" style="427"/>
    <col min="4096" max="4096" width="5" style="427" customWidth="1"/>
    <col min="4097" max="4097" width="2" style="427" customWidth="1"/>
    <col min="4098" max="4098" width="57.140625" style="427" customWidth="1"/>
    <col min="4099" max="4099" width="20.140625" style="427" customWidth="1"/>
    <col min="4100" max="4103" width="21.42578125" style="427" customWidth="1"/>
    <col min="4104" max="4104" width="16.7109375" style="427" customWidth="1"/>
    <col min="4105" max="4105" width="12.5703125" style="427"/>
    <col min="4106" max="4106" width="16.7109375" style="427" customWidth="1"/>
    <col min="4107" max="4107" width="22.85546875" style="427" customWidth="1"/>
    <col min="4108" max="4351" width="12.5703125" style="427"/>
    <col min="4352" max="4352" width="5" style="427" customWidth="1"/>
    <col min="4353" max="4353" width="2" style="427" customWidth="1"/>
    <col min="4354" max="4354" width="57.140625" style="427" customWidth="1"/>
    <col min="4355" max="4355" width="20.140625" style="427" customWidth="1"/>
    <col min="4356" max="4359" width="21.42578125" style="427" customWidth="1"/>
    <col min="4360" max="4360" width="16.7109375" style="427" customWidth="1"/>
    <col min="4361" max="4361" width="12.5703125" style="427"/>
    <col min="4362" max="4362" width="16.7109375" style="427" customWidth="1"/>
    <col min="4363" max="4363" width="22.85546875" style="427" customWidth="1"/>
    <col min="4364" max="4607" width="12.5703125" style="427"/>
    <col min="4608" max="4608" width="5" style="427" customWidth="1"/>
    <col min="4609" max="4609" width="2" style="427" customWidth="1"/>
    <col min="4610" max="4610" width="57.140625" style="427" customWidth="1"/>
    <col min="4611" max="4611" width="20.140625" style="427" customWidth="1"/>
    <col min="4612" max="4615" width="21.42578125" style="427" customWidth="1"/>
    <col min="4616" max="4616" width="16.7109375" style="427" customWidth="1"/>
    <col min="4617" max="4617" width="12.5703125" style="427"/>
    <col min="4618" max="4618" width="16.7109375" style="427" customWidth="1"/>
    <col min="4619" max="4619" width="22.85546875" style="427" customWidth="1"/>
    <col min="4620" max="4863" width="12.5703125" style="427"/>
    <col min="4864" max="4864" width="5" style="427" customWidth="1"/>
    <col min="4865" max="4865" width="2" style="427" customWidth="1"/>
    <col min="4866" max="4866" width="57.140625" style="427" customWidth="1"/>
    <col min="4867" max="4867" width="20.140625" style="427" customWidth="1"/>
    <col min="4868" max="4871" width="21.42578125" style="427" customWidth="1"/>
    <col min="4872" max="4872" width="16.7109375" style="427" customWidth="1"/>
    <col min="4873" max="4873" width="12.5703125" style="427"/>
    <col min="4874" max="4874" width="16.7109375" style="427" customWidth="1"/>
    <col min="4875" max="4875" width="22.85546875" style="427" customWidth="1"/>
    <col min="4876" max="5119" width="12.5703125" style="427"/>
    <col min="5120" max="5120" width="5" style="427" customWidth="1"/>
    <col min="5121" max="5121" width="2" style="427" customWidth="1"/>
    <col min="5122" max="5122" width="57.140625" style="427" customWidth="1"/>
    <col min="5123" max="5123" width="20.140625" style="427" customWidth="1"/>
    <col min="5124" max="5127" width="21.42578125" style="427" customWidth="1"/>
    <col min="5128" max="5128" width="16.7109375" style="427" customWidth="1"/>
    <col min="5129" max="5129" width="12.5703125" style="427"/>
    <col min="5130" max="5130" width="16.7109375" style="427" customWidth="1"/>
    <col min="5131" max="5131" width="22.85546875" style="427" customWidth="1"/>
    <col min="5132" max="5375" width="12.5703125" style="427"/>
    <col min="5376" max="5376" width="5" style="427" customWidth="1"/>
    <col min="5377" max="5377" width="2" style="427" customWidth="1"/>
    <col min="5378" max="5378" width="57.140625" style="427" customWidth="1"/>
    <col min="5379" max="5379" width="20.140625" style="427" customWidth="1"/>
    <col min="5380" max="5383" width="21.42578125" style="427" customWidth="1"/>
    <col min="5384" max="5384" width="16.7109375" style="427" customWidth="1"/>
    <col min="5385" max="5385" width="12.5703125" style="427"/>
    <col min="5386" max="5386" width="16.7109375" style="427" customWidth="1"/>
    <col min="5387" max="5387" width="22.85546875" style="427" customWidth="1"/>
    <col min="5388" max="5631" width="12.5703125" style="427"/>
    <col min="5632" max="5632" width="5" style="427" customWidth="1"/>
    <col min="5633" max="5633" width="2" style="427" customWidth="1"/>
    <col min="5634" max="5634" width="57.140625" style="427" customWidth="1"/>
    <col min="5635" max="5635" width="20.140625" style="427" customWidth="1"/>
    <col min="5636" max="5639" width="21.42578125" style="427" customWidth="1"/>
    <col min="5640" max="5640" width="16.7109375" style="427" customWidth="1"/>
    <col min="5641" max="5641" width="12.5703125" style="427"/>
    <col min="5642" max="5642" width="16.7109375" style="427" customWidth="1"/>
    <col min="5643" max="5643" width="22.85546875" style="427" customWidth="1"/>
    <col min="5644" max="5887" width="12.5703125" style="427"/>
    <col min="5888" max="5888" width="5" style="427" customWidth="1"/>
    <col min="5889" max="5889" width="2" style="427" customWidth="1"/>
    <col min="5890" max="5890" width="57.140625" style="427" customWidth="1"/>
    <col min="5891" max="5891" width="20.140625" style="427" customWidth="1"/>
    <col min="5892" max="5895" width="21.42578125" style="427" customWidth="1"/>
    <col min="5896" max="5896" width="16.7109375" style="427" customWidth="1"/>
    <col min="5897" max="5897" width="12.5703125" style="427"/>
    <col min="5898" max="5898" width="16.7109375" style="427" customWidth="1"/>
    <col min="5899" max="5899" width="22.85546875" style="427" customWidth="1"/>
    <col min="5900" max="6143" width="12.5703125" style="427"/>
    <col min="6144" max="6144" width="5" style="427" customWidth="1"/>
    <col min="6145" max="6145" width="2" style="427" customWidth="1"/>
    <col min="6146" max="6146" width="57.140625" style="427" customWidth="1"/>
    <col min="6147" max="6147" width="20.140625" style="427" customWidth="1"/>
    <col min="6148" max="6151" width="21.42578125" style="427" customWidth="1"/>
    <col min="6152" max="6152" width="16.7109375" style="427" customWidth="1"/>
    <col min="6153" max="6153" width="12.5703125" style="427"/>
    <col min="6154" max="6154" width="16.7109375" style="427" customWidth="1"/>
    <col min="6155" max="6155" width="22.85546875" style="427" customWidth="1"/>
    <col min="6156" max="6399" width="12.5703125" style="427"/>
    <col min="6400" max="6400" width="5" style="427" customWidth="1"/>
    <col min="6401" max="6401" width="2" style="427" customWidth="1"/>
    <col min="6402" max="6402" width="57.140625" style="427" customWidth="1"/>
    <col min="6403" max="6403" width="20.140625" style="427" customWidth="1"/>
    <col min="6404" max="6407" width="21.42578125" style="427" customWidth="1"/>
    <col min="6408" max="6408" width="16.7109375" style="427" customWidth="1"/>
    <col min="6409" max="6409" width="12.5703125" style="427"/>
    <col min="6410" max="6410" width="16.7109375" style="427" customWidth="1"/>
    <col min="6411" max="6411" width="22.85546875" style="427" customWidth="1"/>
    <col min="6412" max="6655" width="12.5703125" style="427"/>
    <col min="6656" max="6656" width="5" style="427" customWidth="1"/>
    <col min="6657" max="6657" width="2" style="427" customWidth="1"/>
    <col min="6658" max="6658" width="57.140625" style="427" customWidth="1"/>
    <col min="6659" max="6659" width="20.140625" style="427" customWidth="1"/>
    <col min="6660" max="6663" width="21.42578125" style="427" customWidth="1"/>
    <col min="6664" max="6664" width="16.7109375" style="427" customWidth="1"/>
    <col min="6665" max="6665" width="12.5703125" style="427"/>
    <col min="6666" max="6666" width="16.7109375" style="427" customWidth="1"/>
    <col min="6667" max="6667" width="22.85546875" style="427" customWidth="1"/>
    <col min="6668" max="6911" width="12.5703125" style="427"/>
    <col min="6912" max="6912" width="5" style="427" customWidth="1"/>
    <col min="6913" max="6913" width="2" style="427" customWidth="1"/>
    <col min="6914" max="6914" width="57.140625" style="427" customWidth="1"/>
    <col min="6915" max="6915" width="20.140625" style="427" customWidth="1"/>
    <col min="6916" max="6919" width="21.42578125" style="427" customWidth="1"/>
    <col min="6920" max="6920" width="16.7109375" style="427" customWidth="1"/>
    <col min="6921" max="6921" width="12.5703125" style="427"/>
    <col min="6922" max="6922" width="16.7109375" style="427" customWidth="1"/>
    <col min="6923" max="6923" width="22.85546875" style="427" customWidth="1"/>
    <col min="6924" max="7167" width="12.5703125" style="427"/>
    <col min="7168" max="7168" width="5" style="427" customWidth="1"/>
    <col min="7169" max="7169" width="2" style="427" customWidth="1"/>
    <col min="7170" max="7170" width="57.140625" style="427" customWidth="1"/>
    <col min="7171" max="7171" width="20.140625" style="427" customWidth="1"/>
    <col min="7172" max="7175" width="21.42578125" style="427" customWidth="1"/>
    <col min="7176" max="7176" width="16.7109375" style="427" customWidth="1"/>
    <col min="7177" max="7177" width="12.5703125" style="427"/>
    <col min="7178" max="7178" width="16.7109375" style="427" customWidth="1"/>
    <col min="7179" max="7179" width="22.85546875" style="427" customWidth="1"/>
    <col min="7180" max="7423" width="12.5703125" style="427"/>
    <col min="7424" max="7424" width="5" style="427" customWidth="1"/>
    <col min="7425" max="7425" width="2" style="427" customWidth="1"/>
    <col min="7426" max="7426" width="57.140625" style="427" customWidth="1"/>
    <col min="7427" max="7427" width="20.140625" style="427" customWidth="1"/>
    <col min="7428" max="7431" width="21.42578125" style="427" customWidth="1"/>
    <col min="7432" max="7432" width="16.7109375" style="427" customWidth="1"/>
    <col min="7433" max="7433" width="12.5703125" style="427"/>
    <col min="7434" max="7434" width="16.7109375" style="427" customWidth="1"/>
    <col min="7435" max="7435" width="22.85546875" style="427" customWidth="1"/>
    <col min="7436" max="7679" width="12.5703125" style="427"/>
    <col min="7680" max="7680" width="5" style="427" customWidth="1"/>
    <col min="7681" max="7681" width="2" style="427" customWidth="1"/>
    <col min="7682" max="7682" width="57.140625" style="427" customWidth="1"/>
    <col min="7683" max="7683" width="20.140625" style="427" customWidth="1"/>
    <col min="7684" max="7687" width="21.42578125" style="427" customWidth="1"/>
    <col min="7688" max="7688" width="16.7109375" style="427" customWidth="1"/>
    <col min="7689" max="7689" width="12.5703125" style="427"/>
    <col min="7690" max="7690" width="16.7109375" style="427" customWidth="1"/>
    <col min="7691" max="7691" width="22.85546875" style="427" customWidth="1"/>
    <col min="7692" max="7935" width="12.5703125" style="427"/>
    <col min="7936" max="7936" width="5" style="427" customWidth="1"/>
    <col min="7937" max="7937" width="2" style="427" customWidth="1"/>
    <col min="7938" max="7938" width="57.140625" style="427" customWidth="1"/>
    <col min="7939" max="7939" width="20.140625" style="427" customWidth="1"/>
    <col min="7940" max="7943" width="21.42578125" style="427" customWidth="1"/>
    <col min="7944" max="7944" width="16.7109375" style="427" customWidth="1"/>
    <col min="7945" max="7945" width="12.5703125" style="427"/>
    <col min="7946" max="7946" width="16.7109375" style="427" customWidth="1"/>
    <col min="7947" max="7947" width="22.85546875" style="427" customWidth="1"/>
    <col min="7948" max="8191" width="12.5703125" style="427"/>
    <col min="8192" max="8192" width="5" style="427" customWidth="1"/>
    <col min="8193" max="8193" width="2" style="427" customWidth="1"/>
    <col min="8194" max="8194" width="57.140625" style="427" customWidth="1"/>
    <col min="8195" max="8195" width="20.140625" style="427" customWidth="1"/>
    <col min="8196" max="8199" width="21.42578125" style="427" customWidth="1"/>
    <col min="8200" max="8200" width="16.7109375" style="427" customWidth="1"/>
    <col min="8201" max="8201" width="12.5703125" style="427"/>
    <col min="8202" max="8202" width="16.7109375" style="427" customWidth="1"/>
    <col min="8203" max="8203" width="22.85546875" style="427" customWidth="1"/>
    <col min="8204" max="8447" width="12.5703125" style="427"/>
    <col min="8448" max="8448" width="5" style="427" customWidth="1"/>
    <col min="8449" max="8449" width="2" style="427" customWidth="1"/>
    <col min="8450" max="8450" width="57.140625" style="427" customWidth="1"/>
    <col min="8451" max="8451" width="20.140625" style="427" customWidth="1"/>
    <col min="8452" max="8455" width="21.42578125" style="427" customWidth="1"/>
    <col min="8456" max="8456" width="16.7109375" style="427" customWidth="1"/>
    <col min="8457" max="8457" width="12.5703125" style="427"/>
    <col min="8458" max="8458" width="16.7109375" style="427" customWidth="1"/>
    <col min="8459" max="8459" width="22.85546875" style="427" customWidth="1"/>
    <col min="8460" max="8703" width="12.5703125" style="427"/>
    <col min="8704" max="8704" width="5" style="427" customWidth="1"/>
    <col min="8705" max="8705" width="2" style="427" customWidth="1"/>
    <col min="8706" max="8706" width="57.140625" style="427" customWidth="1"/>
    <col min="8707" max="8707" width="20.140625" style="427" customWidth="1"/>
    <col min="8708" max="8711" width="21.42578125" style="427" customWidth="1"/>
    <col min="8712" max="8712" width="16.7109375" style="427" customWidth="1"/>
    <col min="8713" max="8713" width="12.5703125" style="427"/>
    <col min="8714" max="8714" width="16.7109375" style="427" customWidth="1"/>
    <col min="8715" max="8715" width="22.85546875" style="427" customWidth="1"/>
    <col min="8716" max="8959" width="12.5703125" style="427"/>
    <col min="8960" max="8960" width="5" style="427" customWidth="1"/>
    <col min="8961" max="8961" width="2" style="427" customWidth="1"/>
    <col min="8962" max="8962" width="57.140625" style="427" customWidth="1"/>
    <col min="8963" max="8963" width="20.140625" style="427" customWidth="1"/>
    <col min="8964" max="8967" width="21.42578125" style="427" customWidth="1"/>
    <col min="8968" max="8968" width="16.7109375" style="427" customWidth="1"/>
    <col min="8969" max="8969" width="12.5703125" style="427"/>
    <col min="8970" max="8970" width="16.7109375" style="427" customWidth="1"/>
    <col min="8971" max="8971" width="22.85546875" style="427" customWidth="1"/>
    <col min="8972" max="9215" width="12.5703125" style="427"/>
    <col min="9216" max="9216" width="5" style="427" customWidth="1"/>
    <col min="9217" max="9217" width="2" style="427" customWidth="1"/>
    <col min="9218" max="9218" width="57.140625" style="427" customWidth="1"/>
    <col min="9219" max="9219" width="20.140625" style="427" customWidth="1"/>
    <col min="9220" max="9223" width="21.42578125" style="427" customWidth="1"/>
    <col min="9224" max="9224" width="16.7109375" style="427" customWidth="1"/>
    <col min="9225" max="9225" width="12.5703125" style="427"/>
    <col min="9226" max="9226" width="16.7109375" style="427" customWidth="1"/>
    <col min="9227" max="9227" width="22.85546875" style="427" customWidth="1"/>
    <col min="9228" max="9471" width="12.5703125" style="427"/>
    <col min="9472" max="9472" width="5" style="427" customWidth="1"/>
    <col min="9473" max="9473" width="2" style="427" customWidth="1"/>
    <col min="9474" max="9474" width="57.140625" style="427" customWidth="1"/>
    <col min="9475" max="9475" width="20.140625" style="427" customWidth="1"/>
    <col min="9476" max="9479" width="21.42578125" style="427" customWidth="1"/>
    <col min="9480" max="9480" width="16.7109375" style="427" customWidth="1"/>
    <col min="9481" max="9481" width="12.5703125" style="427"/>
    <col min="9482" max="9482" width="16.7109375" style="427" customWidth="1"/>
    <col min="9483" max="9483" width="22.85546875" style="427" customWidth="1"/>
    <col min="9484" max="9727" width="12.5703125" style="427"/>
    <col min="9728" max="9728" width="5" style="427" customWidth="1"/>
    <col min="9729" max="9729" width="2" style="427" customWidth="1"/>
    <col min="9730" max="9730" width="57.140625" style="427" customWidth="1"/>
    <col min="9731" max="9731" width="20.140625" style="427" customWidth="1"/>
    <col min="9732" max="9735" width="21.42578125" style="427" customWidth="1"/>
    <col min="9736" max="9736" width="16.7109375" style="427" customWidth="1"/>
    <col min="9737" max="9737" width="12.5703125" style="427"/>
    <col min="9738" max="9738" width="16.7109375" style="427" customWidth="1"/>
    <col min="9739" max="9739" width="22.85546875" style="427" customWidth="1"/>
    <col min="9740" max="9983" width="12.5703125" style="427"/>
    <col min="9984" max="9984" width="5" style="427" customWidth="1"/>
    <col min="9985" max="9985" width="2" style="427" customWidth="1"/>
    <col min="9986" max="9986" width="57.140625" style="427" customWidth="1"/>
    <col min="9987" max="9987" width="20.140625" style="427" customWidth="1"/>
    <col min="9988" max="9991" width="21.42578125" style="427" customWidth="1"/>
    <col min="9992" max="9992" width="16.7109375" style="427" customWidth="1"/>
    <col min="9993" max="9993" width="12.5703125" style="427"/>
    <col min="9994" max="9994" width="16.7109375" style="427" customWidth="1"/>
    <col min="9995" max="9995" width="22.85546875" style="427" customWidth="1"/>
    <col min="9996" max="10239" width="12.5703125" style="427"/>
    <col min="10240" max="10240" width="5" style="427" customWidth="1"/>
    <col min="10241" max="10241" width="2" style="427" customWidth="1"/>
    <col min="10242" max="10242" width="57.140625" style="427" customWidth="1"/>
    <col min="10243" max="10243" width="20.140625" style="427" customWidth="1"/>
    <col min="10244" max="10247" width="21.42578125" style="427" customWidth="1"/>
    <col min="10248" max="10248" width="16.7109375" style="427" customWidth="1"/>
    <col min="10249" max="10249" width="12.5703125" style="427"/>
    <col min="10250" max="10250" width="16.7109375" style="427" customWidth="1"/>
    <col min="10251" max="10251" width="22.85546875" style="427" customWidth="1"/>
    <col min="10252" max="10495" width="12.5703125" style="427"/>
    <col min="10496" max="10496" width="5" style="427" customWidth="1"/>
    <col min="10497" max="10497" width="2" style="427" customWidth="1"/>
    <col min="10498" max="10498" width="57.140625" style="427" customWidth="1"/>
    <col min="10499" max="10499" width="20.140625" style="427" customWidth="1"/>
    <col min="10500" max="10503" width="21.42578125" style="427" customWidth="1"/>
    <col min="10504" max="10504" width="16.7109375" style="427" customWidth="1"/>
    <col min="10505" max="10505" width="12.5703125" style="427"/>
    <col min="10506" max="10506" width="16.7109375" style="427" customWidth="1"/>
    <col min="10507" max="10507" width="22.85546875" style="427" customWidth="1"/>
    <col min="10508" max="10751" width="12.5703125" style="427"/>
    <col min="10752" max="10752" width="5" style="427" customWidth="1"/>
    <col min="10753" max="10753" width="2" style="427" customWidth="1"/>
    <col min="10754" max="10754" width="57.140625" style="427" customWidth="1"/>
    <col min="10755" max="10755" width="20.140625" style="427" customWidth="1"/>
    <col min="10756" max="10759" width="21.42578125" style="427" customWidth="1"/>
    <col min="10760" max="10760" width="16.7109375" style="427" customWidth="1"/>
    <col min="10761" max="10761" width="12.5703125" style="427"/>
    <col min="10762" max="10762" width="16.7109375" style="427" customWidth="1"/>
    <col min="10763" max="10763" width="22.85546875" style="427" customWidth="1"/>
    <col min="10764" max="11007" width="12.5703125" style="427"/>
    <col min="11008" max="11008" width="5" style="427" customWidth="1"/>
    <col min="11009" max="11009" width="2" style="427" customWidth="1"/>
    <col min="11010" max="11010" width="57.140625" style="427" customWidth="1"/>
    <col min="11011" max="11011" width="20.140625" style="427" customWidth="1"/>
    <col min="11012" max="11015" width="21.42578125" style="427" customWidth="1"/>
    <col min="11016" max="11016" width="16.7109375" style="427" customWidth="1"/>
    <col min="11017" max="11017" width="12.5703125" style="427"/>
    <col min="11018" max="11018" width="16.7109375" style="427" customWidth="1"/>
    <col min="11019" max="11019" width="22.85546875" style="427" customWidth="1"/>
    <col min="11020" max="11263" width="12.5703125" style="427"/>
    <col min="11264" max="11264" width="5" style="427" customWidth="1"/>
    <col min="11265" max="11265" width="2" style="427" customWidth="1"/>
    <col min="11266" max="11266" width="57.140625" style="427" customWidth="1"/>
    <col min="11267" max="11267" width="20.140625" style="427" customWidth="1"/>
    <col min="11268" max="11271" width="21.42578125" style="427" customWidth="1"/>
    <col min="11272" max="11272" width="16.7109375" style="427" customWidth="1"/>
    <col min="11273" max="11273" width="12.5703125" style="427"/>
    <col min="11274" max="11274" width="16.7109375" style="427" customWidth="1"/>
    <col min="11275" max="11275" width="22.85546875" style="427" customWidth="1"/>
    <col min="11276" max="11519" width="12.5703125" style="427"/>
    <col min="11520" max="11520" width="5" style="427" customWidth="1"/>
    <col min="11521" max="11521" width="2" style="427" customWidth="1"/>
    <col min="11522" max="11522" width="57.140625" style="427" customWidth="1"/>
    <col min="11523" max="11523" width="20.140625" style="427" customWidth="1"/>
    <col min="11524" max="11527" width="21.42578125" style="427" customWidth="1"/>
    <col min="11528" max="11528" width="16.7109375" style="427" customWidth="1"/>
    <col min="11529" max="11529" width="12.5703125" style="427"/>
    <col min="11530" max="11530" width="16.7109375" style="427" customWidth="1"/>
    <col min="11531" max="11531" width="22.85546875" style="427" customWidth="1"/>
    <col min="11532" max="11775" width="12.5703125" style="427"/>
    <col min="11776" max="11776" width="5" style="427" customWidth="1"/>
    <col min="11777" max="11777" width="2" style="427" customWidth="1"/>
    <col min="11778" max="11778" width="57.140625" style="427" customWidth="1"/>
    <col min="11779" max="11779" width="20.140625" style="427" customWidth="1"/>
    <col min="11780" max="11783" width="21.42578125" style="427" customWidth="1"/>
    <col min="11784" max="11784" width="16.7109375" style="427" customWidth="1"/>
    <col min="11785" max="11785" width="12.5703125" style="427"/>
    <col min="11786" max="11786" width="16.7109375" style="427" customWidth="1"/>
    <col min="11787" max="11787" width="22.85546875" style="427" customWidth="1"/>
    <col min="11788" max="12031" width="12.5703125" style="427"/>
    <col min="12032" max="12032" width="5" style="427" customWidth="1"/>
    <col min="12033" max="12033" width="2" style="427" customWidth="1"/>
    <col min="12034" max="12034" width="57.140625" style="427" customWidth="1"/>
    <col min="12035" max="12035" width="20.140625" style="427" customWidth="1"/>
    <col min="12036" max="12039" width="21.42578125" style="427" customWidth="1"/>
    <col min="12040" max="12040" width="16.7109375" style="427" customWidth="1"/>
    <col min="12041" max="12041" width="12.5703125" style="427"/>
    <col min="12042" max="12042" width="16.7109375" style="427" customWidth="1"/>
    <col min="12043" max="12043" width="22.85546875" style="427" customWidth="1"/>
    <col min="12044" max="12287" width="12.5703125" style="427"/>
    <col min="12288" max="12288" width="5" style="427" customWidth="1"/>
    <col min="12289" max="12289" width="2" style="427" customWidth="1"/>
    <col min="12290" max="12290" width="57.140625" style="427" customWidth="1"/>
    <col min="12291" max="12291" width="20.140625" style="427" customWidth="1"/>
    <col min="12292" max="12295" width="21.42578125" style="427" customWidth="1"/>
    <col min="12296" max="12296" width="16.7109375" style="427" customWidth="1"/>
    <col min="12297" max="12297" width="12.5703125" style="427"/>
    <col min="12298" max="12298" width="16.7109375" style="427" customWidth="1"/>
    <col min="12299" max="12299" width="22.85546875" style="427" customWidth="1"/>
    <col min="12300" max="12543" width="12.5703125" style="427"/>
    <col min="12544" max="12544" width="5" style="427" customWidth="1"/>
    <col min="12545" max="12545" width="2" style="427" customWidth="1"/>
    <col min="12546" max="12546" width="57.140625" style="427" customWidth="1"/>
    <col min="12547" max="12547" width="20.140625" style="427" customWidth="1"/>
    <col min="12548" max="12551" width="21.42578125" style="427" customWidth="1"/>
    <col min="12552" max="12552" width="16.7109375" style="427" customWidth="1"/>
    <col min="12553" max="12553" width="12.5703125" style="427"/>
    <col min="12554" max="12554" width="16.7109375" style="427" customWidth="1"/>
    <col min="12555" max="12555" width="22.85546875" style="427" customWidth="1"/>
    <col min="12556" max="12799" width="12.5703125" style="427"/>
    <col min="12800" max="12800" width="5" style="427" customWidth="1"/>
    <col min="12801" max="12801" width="2" style="427" customWidth="1"/>
    <col min="12802" max="12802" width="57.140625" style="427" customWidth="1"/>
    <col min="12803" max="12803" width="20.140625" style="427" customWidth="1"/>
    <col min="12804" max="12807" width="21.42578125" style="427" customWidth="1"/>
    <col min="12808" max="12808" width="16.7109375" style="427" customWidth="1"/>
    <col min="12809" max="12809" width="12.5703125" style="427"/>
    <col min="12810" max="12810" width="16.7109375" style="427" customWidth="1"/>
    <col min="12811" max="12811" width="22.85546875" style="427" customWidth="1"/>
    <col min="12812" max="13055" width="12.5703125" style="427"/>
    <col min="13056" max="13056" width="5" style="427" customWidth="1"/>
    <col min="13057" max="13057" width="2" style="427" customWidth="1"/>
    <col min="13058" max="13058" width="57.140625" style="427" customWidth="1"/>
    <col min="13059" max="13059" width="20.140625" style="427" customWidth="1"/>
    <col min="13060" max="13063" width="21.42578125" style="427" customWidth="1"/>
    <col min="13064" max="13064" width="16.7109375" style="427" customWidth="1"/>
    <col min="13065" max="13065" width="12.5703125" style="427"/>
    <col min="13066" max="13066" width="16.7109375" style="427" customWidth="1"/>
    <col min="13067" max="13067" width="22.85546875" style="427" customWidth="1"/>
    <col min="13068" max="13311" width="12.5703125" style="427"/>
    <col min="13312" max="13312" width="5" style="427" customWidth="1"/>
    <col min="13313" max="13313" width="2" style="427" customWidth="1"/>
    <col min="13314" max="13314" width="57.140625" style="427" customWidth="1"/>
    <col min="13315" max="13315" width="20.140625" style="427" customWidth="1"/>
    <col min="13316" max="13319" width="21.42578125" style="427" customWidth="1"/>
    <col min="13320" max="13320" width="16.7109375" style="427" customWidth="1"/>
    <col min="13321" max="13321" width="12.5703125" style="427"/>
    <col min="13322" max="13322" width="16.7109375" style="427" customWidth="1"/>
    <col min="13323" max="13323" width="22.85546875" style="427" customWidth="1"/>
    <col min="13324" max="13567" width="12.5703125" style="427"/>
    <col min="13568" max="13568" width="5" style="427" customWidth="1"/>
    <col min="13569" max="13569" width="2" style="427" customWidth="1"/>
    <col min="13570" max="13570" width="57.140625" style="427" customWidth="1"/>
    <col min="13571" max="13571" width="20.140625" style="427" customWidth="1"/>
    <col min="13572" max="13575" width="21.42578125" style="427" customWidth="1"/>
    <col min="13576" max="13576" width="16.7109375" style="427" customWidth="1"/>
    <col min="13577" max="13577" width="12.5703125" style="427"/>
    <col min="13578" max="13578" width="16.7109375" style="427" customWidth="1"/>
    <col min="13579" max="13579" width="22.85546875" style="427" customWidth="1"/>
    <col min="13580" max="13823" width="12.5703125" style="427"/>
    <col min="13824" max="13824" width="5" style="427" customWidth="1"/>
    <col min="13825" max="13825" width="2" style="427" customWidth="1"/>
    <col min="13826" max="13826" width="57.140625" style="427" customWidth="1"/>
    <col min="13827" max="13827" width="20.140625" style="427" customWidth="1"/>
    <col min="13828" max="13831" width="21.42578125" style="427" customWidth="1"/>
    <col min="13832" max="13832" width="16.7109375" style="427" customWidth="1"/>
    <col min="13833" max="13833" width="12.5703125" style="427"/>
    <col min="13834" max="13834" width="16.7109375" style="427" customWidth="1"/>
    <col min="13835" max="13835" width="22.85546875" style="427" customWidth="1"/>
    <col min="13836" max="14079" width="12.5703125" style="427"/>
    <col min="14080" max="14080" width="5" style="427" customWidth="1"/>
    <col min="14081" max="14081" width="2" style="427" customWidth="1"/>
    <col min="14082" max="14082" width="57.140625" style="427" customWidth="1"/>
    <col min="14083" max="14083" width="20.140625" style="427" customWidth="1"/>
    <col min="14084" max="14087" width="21.42578125" style="427" customWidth="1"/>
    <col min="14088" max="14088" width="16.7109375" style="427" customWidth="1"/>
    <col min="14089" max="14089" width="12.5703125" style="427"/>
    <col min="14090" max="14090" width="16.7109375" style="427" customWidth="1"/>
    <col min="14091" max="14091" width="22.85546875" style="427" customWidth="1"/>
    <col min="14092" max="14335" width="12.5703125" style="427"/>
    <col min="14336" max="14336" width="5" style="427" customWidth="1"/>
    <col min="14337" max="14337" width="2" style="427" customWidth="1"/>
    <col min="14338" max="14338" width="57.140625" style="427" customWidth="1"/>
    <col min="14339" max="14339" width="20.140625" style="427" customWidth="1"/>
    <col min="14340" max="14343" width="21.42578125" style="427" customWidth="1"/>
    <col min="14344" max="14344" width="16.7109375" style="427" customWidth="1"/>
    <col min="14345" max="14345" width="12.5703125" style="427"/>
    <col min="14346" max="14346" width="16.7109375" style="427" customWidth="1"/>
    <col min="14347" max="14347" width="22.85546875" style="427" customWidth="1"/>
    <col min="14348" max="14591" width="12.5703125" style="427"/>
    <col min="14592" max="14592" width="5" style="427" customWidth="1"/>
    <col min="14593" max="14593" width="2" style="427" customWidth="1"/>
    <col min="14594" max="14594" width="57.140625" style="427" customWidth="1"/>
    <col min="14595" max="14595" width="20.140625" style="427" customWidth="1"/>
    <col min="14596" max="14599" width="21.42578125" style="427" customWidth="1"/>
    <col min="14600" max="14600" width="16.7109375" style="427" customWidth="1"/>
    <col min="14601" max="14601" width="12.5703125" style="427"/>
    <col min="14602" max="14602" width="16.7109375" style="427" customWidth="1"/>
    <col min="14603" max="14603" width="22.85546875" style="427" customWidth="1"/>
    <col min="14604" max="14847" width="12.5703125" style="427"/>
    <col min="14848" max="14848" width="5" style="427" customWidth="1"/>
    <col min="14849" max="14849" width="2" style="427" customWidth="1"/>
    <col min="14850" max="14850" width="57.140625" style="427" customWidth="1"/>
    <col min="14851" max="14851" width="20.140625" style="427" customWidth="1"/>
    <col min="14852" max="14855" width="21.42578125" style="427" customWidth="1"/>
    <col min="14856" max="14856" width="16.7109375" style="427" customWidth="1"/>
    <col min="14857" max="14857" width="12.5703125" style="427"/>
    <col min="14858" max="14858" width="16.7109375" style="427" customWidth="1"/>
    <col min="14859" max="14859" width="22.85546875" style="427" customWidth="1"/>
    <col min="14860" max="15103" width="12.5703125" style="427"/>
    <col min="15104" max="15104" width="5" style="427" customWidth="1"/>
    <col min="15105" max="15105" width="2" style="427" customWidth="1"/>
    <col min="15106" max="15106" width="57.140625" style="427" customWidth="1"/>
    <col min="15107" max="15107" width="20.140625" style="427" customWidth="1"/>
    <col min="15108" max="15111" width="21.42578125" style="427" customWidth="1"/>
    <col min="15112" max="15112" width="16.7109375" style="427" customWidth="1"/>
    <col min="15113" max="15113" width="12.5703125" style="427"/>
    <col min="15114" max="15114" width="16.7109375" style="427" customWidth="1"/>
    <col min="15115" max="15115" width="22.85546875" style="427" customWidth="1"/>
    <col min="15116" max="15359" width="12.5703125" style="427"/>
    <col min="15360" max="15360" width="5" style="427" customWidth="1"/>
    <col min="15361" max="15361" width="2" style="427" customWidth="1"/>
    <col min="15362" max="15362" width="57.140625" style="427" customWidth="1"/>
    <col min="15363" max="15363" width="20.140625" style="427" customWidth="1"/>
    <col min="15364" max="15367" width="21.42578125" style="427" customWidth="1"/>
    <col min="15368" max="15368" width="16.7109375" style="427" customWidth="1"/>
    <col min="15369" max="15369" width="12.5703125" style="427"/>
    <col min="15370" max="15370" width="16.7109375" style="427" customWidth="1"/>
    <col min="15371" max="15371" width="22.85546875" style="427" customWidth="1"/>
    <col min="15372" max="15615" width="12.5703125" style="427"/>
    <col min="15616" max="15616" width="5" style="427" customWidth="1"/>
    <col min="15617" max="15617" width="2" style="427" customWidth="1"/>
    <col min="15618" max="15618" width="57.140625" style="427" customWidth="1"/>
    <col min="15619" max="15619" width="20.140625" style="427" customWidth="1"/>
    <col min="15620" max="15623" width="21.42578125" style="427" customWidth="1"/>
    <col min="15624" max="15624" width="16.7109375" style="427" customWidth="1"/>
    <col min="15625" max="15625" width="12.5703125" style="427"/>
    <col min="15626" max="15626" width="16.7109375" style="427" customWidth="1"/>
    <col min="15627" max="15627" width="22.85546875" style="427" customWidth="1"/>
    <col min="15628" max="15871" width="12.5703125" style="427"/>
    <col min="15872" max="15872" width="5" style="427" customWidth="1"/>
    <col min="15873" max="15873" width="2" style="427" customWidth="1"/>
    <col min="15874" max="15874" width="57.140625" style="427" customWidth="1"/>
    <col min="15875" max="15875" width="20.140625" style="427" customWidth="1"/>
    <col min="15876" max="15879" width="21.42578125" style="427" customWidth="1"/>
    <col min="15880" max="15880" width="16.7109375" style="427" customWidth="1"/>
    <col min="15881" max="15881" width="12.5703125" style="427"/>
    <col min="15882" max="15882" width="16.7109375" style="427" customWidth="1"/>
    <col min="15883" max="15883" width="22.85546875" style="427" customWidth="1"/>
    <col min="15884" max="16127" width="12.5703125" style="427"/>
    <col min="16128" max="16128" width="5" style="427" customWidth="1"/>
    <col min="16129" max="16129" width="2" style="427" customWidth="1"/>
    <col min="16130" max="16130" width="57.140625" style="427" customWidth="1"/>
    <col min="16131" max="16131" width="20.140625" style="427" customWidth="1"/>
    <col min="16132" max="16135" width="21.42578125" style="427" customWidth="1"/>
    <col min="16136" max="16136" width="16.7109375" style="427" customWidth="1"/>
    <col min="16137" max="16137" width="12.5703125" style="427"/>
    <col min="16138" max="16138" width="16.7109375" style="427" customWidth="1"/>
    <col min="16139" max="16139" width="22.85546875" style="427" customWidth="1"/>
    <col min="16140" max="16384" width="12.5703125" style="427"/>
  </cols>
  <sheetData>
    <row r="1" spans="1:64" ht="15.75" customHeight="1">
      <c r="A1" s="1562" t="s">
        <v>598</v>
      </c>
      <c r="B1" s="1562"/>
      <c r="C1" s="1562"/>
      <c r="D1" s="425"/>
      <c r="E1" s="425"/>
      <c r="F1" s="425"/>
      <c r="G1" s="426"/>
      <c r="H1" s="426"/>
    </row>
    <row r="2" spans="1:64" ht="26.25" customHeight="1">
      <c r="A2" s="1563" t="s">
        <v>599</v>
      </c>
      <c r="B2" s="1563"/>
      <c r="C2" s="1563"/>
      <c r="D2" s="1563"/>
      <c r="E2" s="1563"/>
      <c r="F2" s="1563"/>
      <c r="G2" s="1563"/>
      <c r="H2" s="1563"/>
    </row>
    <row r="3" spans="1:64" ht="12" customHeight="1">
      <c r="A3" s="425"/>
      <c r="B3" s="425"/>
      <c r="C3" s="428"/>
      <c r="D3" s="429"/>
      <c r="E3" s="429"/>
      <c r="F3" s="429"/>
      <c r="G3" s="430"/>
      <c r="H3" s="430"/>
    </row>
    <row r="4" spans="1:64" ht="15" customHeight="1">
      <c r="A4" s="431"/>
      <c r="B4" s="431"/>
      <c r="C4" s="428"/>
      <c r="D4" s="429"/>
      <c r="E4" s="429"/>
      <c r="F4" s="429"/>
      <c r="G4" s="430"/>
      <c r="H4" s="432" t="s">
        <v>2</v>
      </c>
    </row>
    <row r="5" spans="1:64" ht="16.5" customHeight="1">
      <c r="A5" s="433"/>
      <c r="B5" s="426"/>
      <c r="C5" s="434"/>
      <c r="D5" s="1564" t="s">
        <v>562</v>
      </c>
      <c r="E5" s="1565"/>
      <c r="F5" s="1566"/>
      <c r="G5" s="1567" t="s">
        <v>563</v>
      </c>
      <c r="H5" s="1568"/>
    </row>
    <row r="6" spans="1:64" ht="15" customHeight="1">
      <c r="A6" s="435"/>
      <c r="B6" s="426"/>
      <c r="C6" s="436"/>
      <c r="D6" s="1569" t="s">
        <v>789</v>
      </c>
      <c r="E6" s="1570"/>
      <c r="F6" s="1571"/>
      <c r="G6" s="1548" t="s">
        <v>789</v>
      </c>
      <c r="H6" s="1550"/>
    </row>
    <row r="7" spans="1:64" ht="15.75">
      <c r="A7" s="435"/>
      <c r="B7" s="426"/>
      <c r="C7" s="437" t="s">
        <v>3</v>
      </c>
      <c r="D7" s="438"/>
      <c r="E7" s="439" t="s">
        <v>564</v>
      </c>
      <c r="F7" s="440"/>
      <c r="G7" s="441" t="s">
        <v>4</v>
      </c>
      <c r="H7" s="442" t="s">
        <v>4</v>
      </c>
    </row>
    <row r="8" spans="1:64" ht="14.25" customHeight="1">
      <c r="A8" s="435"/>
      <c r="B8" s="426"/>
      <c r="C8" s="443"/>
      <c r="D8" s="444"/>
      <c r="E8" s="445"/>
      <c r="F8" s="446" t="s">
        <v>564</v>
      </c>
      <c r="G8" s="447" t="s">
        <v>565</v>
      </c>
      <c r="H8" s="442" t="s">
        <v>566</v>
      </c>
    </row>
    <row r="9" spans="1:64" ht="14.25" customHeight="1">
      <c r="A9" s="435"/>
      <c r="B9" s="426"/>
      <c r="C9" s="448"/>
      <c r="D9" s="449" t="s">
        <v>567</v>
      </c>
      <c r="E9" s="450" t="s">
        <v>568</v>
      </c>
      <c r="F9" s="451" t="s">
        <v>569</v>
      </c>
      <c r="G9" s="447" t="s">
        <v>570</v>
      </c>
      <c r="H9" s="442" t="s">
        <v>571</v>
      </c>
    </row>
    <row r="10" spans="1:64" ht="14.25" customHeight="1">
      <c r="A10" s="452"/>
      <c r="B10" s="431"/>
      <c r="C10" s="453"/>
      <c r="D10" s="454"/>
      <c r="E10" s="455"/>
      <c r="F10" s="451" t="s">
        <v>572</v>
      </c>
      <c r="G10" s="456" t="s">
        <v>573</v>
      </c>
      <c r="H10" s="457"/>
    </row>
    <row r="11" spans="1:64" ht="9.9499999999999993" customHeight="1">
      <c r="A11" s="1572" t="s">
        <v>439</v>
      </c>
      <c r="B11" s="1573"/>
      <c r="C11" s="1574"/>
      <c r="D11" s="1180">
        <v>2</v>
      </c>
      <c r="E11" s="1181">
        <v>3</v>
      </c>
      <c r="F11" s="1181">
        <v>4</v>
      </c>
      <c r="G11" s="1189">
        <v>5</v>
      </c>
      <c r="H11" s="1190">
        <v>6</v>
      </c>
    </row>
    <row r="12" spans="1:64" ht="15.75" customHeight="1">
      <c r="A12" s="433"/>
      <c r="B12" s="458"/>
      <c r="C12" s="1179" t="s">
        <v>4</v>
      </c>
      <c r="D12" s="1183" t="s">
        <v>4</v>
      </c>
      <c r="E12" s="1187" t="s">
        <v>124</v>
      </c>
      <c r="F12" s="1183"/>
      <c r="G12" s="1191" t="s">
        <v>4</v>
      </c>
      <c r="H12" s="1192" t="s">
        <v>124</v>
      </c>
    </row>
    <row r="13" spans="1:64" ht="15.75">
      <c r="A13" s="1559" t="s">
        <v>40</v>
      </c>
      <c r="B13" s="1560"/>
      <c r="C13" s="1560"/>
      <c r="D13" s="1184">
        <v>363973761.44000012</v>
      </c>
      <c r="E13" s="770">
        <v>204439573.76000002</v>
      </c>
      <c r="F13" s="1184">
        <v>2746.48</v>
      </c>
      <c r="G13" s="1193">
        <v>204437416.31000003</v>
      </c>
      <c r="H13" s="771">
        <v>2157.4500000000003</v>
      </c>
    </row>
    <row r="14" spans="1:64" s="459" customFormat="1" ht="24" customHeight="1">
      <c r="A14" s="705" t="s">
        <v>350</v>
      </c>
      <c r="B14" s="706" t="s">
        <v>47</v>
      </c>
      <c r="C14" s="469" t="s">
        <v>351</v>
      </c>
      <c r="D14" s="772">
        <v>281174762.56999993</v>
      </c>
      <c r="E14" s="1182">
        <v>204156332.57000002</v>
      </c>
      <c r="F14" s="772">
        <v>0</v>
      </c>
      <c r="G14" s="772">
        <v>204156332.57000002</v>
      </c>
      <c r="H14" s="773">
        <v>0</v>
      </c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7"/>
      <c r="BF14" s="427"/>
      <c r="BG14" s="427"/>
      <c r="BH14" s="427"/>
      <c r="BI14" s="427"/>
      <c r="BJ14" s="427"/>
      <c r="BK14" s="427"/>
      <c r="BL14" s="427"/>
    </row>
    <row r="15" spans="1:64" s="459" customFormat="1" ht="24" hidden="1" customHeight="1">
      <c r="A15" s="705" t="s">
        <v>352</v>
      </c>
      <c r="B15" s="706" t="s">
        <v>47</v>
      </c>
      <c r="C15" s="469" t="s">
        <v>353</v>
      </c>
      <c r="D15" s="772">
        <v>0</v>
      </c>
      <c r="E15" s="1182">
        <v>0</v>
      </c>
      <c r="F15" s="772">
        <v>0</v>
      </c>
      <c r="G15" s="774">
        <v>0</v>
      </c>
      <c r="H15" s="773">
        <v>0</v>
      </c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</row>
    <row r="16" spans="1:64" s="459" customFormat="1" ht="24" customHeight="1">
      <c r="A16" s="705" t="s">
        <v>354</v>
      </c>
      <c r="B16" s="706" t="s">
        <v>47</v>
      </c>
      <c r="C16" s="469" t="s">
        <v>355</v>
      </c>
      <c r="D16" s="772">
        <v>417668.6</v>
      </c>
      <c r="E16" s="1182">
        <v>0</v>
      </c>
      <c r="F16" s="772">
        <v>0</v>
      </c>
      <c r="G16" s="774">
        <v>0</v>
      </c>
      <c r="H16" s="773">
        <v>0</v>
      </c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27"/>
      <c r="AM16" s="427"/>
      <c r="AN16" s="427"/>
      <c r="AO16" s="427"/>
      <c r="AP16" s="427"/>
      <c r="AQ16" s="427"/>
      <c r="AR16" s="427"/>
      <c r="AS16" s="427"/>
      <c r="AT16" s="427"/>
      <c r="AU16" s="427"/>
      <c r="AV16" s="427"/>
      <c r="AW16" s="427"/>
      <c r="AX16" s="427"/>
      <c r="AY16" s="427"/>
      <c r="AZ16" s="427"/>
      <c r="BA16" s="427"/>
      <c r="BB16" s="427"/>
      <c r="BC16" s="427"/>
      <c r="BD16" s="427"/>
      <c r="BE16" s="427"/>
      <c r="BF16" s="427"/>
      <c r="BG16" s="427"/>
      <c r="BH16" s="427"/>
      <c r="BI16" s="427"/>
      <c r="BJ16" s="427"/>
      <c r="BK16" s="427"/>
      <c r="BL16" s="427"/>
    </row>
    <row r="17" spans="1:64" s="827" customFormat="1" ht="37.5" hidden="1" customHeight="1">
      <c r="A17" s="815" t="s">
        <v>360</v>
      </c>
      <c r="B17" s="812" t="s">
        <v>47</v>
      </c>
      <c r="C17" s="1176" t="s">
        <v>723</v>
      </c>
      <c r="D17" s="772">
        <v>0</v>
      </c>
      <c r="E17" s="1182">
        <v>0</v>
      </c>
      <c r="F17" s="772">
        <v>0</v>
      </c>
      <c r="G17" s="774">
        <v>0</v>
      </c>
      <c r="H17" s="773">
        <v>0</v>
      </c>
      <c r="I17" s="826"/>
      <c r="J17" s="826"/>
      <c r="K17" s="826"/>
      <c r="L17" s="826"/>
      <c r="M17" s="826"/>
      <c r="N17" s="826"/>
      <c r="O17" s="826"/>
      <c r="P17" s="826"/>
      <c r="Q17" s="826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826"/>
      <c r="AD17" s="826"/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  <c r="AW17" s="826"/>
      <c r="AX17" s="826"/>
      <c r="AY17" s="826"/>
      <c r="AZ17" s="826"/>
      <c r="BA17" s="826"/>
      <c r="BB17" s="826"/>
      <c r="BC17" s="826"/>
      <c r="BD17" s="826"/>
      <c r="BE17" s="826"/>
      <c r="BF17" s="826"/>
      <c r="BG17" s="826"/>
      <c r="BH17" s="826"/>
      <c r="BI17" s="826"/>
      <c r="BJ17" s="826"/>
      <c r="BK17" s="826"/>
      <c r="BL17" s="826"/>
    </row>
    <row r="18" spans="1:64" s="459" customFormat="1" ht="24" customHeight="1">
      <c r="A18" s="705" t="s">
        <v>363</v>
      </c>
      <c r="B18" s="706" t="s">
        <v>47</v>
      </c>
      <c r="C18" s="469" t="s">
        <v>364</v>
      </c>
      <c r="D18" s="772">
        <v>643505.82000000007</v>
      </c>
      <c r="E18" s="1182">
        <v>0</v>
      </c>
      <c r="F18" s="772">
        <v>0</v>
      </c>
      <c r="G18" s="774">
        <v>0</v>
      </c>
      <c r="H18" s="773">
        <v>0</v>
      </c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427"/>
      <c r="AY18" s="427"/>
      <c r="AZ18" s="427"/>
      <c r="BA18" s="427"/>
      <c r="BB18" s="427"/>
      <c r="BC18" s="427"/>
      <c r="BD18" s="427"/>
      <c r="BE18" s="427"/>
      <c r="BF18" s="427"/>
      <c r="BG18" s="427"/>
      <c r="BH18" s="427"/>
      <c r="BI18" s="427"/>
      <c r="BJ18" s="427"/>
      <c r="BK18" s="427"/>
      <c r="BL18" s="427"/>
    </row>
    <row r="19" spans="1:64" s="459" customFormat="1" ht="24" customHeight="1">
      <c r="A19" s="705" t="s">
        <v>367</v>
      </c>
      <c r="B19" s="706" t="s">
        <v>47</v>
      </c>
      <c r="C19" s="469" t="s">
        <v>368</v>
      </c>
      <c r="D19" s="772">
        <v>5809769.1700000037</v>
      </c>
      <c r="E19" s="1182">
        <v>0</v>
      </c>
      <c r="F19" s="772">
        <v>0</v>
      </c>
      <c r="G19" s="774">
        <v>0</v>
      </c>
      <c r="H19" s="773">
        <v>0</v>
      </c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7"/>
      <c r="AS19" s="427"/>
      <c r="AT19" s="427"/>
      <c r="AU19" s="427"/>
      <c r="AV19" s="427"/>
      <c r="AW19" s="427"/>
      <c r="AX19" s="427"/>
      <c r="AY19" s="427"/>
      <c r="AZ19" s="427"/>
      <c r="BA19" s="427"/>
      <c r="BB19" s="427"/>
      <c r="BC19" s="427"/>
      <c r="BD19" s="427"/>
      <c r="BE19" s="427"/>
      <c r="BF19" s="427"/>
      <c r="BG19" s="427"/>
      <c r="BH19" s="427"/>
      <c r="BI19" s="427"/>
      <c r="BJ19" s="427"/>
      <c r="BK19" s="427"/>
      <c r="BL19" s="427"/>
    </row>
    <row r="20" spans="1:64" s="461" customFormat="1" ht="24" hidden="1" customHeight="1">
      <c r="A20" s="707" t="s">
        <v>369</v>
      </c>
      <c r="B20" s="708" t="s">
        <v>47</v>
      </c>
      <c r="C20" s="1177" t="s">
        <v>132</v>
      </c>
      <c r="D20" s="772">
        <v>0</v>
      </c>
      <c r="E20" s="1182">
        <v>0</v>
      </c>
      <c r="F20" s="772">
        <v>0</v>
      </c>
      <c r="G20" s="775">
        <v>0</v>
      </c>
      <c r="H20" s="773">
        <v>0</v>
      </c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</row>
    <row r="21" spans="1:64" s="461" customFormat="1" ht="24" customHeight="1">
      <c r="A21" s="707" t="s">
        <v>370</v>
      </c>
      <c r="B21" s="709" t="s">
        <v>47</v>
      </c>
      <c r="C21" s="1177" t="s">
        <v>371</v>
      </c>
      <c r="D21" s="772">
        <v>7357282.2199999997</v>
      </c>
      <c r="E21" s="1182">
        <v>271549.28000000003</v>
      </c>
      <c r="F21" s="772">
        <v>0</v>
      </c>
      <c r="G21" s="775">
        <v>269400</v>
      </c>
      <c r="H21" s="773">
        <v>2149.2800000000002</v>
      </c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</row>
    <row r="22" spans="1:64" s="461" customFormat="1" ht="24" customHeight="1">
      <c r="A22" s="707" t="s">
        <v>372</v>
      </c>
      <c r="B22" s="709" t="s">
        <v>47</v>
      </c>
      <c r="C22" s="1177" t="s">
        <v>373</v>
      </c>
      <c r="D22" s="772">
        <v>910875.62</v>
      </c>
      <c r="E22" s="1182">
        <v>680</v>
      </c>
      <c r="F22" s="772">
        <v>0</v>
      </c>
      <c r="G22" s="775">
        <v>680</v>
      </c>
      <c r="H22" s="773">
        <v>0</v>
      </c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</row>
    <row r="23" spans="1:64" s="460" customFormat="1" ht="24" hidden="1" customHeight="1">
      <c r="A23" s="707" t="s">
        <v>374</v>
      </c>
      <c r="B23" s="709" t="s">
        <v>47</v>
      </c>
      <c r="C23" s="1177" t="s">
        <v>375</v>
      </c>
      <c r="D23" s="772">
        <v>0</v>
      </c>
      <c r="E23" s="1182">
        <v>0</v>
      </c>
      <c r="F23" s="772">
        <v>0</v>
      </c>
      <c r="G23" s="775">
        <v>0</v>
      </c>
      <c r="H23" s="773">
        <v>0</v>
      </c>
    </row>
    <row r="24" spans="1:64" s="461" customFormat="1" ht="24" customHeight="1">
      <c r="A24" s="707" t="s">
        <v>377</v>
      </c>
      <c r="B24" s="709" t="s">
        <v>47</v>
      </c>
      <c r="C24" s="1177" t="s">
        <v>83</v>
      </c>
      <c r="D24" s="772">
        <v>26258143.480000023</v>
      </c>
      <c r="E24" s="1182">
        <v>3423.54</v>
      </c>
      <c r="F24" s="772">
        <v>299.48</v>
      </c>
      <c r="G24" s="775">
        <v>3422.08</v>
      </c>
      <c r="H24" s="773">
        <v>1.46</v>
      </c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</row>
    <row r="25" spans="1:64" s="462" customFormat="1" ht="24" customHeight="1">
      <c r="A25" s="707" t="s">
        <v>383</v>
      </c>
      <c r="B25" s="709" t="s">
        <v>47</v>
      </c>
      <c r="C25" s="1177" t="s">
        <v>113</v>
      </c>
      <c r="D25" s="772">
        <v>55819.659999999996</v>
      </c>
      <c r="E25" s="1182">
        <v>0</v>
      </c>
      <c r="F25" s="772">
        <v>0</v>
      </c>
      <c r="G25" s="775">
        <v>0</v>
      </c>
      <c r="H25" s="773">
        <v>0</v>
      </c>
      <c r="I25" s="460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</row>
    <row r="26" spans="1:64" s="463" customFormat="1" ht="24" customHeight="1">
      <c r="A26" s="707" t="s">
        <v>387</v>
      </c>
      <c r="B26" s="709" t="s">
        <v>47</v>
      </c>
      <c r="C26" s="1177" t="s">
        <v>579</v>
      </c>
      <c r="D26" s="772">
        <v>7366353.3500000024</v>
      </c>
      <c r="E26" s="1182">
        <v>2447</v>
      </c>
      <c r="F26" s="772">
        <v>2447</v>
      </c>
      <c r="G26" s="775">
        <v>2447</v>
      </c>
      <c r="H26" s="773">
        <v>0</v>
      </c>
      <c r="I26" s="460"/>
      <c r="J26" s="46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</row>
    <row r="27" spans="1:64" s="464" customFormat="1" ht="24" hidden="1" customHeight="1">
      <c r="A27" s="705" t="s">
        <v>400</v>
      </c>
      <c r="B27" s="706" t="s">
        <v>47</v>
      </c>
      <c r="C27" s="469" t="s">
        <v>401</v>
      </c>
      <c r="D27" s="772">
        <v>0</v>
      </c>
      <c r="E27" s="1182">
        <v>0</v>
      </c>
      <c r="F27" s="772">
        <v>0</v>
      </c>
      <c r="G27" s="774">
        <v>0</v>
      </c>
      <c r="H27" s="773">
        <v>0</v>
      </c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7"/>
      <c r="BI27" s="427"/>
      <c r="BJ27" s="427"/>
      <c r="BK27" s="427"/>
      <c r="BL27" s="427"/>
    </row>
    <row r="28" spans="1:64" s="464" customFormat="1" ht="24" customHeight="1">
      <c r="A28" s="705" t="s">
        <v>402</v>
      </c>
      <c r="B28" s="706" t="s">
        <v>47</v>
      </c>
      <c r="C28" s="469" t="s">
        <v>115</v>
      </c>
      <c r="D28" s="772">
        <v>2634066.9099999997</v>
      </c>
      <c r="E28" s="1182">
        <v>0</v>
      </c>
      <c r="F28" s="772">
        <v>0</v>
      </c>
      <c r="G28" s="774">
        <v>0</v>
      </c>
      <c r="H28" s="773">
        <v>0</v>
      </c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427"/>
      <c r="AX28" s="427"/>
      <c r="AY28" s="427"/>
      <c r="AZ28" s="427"/>
      <c r="BA28" s="427"/>
      <c r="BB28" s="427"/>
      <c r="BC28" s="427"/>
      <c r="BD28" s="427"/>
      <c r="BE28" s="427"/>
      <c r="BF28" s="427"/>
      <c r="BG28" s="427"/>
      <c r="BH28" s="427"/>
      <c r="BI28" s="427"/>
      <c r="BJ28" s="427"/>
      <c r="BK28" s="427"/>
      <c r="BL28" s="427"/>
    </row>
    <row r="29" spans="1:64" s="465" customFormat="1" ht="24" customHeight="1">
      <c r="A29" s="705" t="s">
        <v>403</v>
      </c>
      <c r="B29" s="706" t="s">
        <v>47</v>
      </c>
      <c r="C29" s="469" t="s">
        <v>404</v>
      </c>
      <c r="D29" s="772">
        <v>27124474.859999999</v>
      </c>
      <c r="E29" s="1182">
        <v>4414.66</v>
      </c>
      <c r="F29" s="772">
        <v>0</v>
      </c>
      <c r="G29" s="774">
        <v>4414.66</v>
      </c>
      <c r="H29" s="773">
        <v>0</v>
      </c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7"/>
      <c r="AS29" s="427"/>
      <c r="AT29" s="427"/>
      <c r="AU29" s="427"/>
      <c r="AV29" s="427"/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7"/>
    </row>
    <row r="30" spans="1:64" s="464" customFormat="1" ht="24" customHeight="1">
      <c r="A30" s="705" t="s">
        <v>405</v>
      </c>
      <c r="B30" s="706" t="s">
        <v>47</v>
      </c>
      <c r="C30" s="469" t="s">
        <v>406</v>
      </c>
      <c r="D30" s="772">
        <v>51927.24</v>
      </c>
      <c r="E30" s="1182">
        <v>0</v>
      </c>
      <c r="F30" s="772">
        <v>0</v>
      </c>
      <c r="G30" s="774">
        <v>0</v>
      </c>
      <c r="H30" s="773">
        <v>0</v>
      </c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7"/>
      <c r="BI30" s="427"/>
      <c r="BJ30" s="427"/>
      <c r="BK30" s="427"/>
      <c r="BL30" s="427"/>
    </row>
    <row r="31" spans="1:64" s="464" customFormat="1" ht="24" customHeight="1">
      <c r="A31" s="705" t="s">
        <v>407</v>
      </c>
      <c r="B31" s="706" t="s">
        <v>47</v>
      </c>
      <c r="C31" s="469" t="s">
        <v>582</v>
      </c>
      <c r="D31" s="772">
        <v>240283.32000000004</v>
      </c>
      <c r="E31" s="1182">
        <v>726.71</v>
      </c>
      <c r="F31" s="772">
        <v>0</v>
      </c>
      <c r="G31" s="774">
        <v>720</v>
      </c>
      <c r="H31" s="773">
        <v>6.71</v>
      </c>
    </row>
    <row r="32" spans="1:64" s="459" customFormat="1" ht="24" customHeight="1">
      <c r="A32" s="705" t="s">
        <v>410</v>
      </c>
      <c r="B32" s="706" t="s">
        <v>47</v>
      </c>
      <c r="C32" s="469" t="s">
        <v>583</v>
      </c>
      <c r="D32" s="772">
        <v>245775</v>
      </c>
      <c r="E32" s="1182">
        <v>0</v>
      </c>
      <c r="F32" s="772">
        <v>0</v>
      </c>
      <c r="G32" s="774">
        <v>0</v>
      </c>
      <c r="H32" s="773">
        <v>0</v>
      </c>
    </row>
    <row r="33" spans="1:8" s="459" customFormat="1" ht="24" customHeight="1">
      <c r="A33" s="705" t="s">
        <v>426</v>
      </c>
      <c r="B33" s="706" t="s">
        <v>47</v>
      </c>
      <c r="C33" s="469" t="s">
        <v>178</v>
      </c>
      <c r="D33" s="772">
        <v>1006342.5700000001</v>
      </c>
      <c r="E33" s="1182">
        <v>0</v>
      </c>
      <c r="F33" s="772">
        <v>0</v>
      </c>
      <c r="G33" s="774">
        <v>0</v>
      </c>
      <c r="H33" s="773">
        <v>0</v>
      </c>
    </row>
    <row r="34" spans="1:8" s="459" customFormat="1" ht="24" customHeight="1">
      <c r="A34" s="705" t="s">
        <v>413</v>
      </c>
      <c r="B34" s="706" t="s">
        <v>47</v>
      </c>
      <c r="C34" s="469" t="s">
        <v>584</v>
      </c>
      <c r="D34" s="772">
        <v>1742367.76</v>
      </c>
      <c r="E34" s="1182">
        <v>0</v>
      </c>
      <c r="F34" s="772">
        <v>0</v>
      </c>
      <c r="G34" s="774">
        <v>0</v>
      </c>
      <c r="H34" s="773">
        <v>0</v>
      </c>
    </row>
    <row r="35" spans="1:8" s="459" customFormat="1" ht="24" customHeight="1">
      <c r="A35" s="705" t="s">
        <v>416</v>
      </c>
      <c r="B35" s="466" t="s">
        <v>47</v>
      </c>
      <c r="C35" s="469" t="s">
        <v>585</v>
      </c>
      <c r="D35" s="772">
        <v>837825.19000000041</v>
      </c>
      <c r="E35" s="1182">
        <v>0</v>
      </c>
      <c r="F35" s="772">
        <v>0</v>
      </c>
      <c r="G35" s="774">
        <v>0</v>
      </c>
      <c r="H35" s="773">
        <v>0</v>
      </c>
    </row>
    <row r="36" spans="1:8" s="459" customFormat="1" ht="30.75" customHeight="1">
      <c r="A36" s="1230" t="s">
        <v>419</v>
      </c>
      <c r="B36" s="467" t="s">
        <v>47</v>
      </c>
      <c r="C36" s="1231" t="s">
        <v>586</v>
      </c>
      <c r="D36" s="1195">
        <v>96518.1</v>
      </c>
      <c r="E36" s="1196">
        <v>0</v>
      </c>
      <c r="F36" s="1195">
        <v>0</v>
      </c>
      <c r="G36" s="776">
        <v>0</v>
      </c>
      <c r="H36" s="1197">
        <v>0</v>
      </c>
    </row>
    <row r="37" spans="1:8" s="459" customFormat="1" ht="15.75" hidden="1" customHeight="1">
      <c r="A37" s="1178" t="s">
        <v>424</v>
      </c>
      <c r="B37" s="467" t="s">
        <v>47</v>
      </c>
      <c r="C37" s="896" t="s">
        <v>425</v>
      </c>
      <c r="D37" s="1185" t="e">
        <f>SUMIFS(#REF!,#REF!,"85",#REF!,A37)</f>
        <v>#REF!</v>
      </c>
      <c r="E37" s="1188" t="e">
        <f>SUMIFS(#REF!,#REF!,A37,#REF!,"85")+SUMIFS(#REF!,#REF!,A37,#REF!,"85")</f>
        <v>#REF!</v>
      </c>
      <c r="F37" s="1185" t="e">
        <f>SUMIFS(#REF!,#REF!,A37,#REF!,"85")</f>
        <v>#REF!</v>
      </c>
      <c r="G37" s="1194" t="e">
        <f t="shared" ref="G37" si="0">E37-H37</f>
        <v>#REF!</v>
      </c>
      <c r="H37" s="1186" t="e">
        <f>SUMIFS(#REF!,#REF!,"456",#REF!,A37,#REF!,"85")+SUMIFS(#REF!,#REF!,"457",#REF!,A37,#REF!,"85")+SUMIFS(#REF!,#REF!,"458",#REF!,A37,#REF!,"85")+SUMIFS(#REF!,#REF!,"465",#REF!,A37,#REF!,"85")+SUMIFS(#REF!,#REF!,"466",#REF!,A37,#REF!,"85")+SUMIFS(#REF!,#REF!,"467",#REF!,A37,#REF!,"85")+SUMIFS(#REF!,#REF!,"468",#REF!,A37,#REF!,"85")+SUMIFS(#REF!,#REF!,"456",#REF!,A37,#REF!,"85")+SUMIFS(#REF!,#REF!,"457",#REF!,A37,#REF!,"85")+SUMIFS(#REF!,#REF!,"458",#REF!,A37,#REF!,"85")+SUMIFS(#REF!,#REF!,"465",#REF!,A37,#REF!,"85")+SUMIFS(#REF!,#REF!,"466",#REF!,A37,#REF!,"85")+SUMIFS(#REF!,#REF!,"467",#REF!,A37,#REF!,"85")+SUMIFS(#REF!,#REF!,"468",#REF!,A37,#REF!,"85")</f>
        <v>#REF!</v>
      </c>
    </row>
    <row r="38" spans="1:8" s="459" customFormat="1" ht="16.5" customHeight="1">
      <c r="A38" s="468"/>
      <c r="B38" s="466"/>
      <c r="C38" s="469"/>
      <c r="D38" s="470"/>
      <c r="E38" s="471"/>
      <c r="F38" s="471"/>
      <c r="G38" s="472"/>
      <c r="H38" s="473"/>
    </row>
    <row r="39" spans="1:8" s="459" customFormat="1" ht="18.75" customHeight="1"/>
    <row r="40" spans="1:8" ht="16.5" customHeight="1">
      <c r="A40" s="474" t="s">
        <v>4</v>
      </c>
      <c r="B40" s="475"/>
      <c r="C40" s="474"/>
      <c r="D40" s="427" t="s">
        <v>4</v>
      </c>
    </row>
    <row r="41" spans="1:8" ht="22.5" hidden="1" customHeight="1">
      <c r="B41" s="1561" t="s">
        <v>600</v>
      </c>
      <c r="C41" s="1561"/>
      <c r="D41" s="427">
        <v>0</v>
      </c>
    </row>
    <row r="42" spans="1:8">
      <c r="D42" s="427" t="s">
        <v>4</v>
      </c>
    </row>
    <row r="43" spans="1:8">
      <c r="D43" s="427" t="s">
        <v>4</v>
      </c>
    </row>
    <row r="44" spans="1:8">
      <c r="D44" s="427" t="s">
        <v>4</v>
      </c>
    </row>
    <row r="45" spans="1:8">
      <c r="D45" s="427" t="s">
        <v>4</v>
      </c>
    </row>
    <row r="46" spans="1:8">
      <c r="D46" s="427" t="s">
        <v>4</v>
      </c>
    </row>
    <row r="47" spans="1:8">
      <c r="D47" s="476" t="s">
        <v>4</v>
      </c>
    </row>
    <row r="48" spans="1:8">
      <c r="D48" s="427" t="s">
        <v>4</v>
      </c>
    </row>
    <row r="49" spans="4:4">
      <c r="D49" s="427" t="s">
        <v>4</v>
      </c>
    </row>
    <row r="50" spans="4:4">
      <c r="D50" s="427" t="s">
        <v>4</v>
      </c>
    </row>
    <row r="51" spans="4:4">
      <c r="D51" s="427" t="s">
        <v>4</v>
      </c>
    </row>
    <row r="52" spans="4:4">
      <c r="D52" s="427" t="s">
        <v>4</v>
      </c>
    </row>
    <row r="53" spans="4:4">
      <c r="D53" s="427" t="s">
        <v>4</v>
      </c>
    </row>
    <row r="54" spans="4:4">
      <c r="D54" s="427" t="s">
        <v>4</v>
      </c>
    </row>
    <row r="55" spans="4:4">
      <c r="D55" s="477" t="s">
        <v>4</v>
      </c>
    </row>
    <row r="56" spans="4:4">
      <c r="D56" s="477" t="s">
        <v>4</v>
      </c>
    </row>
    <row r="57" spans="4:4">
      <c r="D57" s="477" t="s">
        <v>4</v>
      </c>
    </row>
    <row r="58" spans="4:4">
      <c r="D58" s="477" t="s">
        <v>4</v>
      </c>
    </row>
    <row r="59" spans="4:4">
      <c r="D59" s="477" t="s">
        <v>4</v>
      </c>
    </row>
    <row r="60" spans="4:4">
      <c r="D60" s="477" t="s">
        <v>4</v>
      </c>
    </row>
    <row r="61" spans="4:4">
      <c r="D61" s="477" t="s">
        <v>4</v>
      </c>
    </row>
    <row r="62" spans="4:4">
      <c r="D62" s="477" t="s">
        <v>4</v>
      </c>
    </row>
    <row r="63" spans="4:4">
      <c r="D63" s="477" t="s">
        <v>4</v>
      </c>
    </row>
    <row r="64" spans="4:4">
      <c r="D64" s="477" t="s">
        <v>4</v>
      </c>
    </row>
    <row r="65" spans="4:4">
      <c r="D65" s="477" t="s">
        <v>4</v>
      </c>
    </row>
    <row r="66" spans="4:4">
      <c r="D66" s="477" t="s">
        <v>4</v>
      </c>
    </row>
    <row r="67" spans="4:4">
      <c r="D67" s="477" t="s">
        <v>4</v>
      </c>
    </row>
    <row r="68" spans="4:4">
      <c r="D68" s="477" t="s">
        <v>4</v>
      </c>
    </row>
    <row r="69" spans="4:4">
      <c r="D69" s="477" t="s">
        <v>4</v>
      </c>
    </row>
    <row r="70" spans="4:4">
      <c r="D70" s="477" t="s">
        <v>4</v>
      </c>
    </row>
    <row r="71" spans="4:4">
      <c r="D71" s="477" t="s">
        <v>4</v>
      </c>
    </row>
    <row r="72" spans="4:4">
      <c r="D72" s="477" t="s">
        <v>4</v>
      </c>
    </row>
    <row r="73" spans="4:4">
      <c r="D73" s="477" t="s">
        <v>4</v>
      </c>
    </row>
    <row r="74" spans="4:4">
      <c r="D74" s="477" t="s">
        <v>4</v>
      </c>
    </row>
    <row r="75" spans="4:4">
      <c r="D75" s="477" t="s">
        <v>4</v>
      </c>
    </row>
    <row r="76" spans="4:4">
      <c r="D76" s="477" t="s">
        <v>4</v>
      </c>
    </row>
    <row r="77" spans="4:4">
      <c r="D77" s="477" t="s">
        <v>4</v>
      </c>
    </row>
    <row r="78" spans="4:4">
      <c r="D78" s="477" t="s">
        <v>4</v>
      </c>
    </row>
    <row r="79" spans="4:4">
      <c r="D79" s="477" t="s">
        <v>4</v>
      </c>
    </row>
    <row r="80" spans="4:4">
      <c r="D80" s="477" t="s">
        <v>4</v>
      </c>
    </row>
    <row r="81" spans="4:4">
      <c r="D81" s="477" t="s">
        <v>4</v>
      </c>
    </row>
    <row r="82" spans="4:4">
      <c r="D82" s="477" t="s">
        <v>4</v>
      </c>
    </row>
    <row r="83" spans="4:4">
      <c r="D83" s="477" t="s">
        <v>4</v>
      </c>
    </row>
    <row r="84" spans="4:4">
      <c r="D84" s="477" t="s">
        <v>4</v>
      </c>
    </row>
    <row r="85" spans="4:4">
      <c r="D85" s="477" t="s">
        <v>4</v>
      </c>
    </row>
    <row r="86" spans="4:4">
      <c r="D86" s="477" t="s">
        <v>4</v>
      </c>
    </row>
    <row r="87" spans="4:4">
      <c r="D87" s="477" t="s">
        <v>4</v>
      </c>
    </row>
    <row r="88" spans="4:4">
      <c r="D88" s="477" t="s">
        <v>4</v>
      </c>
    </row>
    <row r="89" spans="4:4">
      <c r="D89" s="477" t="s">
        <v>4</v>
      </c>
    </row>
    <row r="90" spans="4:4">
      <c r="D90" s="477" t="s">
        <v>4</v>
      </c>
    </row>
    <row r="91" spans="4:4">
      <c r="D91" s="477" t="s">
        <v>4</v>
      </c>
    </row>
    <row r="92" spans="4:4">
      <c r="D92" s="477" t="s">
        <v>4</v>
      </c>
    </row>
    <row r="93" spans="4:4">
      <c r="D93" s="477" t="s">
        <v>4</v>
      </c>
    </row>
    <row r="94" spans="4:4">
      <c r="D94" s="477" t="s">
        <v>4</v>
      </c>
    </row>
    <row r="95" spans="4:4">
      <c r="D95" s="477" t="s">
        <v>4</v>
      </c>
    </row>
    <row r="96" spans="4:4">
      <c r="D96" s="477" t="s">
        <v>4</v>
      </c>
    </row>
    <row r="97" spans="4:4">
      <c r="D97" s="477" t="s">
        <v>4</v>
      </c>
    </row>
    <row r="98" spans="4:4">
      <c r="D98" s="477" t="s">
        <v>4</v>
      </c>
    </row>
    <row r="99" spans="4:4">
      <c r="D99" s="477" t="s">
        <v>4</v>
      </c>
    </row>
    <row r="100" spans="4:4">
      <c r="D100" s="477" t="s">
        <v>4</v>
      </c>
    </row>
    <row r="101" spans="4:4">
      <c r="D101" s="477" t="s">
        <v>4</v>
      </c>
    </row>
    <row r="102" spans="4:4">
      <c r="D102" s="477" t="s">
        <v>4</v>
      </c>
    </row>
    <row r="103" spans="4:4">
      <c r="D103" s="477" t="s">
        <v>4</v>
      </c>
    </row>
    <row r="104" spans="4:4">
      <c r="D104" s="477" t="s">
        <v>4</v>
      </c>
    </row>
    <row r="105" spans="4:4">
      <c r="D105" s="477" t="s">
        <v>4</v>
      </c>
    </row>
    <row r="106" spans="4:4">
      <c r="D106" s="477" t="s">
        <v>4</v>
      </c>
    </row>
    <row r="107" spans="4:4">
      <c r="D107" s="477" t="s">
        <v>4</v>
      </c>
    </row>
    <row r="108" spans="4:4">
      <c r="D108" s="477" t="s">
        <v>4</v>
      </c>
    </row>
    <row r="109" spans="4:4">
      <c r="D109" s="477" t="s">
        <v>4</v>
      </c>
    </row>
    <row r="110" spans="4:4">
      <c r="D110" s="477" t="s">
        <v>4</v>
      </c>
    </row>
    <row r="111" spans="4:4">
      <c r="D111" s="477" t="s">
        <v>4</v>
      </c>
    </row>
    <row r="112" spans="4:4">
      <c r="D112" s="477" t="s">
        <v>4</v>
      </c>
    </row>
    <row r="113" spans="4:4">
      <c r="D113" s="477" t="s">
        <v>4</v>
      </c>
    </row>
    <row r="114" spans="4:4">
      <c r="D114" s="477" t="s">
        <v>4</v>
      </c>
    </row>
    <row r="115" spans="4:4">
      <c r="D115" s="477" t="s">
        <v>4</v>
      </c>
    </row>
    <row r="116" spans="4:4">
      <c r="D116" s="477" t="s">
        <v>4</v>
      </c>
    </row>
    <row r="117" spans="4:4">
      <c r="D117" s="477" t="s">
        <v>4</v>
      </c>
    </row>
    <row r="118" spans="4:4">
      <c r="D118" s="477" t="s">
        <v>4</v>
      </c>
    </row>
    <row r="119" spans="4:4">
      <c r="D119" s="477" t="s">
        <v>4</v>
      </c>
    </row>
    <row r="120" spans="4:4">
      <c r="D120" s="477" t="s">
        <v>4</v>
      </c>
    </row>
    <row r="121" spans="4:4">
      <c r="D121" s="477" t="s">
        <v>4</v>
      </c>
    </row>
    <row r="122" spans="4:4">
      <c r="D122" s="477" t="s">
        <v>4</v>
      </c>
    </row>
    <row r="123" spans="4:4">
      <c r="D123" s="477" t="s">
        <v>4</v>
      </c>
    </row>
    <row r="124" spans="4:4">
      <c r="D124" s="477" t="s">
        <v>4</v>
      </c>
    </row>
    <row r="125" spans="4:4">
      <c r="D125" s="477" t="s">
        <v>4</v>
      </c>
    </row>
    <row r="126" spans="4:4">
      <c r="D126" s="477" t="s">
        <v>4</v>
      </c>
    </row>
    <row r="127" spans="4:4">
      <c r="D127" s="477" t="s">
        <v>4</v>
      </c>
    </row>
    <row r="128" spans="4:4">
      <c r="D128" s="477" t="s">
        <v>4</v>
      </c>
    </row>
    <row r="129" spans="4:4">
      <c r="D129" s="477" t="s">
        <v>4</v>
      </c>
    </row>
    <row r="130" spans="4:4">
      <c r="D130" s="477" t="s">
        <v>4</v>
      </c>
    </row>
    <row r="131" spans="4:4">
      <c r="D131" s="477" t="s">
        <v>4</v>
      </c>
    </row>
    <row r="132" spans="4:4">
      <c r="D132" s="477" t="s">
        <v>4</v>
      </c>
    </row>
    <row r="133" spans="4:4">
      <c r="D133" s="477" t="s">
        <v>4</v>
      </c>
    </row>
    <row r="134" spans="4:4">
      <c r="D134" s="477" t="s">
        <v>4</v>
      </c>
    </row>
    <row r="135" spans="4:4">
      <c r="D135" s="477" t="s">
        <v>4</v>
      </c>
    </row>
    <row r="136" spans="4:4">
      <c r="D136" s="477" t="s">
        <v>4</v>
      </c>
    </row>
    <row r="137" spans="4:4">
      <c r="D137" s="477" t="s">
        <v>4</v>
      </c>
    </row>
    <row r="138" spans="4:4">
      <c r="D138" s="477" t="s">
        <v>4</v>
      </c>
    </row>
    <row r="139" spans="4:4">
      <c r="D139" s="477" t="s">
        <v>4</v>
      </c>
    </row>
    <row r="140" spans="4:4">
      <c r="D140" s="477" t="s">
        <v>4</v>
      </c>
    </row>
    <row r="141" spans="4:4">
      <c r="D141" s="477" t="s">
        <v>4</v>
      </c>
    </row>
    <row r="142" spans="4:4">
      <c r="D142" s="477" t="s">
        <v>4</v>
      </c>
    </row>
    <row r="143" spans="4:4">
      <c r="D143" s="477" t="s">
        <v>4</v>
      </c>
    </row>
    <row r="144" spans="4:4">
      <c r="D144" s="477" t="s">
        <v>4</v>
      </c>
    </row>
    <row r="145" spans="4:4">
      <c r="D145" s="477" t="s">
        <v>4</v>
      </c>
    </row>
    <row r="146" spans="4:4">
      <c r="D146" s="477" t="s">
        <v>4</v>
      </c>
    </row>
    <row r="147" spans="4:4">
      <c r="D147" s="477" t="s">
        <v>4</v>
      </c>
    </row>
    <row r="148" spans="4:4">
      <c r="D148" s="477" t="s">
        <v>4</v>
      </c>
    </row>
    <row r="149" spans="4:4">
      <c r="D149" s="477" t="s">
        <v>4</v>
      </c>
    </row>
    <row r="150" spans="4:4">
      <c r="D150" s="477" t="s">
        <v>4</v>
      </c>
    </row>
    <row r="151" spans="4:4">
      <c r="D151" s="477" t="s">
        <v>4</v>
      </c>
    </row>
    <row r="152" spans="4:4">
      <c r="D152" s="477" t="s">
        <v>4</v>
      </c>
    </row>
    <row r="153" spans="4:4">
      <c r="D153" s="477" t="s">
        <v>4</v>
      </c>
    </row>
    <row r="154" spans="4:4">
      <c r="D154" s="477" t="s">
        <v>4</v>
      </c>
    </row>
    <row r="155" spans="4:4">
      <c r="D155" s="477" t="s">
        <v>4</v>
      </c>
    </row>
    <row r="156" spans="4:4">
      <c r="D156" s="477" t="s">
        <v>4</v>
      </c>
    </row>
    <row r="157" spans="4:4">
      <c r="D157" s="477" t="s">
        <v>4</v>
      </c>
    </row>
    <row r="158" spans="4:4">
      <c r="D158" s="477" t="s">
        <v>4</v>
      </c>
    </row>
    <row r="159" spans="4:4">
      <c r="D159" s="477" t="s">
        <v>4</v>
      </c>
    </row>
    <row r="160" spans="4:4">
      <c r="D160" s="477" t="s">
        <v>4</v>
      </c>
    </row>
    <row r="161" spans="4:4">
      <c r="D161" s="477" t="s">
        <v>4</v>
      </c>
    </row>
    <row r="162" spans="4:4">
      <c r="D162" s="477" t="s">
        <v>4</v>
      </c>
    </row>
    <row r="163" spans="4:4">
      <c r="D163" s="477" t="s">
        <v>4</v>
      </c>
    </row>
    <row r="164" spans="4:4">
      <c r="D164" s="477" t="s">
        <v>4</v>
      </c>
    </row>
    <row r="165" spans="4:4">
      <c r="D165" s="477" t="s">
        <v>4</v>
      </c>
    </row>
    <row r="166" spans="4:4">
      <c r="D166" s="477" t="s">
        <v>4</v>
      </c>
    </row>
    <row r="167" spans="4:4">
      <c r="D167" s="477" t="s">
        <v>4</v>
      </c>
    </row>
    <row r="168" spans="4:4">
      <c r="D168" s="477" t="s">
        <v>4</v>
      </c>
    </row>
    <row r="169" spans="4:4">
      <c r="D169" s="477" t="s">
        <v>4</v>
      </c>
    </row>
    <row r="170" spans="4:4">
      <c r="D170" s="477" t="s">
        <v>4</v>
      </c>
    </row>
    <row r="171" spans="4:4">
      <c r="D171" s="477" t="s">
        <v>4</v>
      </c>
    </row>
    <row r="172" spans="4:4">
      <c r="D172" s="477" t="s">
        <v>4</v>
      </c>
    </row>
    <row r="173" spans="4:4">
      <c r="D173" s="477" t="s">
        <v>4</v>
      </c>
    </row>
    <row r="174" spans="4:4">
      <c r="D174" s="477" t="s">
        <v>4</v>
      </c>
    </row>
    <row r="175" spans="4:4">
      <c r="D175" s="477" t="s">
        <v>4</v>
      </c>
    </row>
    <row r="176" spans="4:4">
      <c r="D176" s="477" t="s">
        <v>4</v>
      </c>
    </row>
    <row r="177" spans="4:4">
      <c r="D177" s="477" t="s">
        <v>4</v>
      </c>
    </row>
    <row r="178" spans="4:4">
      <c r="D178" s="477" t="s">
        <v>4</v>
      </c>
    </row>
    <row r="179" spans="4:4">
      <c r="D179" s="477" t="s">
        <v>4</v>
      </c>
    </row>
    <row r="180" spans="4:4">
      <c r="D180" s="477" t="s">
        <v>4</v>
      </c>
    </row>
    <row r="181" spans="4:4">
      <c r="D181" s="477" t="s">
        <v>4</v>
      </c>
    </row>
    <row r="182" spans="4:4">
      <c r="D182" s="477" t="s">
        <v>4</v>
      </c>
    </row>
    <row r="183" spans="4:4">
      <c r="D183" s="477" t="s">
        <v>4</v>
      </c>
    </row>
    <row r="184" spans="4:4">
      <c r="D184" s="477" t="s">
        <v>4</v>
      </c>
    </row>
    <row r="185" spans="4:4">
      <c r="D185" s="477" t="s">
        <v>4</v>
      </c>
    </row>
    <row r="186" spans="4:4">
      <c r="D186" s="477" t="s">
        <v>4</v>
      </c>
    </row>
    <row r="187" spans="4:4">
      <c r="D187" s="477" t="s">
        <v>4</v>
      </c>
    </row>
    <row r="188" spans="4:4">
      <c r="D188" s="477" t="s">
        <v>4</v>
      </c>
    </row>
    <row r="189" spans="4:4">
      <c r="D189" s="477" t="s">
        <v>4</v>
      </c>
    </row>
    <row r="190" spans="4:4">
      <c r="D190" s="477" t="s">
        <v>4</v>
      </c>
    </row>
    <row r="191" spans="4:4">
      <c r="D191" s="477" t="s">
        <v>4</v>
      </c>
    </row>
    <row r="192" spans="4:4">
      <c r="D192" s="477" t="s">
        <v>4</v>
      </c>
    </row>
    <row r="193" spans="4:4">
      <c r="D193" s="477" t="s">
        <v>4</v>
      </c>
    </row>
    <row r="194" spans="4:4">
      <c r="D194" s="477" t="s">
        <v>4</v>
      </c>
    </row>
    <row r="195" spans="4:4">
      <c r="D195" s="477" t="s">
        <v>4</v>
      </c>
    </row>
    <row r="196" spans="4:4">
      <c r="D196" s="477" t="s">
        <v>4</v>
      </c>
    </row>
    <row r="197" spans="4:4">
      <c r="D197" s="477" t="s">
        <v>4</v>
      </c>
    </row>
    <row r="198" spans="4:4">
      <c r="D198" s="477" t="s">
        <v>4</v>
      </c>
    </row>
    <row r="199" spans="4:4">
      <c r="D199" s="477" t="s">
        <v>4</v>
      </c>
    </row>
    <row r="200" spans="4:4">
      <c r="D200" s="477" t="s">
        <v>4</v>
      </c>
    </row>
    <row r="201" spans="4:4">
      <c r="D201" s="477" t="s">
        <v>4</v>
      </c>
    </row>
    <row r="202" spans="4:4">
      <c r="D202" s="477" t="s">
        <v>4</v>
      </c>
    </row>
    <row r="203" spans="4:4">
      <c r="D203" s="477" t="s">
        <v>4</v>
      </c>
    </row>
    <row r="204" spans="4:4">
      <c r="D204" s="477" t="s">
        <v>4</v>
      </c>
    </row>
    <row r="205" spans="4:4">
      <c r="D205" s="477" t="s">
        <v>4</v>
      </c>
    </row>
    <row r="206" spans="4:4">
      <c r="D206" s="477" t="s">
        <v>4</v>
      </c>
    </row>
    <row r="207" spans="4:4">
      <c r="D207" s="477" t="s">
        <v>4</v>
      </c>
    </row>
    <row r="208" spans="4:4">
      <c r="D208" s="477" t="s">
        <v>4</v>
      </c>
    </row>
    <row r="209" spans="4:4">
      <c r="D209" s="477" t="s">
        <v>4</v>
      </c>
    </row>
    <row r="210" spans="4:4">
      <c r="D210" s="477" t="s">
        <v>4</v>
      </c>
    </row>
    <row r="211" spans="4:4">
      <c r="D211" s="477" t="s">
        <v>4</v>
      </c>
    </row>
    <row r="212" spans="4:4">
      <c r="D212" s="477" t="s">
        <v>4</v>
      </c>
    </row>
    <row r="213" spans="4:4">
      <c r="D213" s="477" t="s">
        <v>4</v>
      </c>
    </row>
    <row r="214" spans="4:4">
      <c r="D214" s="477" t="s">
        <v>4</v>
      </c>
    </row>
    <row r="215" spans="4:4">
      <c r="D215" s="477" t="s">
        <v>4</v>
      </c>
    </row>
    <row r="216" spans="4:4">
      <c r="D216" s="477" t="s">
        <v>4</v>
      </c>
    </row>
    <row r="217" spans="4:4">
      <c r="D217" s="477" t="s">
        <v>4</v>
      </c>
    </row>
    <row r="218" spans="4:4">
      <c r="D218" s="477" t="s">
        <v>4</v>
      </c>
    </row>
    <row r="219" spans="4:4">
      <c r="D219" s="477" t="s">
        <v>4</v>
      </c>
    </row>
    <row r="220" spans="4:4">
      <c r="D220" s="477" t="s">
        <v>4</v>
      </c>
    </row>
    <row r="221" spans="4:4">
      <c r="D221" s="477" t="s">
        <v>4</v>
      </c>
    </row>
    <row r="222" spans="4:4">
      <c r="D222" s="477" t="s">
        <v>4</v>
      </c>
    </row>
    <row r="223" spans="4:4">
      <c r="D223" s="477" t="s">
        <v>4</v>
      </c>
    </row>
    <row r="224" spans="4:4">
      <c r="D224" s="477" t="s">
        <v>4</v>
      </c>
    </row>
    <row r="225" spans="4:4">
      <c r="D225" s="477" t="s">
        <v>4</v>
      </c>
    </row>
    <row r="226" spans="4:4">
      <c r="D226" s="477" t="s">
        <v>4</v>
      </c>
    </row>
    <row r="227" spans="4:4">
      <c r="D227" s="477" t="s">
        <v>4</v>
      </c>
    </row>
    <row r="228" spans="4:4">
      <c r="D228" s="477" t="s">
        <v>4</v>
      </c>
    </row>
    <row r="229" spans="4:4">
      <c r="D229" s="477" t="s">
        <v>4</v>
      </c>
    </row>
    <row r="230" spans="4:4">
      <c r="D230" s="477" t="s">
        <v>4</v>
      </c>
    </row>
    <row r="231" spans="4:4">
      <c r="D231" s="477" t="s">
        <v>4</v>
      </c>
    </row>
    <row r="232" spans="4:4">
      <c r="D232" s="477" t="s">
        <v>4</v>
      </c>
    </row>
    <row r="233" spans="4:4">
      <c r="D233" s="477" t="s">
        <v>4</v>
      </c>
    </row>
    <row r="234" spans="4:4">
      <c r="D234" s="477" t="s">
        <v>4</v>
      </c>
    </row>
    <row r="235" spans="4:4">
      <c r="D235" s="477" t="s">
        <v>4</v>
      </c>
    </row>
    <row r="236" spans="4:4">
      <c r="D236" s="477" t="s">
        <v>4</v>
      </c>
    </row>
    <row r="237" spans="4:4">
      <c r="D237" s="477" t="s">
        <v>4</v>
      </c>
    </row>
    <row r="238" spans="4:4">
      <c r="D238" s="477" t="s">
        <v>4</v>
      </c>
    </row>
    <row r="239" spans="4:4">
      <c r="D239" s="477" t="s">
        <v>4</v>
      </c>
    </row>
    <row r="240" spans="4:4">
      <c r="D240" s="477" t="s">
        <v>4</v>
      </c>
    </row>
    <row r="241" spans="4:4">
      <c r="D241" s="477" t="s">
        <v>4</v>
      </c>
    </row>
    <row r="242" spans="4:4">
      <c r="D242" s="477" t="s">
        <v>4</v>
      </c>
    </row>
    <row r="243" spans="4:4">
      <c r="D243" s="477" t="s">
        <v>4</v>
      </c>
    </row>
    <row r="244" spans="4:4">
      <c r="D244" s="477" t="s">
        <v>4</v>
      </c>
    </row>
    <row r="245" spans="4:4">
      <c r="D245" s="477" t="s">
        <v>4</v>
      </c>
    </row>
    <row r="246" spans="4:4">
      <c r="D246" s="477" t="s">
        <v>4</v>
      </c>
    </row>
    <row r="247" spans="4:4">
      <c r="D247" s="477" t="s">
        <v>4</v>
      </c>
    </row>
    <row r="248" spans="4:4">
      <c r="D248" s="477" t="s">
        <v>4</v>
      </c>
    </row>
    <row r="249" spans="4:4">
      <c r="D249" s="477" t="s">
        <v>4</v>
      </c>
    </row>
    <row r="250" spans="4:4">
      <c r="D250" s="477" t="s">
        <v>4</v>
      </c>
    </row>
    <row r="251" spans="4:4">
      <c r="D251" s="477" t="s">
        <v>4</v>
      </c>
    </row>
    <row r="252" spans="4:4">
      <c r="D252" s="477" t="s">
        <v>4</v>
      </c>
    </row>
    <row r="253" spans="4:4">
      <c r="D253" s="477" t="s">
        <v>4</v>
      </c>
    </row>
    <row r="254" spans="4:4">
      <c r="D254" s="477" t="s">
        <v>4</v>
      </c>
    </row>
    <row r="255" spans="4:4">
      <c r="D255" s="477" t="s">
        <v>4</v>
      </c>
    </row>
    <row r="256" spans="4:4">
      <c r="D256" s="477" t="s">
        <v>4</v>
      </c>
    </row>
    <row r="257" spans="4:4">
      <c r="D257" s="477" t="s">
        <v>4</v>
      </c>
    </row>
    <row r="258" spans="4:4">
      <c r="D258" s="477" t="s">
        <v>4</v>
      </c>
    </row>
    <row r="259" spans="4:4">
      <c r="D259" s="477" t="s">
        <v>4</v>
      </c>
    </row>
    <row r="260" spans="4:4">
      <c r="D260" s="477" t="s">
        <v>4</v>
      </c>
    </row>
    <row r="261" spans="4:4">
      <c r="D261" s="477" t="s">
        <v>4</v>
      </c>
    </row>
    <row r="262" spans="4:4">
      <c r="D262" s="477" t="s">
        <v>4</v>
      </c>
    </row>
    <row r="263" spans="4:4">
      <c r="D263" s="477" t="s">
        <v>4</v>
      </c>
    </row>
    <row r="264" spans="4:4">
      <c r="D264" s="477" t="s">
        <v>4</v>
      </c>
    </row>
    <row r="265" spans="4:4">
      <c r="D265" s="477" t="s">
        <v>4</v>
      </c>
    </row>
    <row r="266" spans="4:4">
      <c r="D266" s="477" t="s">
        <v>4</v>
      </c>
    </row>
    <row r="267" spans="4:4">
      <c r="D267" s="477" t="s">
        <v>4</v>
      </c>
    </row>
    <row r="268" spans="4:4">
      <c r="D268" s="477" t="s">
        <v>4</v>
      </c>
    </row>
    <row r="269" spans="4:4">
      <c r="D269" s="477" t="s">
        <v>4</v>
      </c>
    </row>
    <row r="270" spans="4:4">
      <c r="D270" s="477" t="s">
        <v>4</v>
      </c>
    </row>
    <row r="271" spans="4:4">
      <c r="D271" s="477" t="s">
        <v>4</v>
      </c>
    </row>
    <row r="272" spans="4:4">
      <c r="D272" s="477" t="s">
        <v>4</v>
      </c>
    </row>
    <row r="273" spans="4:4">
      <c r="D273" s="477" t="s">
        <v>4</v>
      </c>
    </row>
    <row r="274" spans="4:4">
      <c r="D274" s="477" t="s">
        <v>4</v>
      </c>
    </row>
    <row r="275" spans="4:4">
      <c r="D275" s="477" t="s">
        <v>4</v>
      </c>
    </row>
    <row r="276" spans="4:4">
      <c r="D276" s="477" t="s">
        <v>4</v>
      </c>
    </row>
    <row r="277" spans="4:4">
      <c r="D277" s="477" t="s">
        <v>4</v>
      </c>
    </row>
    <row r="278" spans="4:4">
      <c r="D278" s="477" t="s">
        <v>4</v>
      </c>
    </row>
    <row r="279" spans="4:4">
      <c r="D279" s="477" t="s">
        <v>4</v>
      </c>
    </row>
    <row r="280" spans="4:4">
      <c r="D280" s="477" t="s">
        <v>4</v>
      </c>
    </row>
    <row r="281" spans="4:4">
      <c r="D281" s="477" t="s">
        <v>4</v>
      </c>
    </row>
    <row r="282" spans="4:4">
      <c r="D282" s="477" t="s">
        <v>4</v>
      </c>
    </row>
    <row r="283" spans="4:4">
      <c r="D283" s="477" t="s">
        <v>4</v>
      </c>
    </row>
    <row r="284" spans="4:4">
      <c r="D284" s="477" t="s">
        <v>4</v>
      </c>
    </row>
    <row r="285" spans="4:4">
      <c r="D285" s="477" t="s">
        <v>4</v>
      </c>
    </row>
    <row r="286" spans="4:4">
      <c r="D286" s="477" t="s">
        <v>4</v>
      </c>
    </row>
    <row r="287" spans="4:4">
      <c r="D287" s="477" t="s">
        <v>4</v>
      </c>
    </row>
    <row r="288" spans="4:4">
      <c r="D288" s="477" t="s">
        <v>4</v>
      </c>
    </row>
    <row r="289" spans="4:4">
      <c r="D289" s="477" t="s">
        <v>4</v>
      </c>
    </row>
    <row r="290" spans="4:4">
      <c r="D290" s="477" t="s">
        <v>4</v>
      </c>
    </row>
    <row r="291" spans="4:4">
      <c r="D291" s="477" t="s">
        <v>4</v>
      </c>
    </row>
    <row r="292" spans="4:4">
      <c r="D292" s="477" t="s">
        <v>4</v>
      </c>
    </row>
    <row r="293" spans="4:4">
      <c r="D293" s="477" t="s">
        <v>4</v>
      </c>
    </row>
    <row r="294" spans="4:4">
      <c r="D294" s="477" t="s">
        <v>4</v>
      </c>
    </row>
    <row r="295" spans="4:4">
      <c r="D295" s="477" t="s">
        <v>4</v>
      </c>
    </row>
    <row r="296" spans="4:4">
      <c r="D296" s="477" t="s">
        <v>4</v>
      </c>
    </row>
    <row r="297" spans="4:4">
      <c r="D297" s="477" t="s">
        <v>4</v>
      </c>
    </row>
    <row r="298" spans="4:4">
      <c r="D298" s="477" t="s">
        <v>4</v>
      </c>
    </row>
    <row r="299" spans="4:4">
      <c r="D299" s="477" t="s">
        <v>4</v>
      </c>
    </row>
    <row r="300" spans="4:4">
      <c r="D300" s="477" t="s">
        <v>4</v>
      </c>
    </row>
    <row r="301" spans="4:4">
      <c r="D301" s="477" t="s">
        <v>4</v>
      </c>
    </row>
    <row r="302" spans="4:4">
      <c r="D302" s="477" t="s">
        <v>4</v>
      </c>
    </row>
    <row r="303" spans="4:4">
      <c r="D303" s="477" t="s">
        <v>4</v>
      </c>
    </row>
    <row r="304" spans="4:4">
      <c r="D304" s="477" t="s">
        <v>4</v>
      </c>
    </row>
    <row r="305" spans="4:4">
      <c r="D305" s="477" t="s">
        <v>4</v>
      </c>
    </row>
    <row r="306" spans="4:4">
      <c r="D306" s="477" t="s">
        <v>4</v>
      </c>
    </row>
    <row r="307" spans="4:4">
      <c r="D307" s="477" t="s">
        <v>4</v>
      </c>
    </row>
    <row r="308" spans="4:4">
      <c r="D308" s="477" t="s">
        <v>4</v>
      </c>
    </row>
    <row r="309" spans="4:4">
      <c r="D309" s="477" t="s">
        <v>4</v>
      </c>
    </row>
    <row r="310" spans="4:4">
      <c r="D310" s="477" t="s">
        <v>4</v>
      </c>
    </row>
    <row r="311" spans="4:4">
      <c r="D311" s="477" t="s">
        <v>4</v>
      </c>
    </row>
    <row r="312" spans="4:4">
      <c r="D312" s="477" t="s">
        <v>4</v>
      </c>
    </row>
    <row r="313" spans="4:4">
      <c r="D313" s="477" t="s">
        <v>4</v>
      </c>
    </row>
    <row r="314" spans="4:4">
      <c r="D314" s="477" t="s">
        <v>4</v>
      </c>
    </row>
    <row r="315" spans="4:4">
      <c r="D315" s="477" t="s">
        <v>4</v>
      </c>
    </row>
    <row r="316" spans="4:4">
      <c r="D316" s="477" t="s">
        <v>4</v>
      </c>
    </row>
    <row r="317" spans="4:4">
      <c r="D317" s="477" t="s">
        <v>4</v>
      </c>
    </row>
    <row r="318" spans="4:4">
      <c r="D318" s="477" t="s">
        <v>4</v>
      </c>
    </row>
    <row r="319" spans="4:4">
      <c r="D319" s="477" t="s">
        <v>4</v>
      </c>
    </row>
    <row r="320" spans="4:4">
      <c r="D320" s="477" t="s">
        <v>4</v>
      </c>
    </row>
    <row r="321" spans="4:4">
      <c r="D321" s="477" t="s">
        <v>4</v>
      </c>
    </row>
    <row r="322" spans="4:4">
      <c r="D322" s="477" t="s">
        <v>4</v>
      </c>
    </row>
    <row r="323" spans="4:4">
      <c r="D323" s="477" t="s">
        <v>4</v>
      </c>
    </row>
    <row r="324" spans="4:4">
      <c r="D324" s="477" t="s">
        <v>4</v>
      </c>
    </row>
    <row r="325" spans="4:4">
      <c r="D325" s="477" t="s">
        <v>4</v>
      </c>
    </row>
    <row r="326" spans="4:4">
      <c r="D326" s="477" t="s">
        <v>4</v>
      </c>
    </row>
    <row r="327" spans="4:4">
      <c r="D327" s="477" t="s">
        <v>4</v>
      </c>
    </row>
    <row r="328" spans="4:4">
      <c r="D328" s="477" t="s">
        <v>4</v>
      </c>
    </row>
    <row r="329" spans="4:4">
      <c r="D329" s="477" t="s">
        <v>4</v>
      </c>
    </row>
    <row r="330" spans="4:4">
      <c r="D330" s="477" t="s">
        <v>4</v>
      </c>
    </row>
    <row r="331" spans="4:4">
      <c r="D331" s="477" t="s">
        <v>4</v>
      </c>
    </row>
    <row r="332" spans="4:4">
      <c r="D332" s="477" t="s">
        <v>4</v>
      </c>
    </row>
    <row r="333" spans="4:4">
      <c r="D333" s="477" t="s">
        <v>4</v>
      </c>
    </row>
    <row r="334" spans="4:4">
      <c r="D334" s="477" t="s">
        <v>4</v>
      </c>
    </row>
    <row r="335" spans="4:4">
      <c r="D335" s="477" t="s">
        <v>4</v>
      </c>
    </row>
    <row r="336" spans="4:4">
      <c r="D336" s="477" t="s">
        <v>4</v>
      </c>
    </row>
    <row r="337" spans="4:4">
      <c r="D337" s="477" t="s">
        <v>4</v>
      </c>
    </row>
    <row r="338" spans="4:4">
      <c r="D338" s="477" t="s">
        <v>4</v>
      </c>
    </row>
    <row r="339" spans="4:4">
      <c r="D339" s="477" t="s">
        <v>4</v>
      </c>
    </row>
    <row r="340" spans="4:4">
      <c r="D340" s="477" t="s">
        <v>4</v>
      </c>
    </row>
    <row r="341" spans="4:4">
      <c r="D341" s="477" t="s">
        <v>4</v>
      </c>
    </row>
    <row r="342" spans="4:4">
      <c r="D342" s="477" t="s">
        <v>4</v>
      </c>
    </row>
    <row r="343" spans="4:4">
      <c r="D343" s="477" t="s">
        <v>4</v>
      </c>
    </row>
    <row r="344" spans="4:4">
      <c r="D344" s="477" t="s">
        <v>4</v>
      </c>
    </row>
    <row r="345" spans="4:4">
      <c r="D345" s="477" t="s">
        <v>4</v>
      </c>
    </row>
    <row r="346" spans="4:4">
      <c r="D346" s="477" t="s">
        <v>4</v>
      </c>
    </row>
    <row r="347" spans="4:4">
      <c r="D347" s="477" t="s">
        <v>4</v>
      </c>
    </row>
    <row r="348" spans="4:4">
      <c r="D348" s="477" t="s">
        <v>4</v>
      </c>
    </row>
    <row r="349" spans="4:4">
      <c r="D349" s="477" t="s">
        <v>4</v>
      </c>
    </row>
    <row r="350" spans="4:4">
      <c r="D350" s="477" t="s">
        <v>4</v>
      </c>
    </row>
    <row r="351" spans="4:4">
      <c r="D351" s="477" t="s">
        <v>4</v>
      </c>
    </row>
    <row r="352" spans="4:4">
      <c r="D352" s="477" t="s">
        <v>4</v>
      </c>
    </row>
    <row r="353" spans="4:4">
      <c r="D353" s="477" t="s">
        <v>4</v>
      </c>
    </row>
    <row r="354" spans="4:4">
      <c r="D354" s="477" t="s">
        <v>4</v>
      </c>
    </row>
    <row r="355" spans="4:4">
      <c r="D355" s="477" t="s">
        <v>4</v>
      </c>
    </row>
    <row r="356" spans="4:4">
      <c r="D356" s="477" t="s">
        <v>4</v>
      </c>
    </row>
    <row r="357" spans="4:4">
      <c r="D357" s="477" t="s">
        <v>4</v>
      </c>
    </row>
    <row r="358" spans="4:4">
      <c r="D358" s="477" t="s">
        <v>4</v>
      </c>
    </row>
    <row r="359" spans="4:4">
      <c r="D359" s="477" t="s">
        <v>4</v>
      </c>
    </row>
    <row r="360" spans="4:4">
      <c r="D360" s="477" t="s">
        <v>4</v>
      </c>
    </row>
    <row r="361" spans="4:4">
      <c r="D361" s="477" t="s">
        <v>4</v>
      </c>
    </row>
    <row r="362" spans="4:4">
      <c r="D362" s="477" t="s">
        <v>4</v>
      </c>
    </row>
    <row r="363" spans="4:4">
      <c r="D363" s="477" t="s">
        <v>4</v>
      </c>
    </row>
    <row r="364" spans="4:4">
      <c r="D364" s="477" t="s">
        <v>4</v>
      </c>
    </row>
    <row r="365" spans="4:4">
      <c r="D365" s="477" t="s">
        <v>4</v>
      </c>
    </row>
    <row r="366" spans="4:4">
      <c r="D366" s="477" t="s">
        <v>4</v>
      </c>
    </row>
    <row r="367" spans="4:4">
      <c r="D367" s="477" t="s">
        <v>4</v>
      </c>
    </row>
    <row r="368" spans="4:4">
      <c r="D368" s="477" t="s">
        <v>4</v>
      </c>
    </row>
    <row r="369" spans="4:4">
      <c r="D369" s="477" t="s">
        <v>4</v>
      </c>
    </row>
    <row r="370" spans="4:4">
      <c r="D370" s="477" t="s">
        <v>4</v>
      </c>
    </row>
    <row r="371" spans="4:4">
      <c r="D371" s="477" t="s">
        <v>4</v>
      </c>
    </row>
    <row r="372" spans="4:4">
      <c r="D372" s="477" t="s">
        <v>4</v>
      </c>
    </row>
    <row r="373" spans="4:4">
      <c r="D373" s="477" t="s">
        <v>4</v>
      </c>
    </row>
    <row r="374" spans="4:4">
      <c r="D374" s="477" t="s">
        <v>4</v>
      </c>
    </row>
    <row r="375" spans="4:4">
      <c r="D375" s="477" t="s">
        <v>4</v>
      </c>
    </row>
    <row r="376" spans="4:4">
      <c r="D376" s="477" t="s">
        <v>4</v>
      </c>
    </row>
    <row r="377" spans="4:4">
      <c r="D377" s="477" t="s">
        <v>4</v>
      </c>
    </row>
    <row r="378" spans="4:4">
      <c r="D378" s="477" t="s">
        <v>4</v>
      </c>
    </row>
    <row r="379" spans="4:4">
      <c r="D379" s="477" t="s">
        <v>4</v>
      </c>
    </row>
    <row r="380" spans="4:4">
      <c r="D380" s="477" t="s">
        <v>4</v>
      </c>
    </row>
    <row r="381" spans="4:4">
      <c r="D381" s="477" t="s">
        <v>4</v>
      </c>
    </row>
    <row r="382" spans="4:4">
      <c r="D382" s="477" t="s">
        <v>4</v>
      </c>
    </row>
    <row r="383" spans="4:4">
      <c r="D383" s="477" t="s">
        <v>4</v>
      </c>
    </row>
    <row r="384" spans="4:4">
      <c r="D384" s="477" t="s">
        <v>4</v>
      </c>
    </row>
    <row r="385" spans="4:4">
      <c r="D385" s="477" t="s">
        <v>4</v>
      </c>
    </row>
    <row r="386" spans="4:4">
      <c r="D386" s="477" t="s">
        <v>4</v>
      </c>
    </row>
    <row r="387" spans="4:4">
      <c r="D387" s="477" t="s">
        <v>4</v>
      </c>
    </row>
    <row r="388" spans="4:4">
      <c r="D388" s="477" t="s">
        <v>4</v>
      </c>
    </row>
    <row r="389" spans="4:4">
      <c r="D389" s="477" t="s">
        <v>4</v>
      </c>
    </row>
    <row r="390" spans="4:4">
      <c r="D390" s="477" t="s">
        <v>4</v>
      </c>
    </row>
    <row r="391" spans="4:4">
      <c r="D391" s="477" t="s">
        <v>4</v>
      </c>
    </row>
    <row r="392" spans="4:4">
      <c r="D392" s="477" t="s">
        <v>4</v>
      </c>
    </row>
    <row r="393" spans="4:4">
      <c r="D393" s="477" t="s">
        <v>4</v>
      </c>
    </row>
    <row r="394" spans="4:4">
      <c r="D394" s="477" t="s">
        <v>4</v>
      </c>
    </row>
    <row r="395" spans="4:4">
      <c r="D395" s="477" t="s">
        <v>4</v>
      </c>
    </row>
    <row r="396" spans="4:4">
      <c r="D396" s="477" t="s">
        <v>4</v>
      </c>
    </row>
    <row r="397" spans="4:4">
      <c r="D397" s="477" t="s">
        <v>4</v>
      </c>
    </row>
    <row r="398" spans="4:4">
      <c r="D398" s="477" t="s">
        <v>4</v>
      </c>
    </row>
    <row r="399" spans="4:4">
      <c r="D399" s="477" t="s">
        <v>4</v>
      </c>
    </row>
    <row r="400" spans="4:4">
      <c r="D400" s="477" t="s">
        <v>4</v>
      </c>
    </row>
    <row r="401" spans="4:4">
      <c r="D401" s="477" t="s">
        <v>4</v>
      </c>
    </row>
    <row r="402" spans="4:4">
      <c r="D402" s="477" t="s">
        <v>4</v>
      </c>
    </row>
    <row r="403" spans="4:4">
      <c r="D403" s="477" t="s">
        <v>4</v>
      </c>
    </row>
    <row r="404" spans="4:4">
      <c r="D404" s="477" t="s">
        <v>4</v>
      </c>
    </row>
    <row r="405" spans="4:4">
      <c r="D405" s="477" t="s">
        <v>4</v>
      </c>
    </row>
    <row r="406" spans="4:4">
      <c r="D406" s="477" t="s">
        <v>4</v>
      </c>
    </row>
    <row r="407" spans="4:4">
      <c r="D407" s="477" t="s">
        <v>4</v>
      </c>
    </row>
    <row r="408" spans="4:4">
      <c r="D408" s="477" t="s">
        <v>4</v>
      </c>
    </row>
    <row r="409" spans="4:4">
      <c r="D409" s="477" t="s">
        <v>4</v>
      </c>
    </row>
    <row r="410" spans="4:4">
      <c r="D410" s="477" t="s">
        <v>4</v>
      </c>
    </row>
    <row r="411" spans="4:4">
      <c r="D411" s="477" t="s">
        <v>4</v>
      </c>
    </row>
    <row r="412" spans="4:4">
      <c r="D412" s="477" t="s">
        <v>4</v>
      </c>
    </row>
    <row r="413" spans="4:4">
      <c r="D413" s="477" t="s">
        <v>4</v>
      </c>
    </row>
    <row r="414" spans="4:4">
      <c r="D414" s="477" t="s">
        <v>4</v>
      </c>
    </row>
    <row r="415" spans="4:4">
      <c r="D415" s="477" t="s">
        <v>4</v>
      </c>
    </row>
    <row r="416" spans="4:4">
      <c r="D416" s="477" t="s">
        <v>4</v>
      </c>
    </row>
    <row r="417" spans="4:4">
      <c r="D417" s="477" t="s">
        <v>4</v>
      </c>
    </row>
    <row r="418" spans="4:4">
      <c r="D418" s="477" t="s">
        <v>4</v>
      </c>
    </row>
    <row r="419" spans="4:4">
      <c r="D419" s="477" t="s">
        <v>4</v>
      </c>
    </row>
    <row r="420" spans="4:4">
      <c r="D420" s="477" t="s">
        <v>4</v>
      </c>
    </row>
    <row r="421" spans="4:4">
      <c r="D421" s="477" t="s">
        <v>4</v>
      </c>
    </row>
    <row r="422" spans="4:4">
      <c r="D422" s="477" t="s">
        <v>4</v>
      </c>
    </row>
    <row r="423" spans="4:4">
      <c r="D423" s="477" t="s">
        <v>4</v>
      </c>
    </row>
    <row r="424" spans="4:4">
      <c r="D424" s="477" t="s">
        <v>4</v>
      </c>
    </row>
    <row r="425" spans="4:4">
      <c r="D425" s="477" t="s">
        <v>4</v>
      </c>
    </row>
    <row r="426" spans="4:4">
      <c r="D426" s="477" t="s">
        <v>4</v>
      </c>
    </row>
    <row r="427" spans="4:4">
      <c r="D427" s="477" t="s">
        <v>4</v>
      </c>
    </row>
    <row r="428" spans="4:4">
      <c r="D428" s="477" t="s">
        <v>4</v>
      </c>
    </row>
    <row r="429" spans="4:4">
      <c r="D429" s="477" t="s">
        <v>4</v>
      </c>
    </row>
    <row r="430" spans="4:4">
      <c r="D430" s="477" t="s">
        <v>4</v>
      </c>
    </row>
    <row r="431" spans="4:4">
      <c r="D431" s="477" t="s">
        <v>4</v>
      </c>
    </row>
    <row r="432" spans="4:4">
      <c r="D432" s="477" t="s">
        <v>4</v>
      </c>
    </row>
    <row r="433" spans="4:4">
      <c r="D433" s="477" t="s">
        <v>4</v>
      </c>
    </row>
    <row r="434" spans="4:4">
      <c r="D434" s="477" t="s">
        <v>4</v>
      </c>
    </row>
    <row r="435" spans="4:4">
      <c r="D435" s="477" t="s">
        <v>4</v>
      </c>
    </row>
    <row r="436" spans="4:4">
      <c r="D436" s="477" t="s">
        <v>4</v>
      </c>
    </row>
    <row r="437" spans="4:4">
      <c r="D437" s="477" t="s">
        <v>4</v>
      </c>
    </row>
    <row r="438" spans="4:4">
      <c r="D438" s="477" t="s">
        <v>4</v>
      </c>
    </row>
    <row r="439" spans="4:4">
      <c r="D439" s="477" t="s">
        <v>4</v>
      </c>
    </row>
    <row r="440" spans="4:4">
      <c r="D440" s="477" t="s">
        <v>4</v>
      </c>
    </row>
    <row r="441" spans="4:4">
      <c r="D441" s="477" t="s">
        <v>4</v>
      </c>
    </row>
    <row r="442" spans="4:4">
      <c r="D442" s="477" t="s">
        <v>4</v>
      </c>
    </row>
    <row r="443" spans="4:4">
      <c r="D443" s="477" t="s">
        <v>4</v>
      </c>
    </row>
    <row r="444" spans="4:4">
      <c r="D444" s="477" t="s">
        <v>4</v>
      </c>
    </row>
    <row r="445" spans="4:4">
      <c r="D445" s="477" t="s">
        <v>4</v>
      </c>
    </row>
    <row r="446" spans="4:4">
      <c r="D446" s="477" t="s">
        <v>4</v>
      </c>
    </row>
    <row r="447" spans="4:4">
      <c r="D447" s="477" t="s">
        <v>4</v>
      </c>
    </row>
    <row r="448" spans="4:4">
      <c r="D448" s="477" t="s">
        <v>4</v>
      </c>
    </row>
    <row r="449" spans="4:4">
      <c r="D449" s="477" t="s">
        <v>4</v>
      </c>
    </row>
    <row r="450" spans="4:4">
      <c r="D450" s="477" t="s">
        <v>4</v>
      </c>
    </row>
    <row r="451" spans="4:4">
      <c r="D451" s="477" t="s">
        <v>4</v>
      </c>
    </row>
    <row r="452" spans="4:4">
      <c r="D452" s="477" t="s">
        <v>4</v>
      </c>
    </row>
    <row r="453" spans="4:4">
      <c r="D453" s="477" t="s">
        <v>4</v>
      </c>
    </row>
    <row r="454" spans="4:4">
      <c r="D454" s="477" t="s">
        <v>4</v>
      </c>
    </row>
    <row r="455" spans="4:4">
      <c r="D455" s="477" t="s">
        <v>4</v>
      </c>
    </row>
    <row r="456" spans="4:4">
      <c r="D456" s="477" t="s">
        <v>4</v>
      </c>
    </row>
    <row r="457" spans="4:4">
      <c r="D457" s="477" t="s">
        <v>4</v>
      </c>
    </row>
    <row r="458" spans="4:4">
      <c r="D458" s="477" t="s">
        <v>4</v>
      </c>
    </row>
    <row r="459" spans="4:4">
      <c r="D459" s="477" t="s">
        <v>4</v>
      </c>
    </row>
    <row r="460" spans="4:4">
      <c r="D460" s="477" t="s">
        <v>4</v>
      </c>
    </row>
    <row r="461" spans="4:4">
      <c r="D461" s="477" t="s">
        <v>4</v>
      </c>
    </row>
    <row r="462" spans="4:4">
      <c r="D462" s="477" t="s">
        <v>4</v>
      </c>
    </row>
    <row r="463" spans="4:4">
      <c r="D463" s="477" t="s">
        <v>4</v>
      </c>
    </row>
    <row r="464" spans="4:4">
      <c r="D464" s="477" t="s">
        <v>4</v>
      </c>
    </row>
    <row r="465" spans="4:4">
      <c r="D465" s="477" t="s">
        <v>4</v>
      </c>
    </row>
    <row r="466" spans="4:4">
      <c r="D466" s="477" t="s">
        <v>4</v>
      </c>
    </row>
    <row r="467" spans="4:4">
      <c r="D467" s="477" t="s">
        <v>4</v>
      </c>
    </row>
    <row r="468" spans="4:4">
      <c r="D468" s="477" t="s">
        <v>4</v>
      </c>
    </row>
    <row r="469" spans="4:4">
      <c r="D469" s="477" t="s">
        <v>4</v>
      </c>
    </row>
    <row r="470" spans="4:4">
      <c r="D470" s="477" t="s">
        <v>4</v>
      </c>
    </row>
    <row r="471" spans="4:4">
      <c r="D471" s="477" t="s">
        <v>4</v>
      </c>
    </row>
    <row r="472" spans="4:4">
      <c r="D472" s="477" t="s">
        <v>4</v>
      </c>
    </row>
    <row r="473" spans="4:4">
      <c r="D473" s="477" t="s">
        <v>4</v>
      </c>
    </row>
    <row r="474" spans="4:4">
      <c r="D474" s="477" t="s">
        <v>4</v>
      </c>
    </row>
    <row r="475" spans="4:4">
      <c r="D475" s="477" t="s">
        <v>4</v>
      </c>
    </row>
    <row r="476" spans="4:4">
      <c r="D476" s="477" t="s">
        <v>4</v>
      </c>
    </row>
    <row r="477" spans="4:4">
      <c r="D477" s="477" t="s">
        <v>4</v>
      </c>
    </row>
    <row r="478" spans="4:4">
      <c r="D478" s="477" t="s">
        <v>4</v>
      </c>
    </row>
    <row r="479" spans="4:4">
      <c r="D479" s="477" t="s">
        <v>4</v>
      </c>
    </row>
    <row r="480" spans="4:4">
      <c r="D480" s="477" t="s">
        <v>4</v>
      </c>
    </row>
    <row r="481" spans="4:4">
      <c r="D481" s="477" t="s">
        <v>4</v>
      </c>
    </row>
    <row r="482" spans="4:4">
      <c r="D482" s="477" t="s">
        <v>4</v>
      </c>
    </row>
    <row r="483" spans="4:4">
      <c r="D483" s="477" t="s">
        <v>4</v>
      </c>
    </row>
    <row r="484" spans="4:4">
      <c r="D484" s="477" t="s">
        <v>4</v>
      </c>
    </row>
    <row r="485" spans="4:4">
      <c r="D485" s="477" t="s">
        <v>4</v>
      </c>
    </row>
    <row r="486" spans="4:4">
      <c r="D486" s="477" t="s">
        <v>4</v>
      </c>
    </row>
    <row r="487" spans="4:4">
      <c r="D487" s="477" t="s">
        <v>4</v>
      </c>
    </row>
    <row r="488" spans="4:4">
      <c r="D488" s="477" t="s">
        <v>4</v>
      </c>
    </row>
    <row r="489" spans="4:4">
      <c r="D489" s="477" t="s">
        <v>4</v>
      </c>
    </row>
    <row r="490" spans="4:4">
      <c r="D490" s="477" t="s">
        <v>4</v>
      </c>
    </row>
    <row r="491" spans="4:4">
      <c r="D491" s="477" t="s">
        <v>4</v>
      </c>
    </row>
    <row r="492" spans="4:4">
      <c r="D492" s="477" t="s">
        <v>4</v>
      </c>
    </row>
    <row r="493" spans="4:4">
      <c r="D493" s="477" t="s">
        <v>4</v>
      </c>
    </row>
    <row r="494" spans="4:4">
      <c r="D494" s="477" t="s">
        <v>4</v>
      </c>
    </row>
    <row r="495" spans="4:4">
      <c r="D495" s="477" t="s">
        <v>4</v>
      </c>
    </row>
    <row r="496" spans="4:4">
      <c r="D496" s="477" t="s">
        <v>4</v>
      </c>
    </row>
    <row r="497" spans="4:4">
      <c r="D497" s="477" t="s">
        <v>4</v>
      </c>
    </row>
    <row r="498" spans="4:4">
      <c r="D498" s="477" t="s">
        <v>4</v>
      </c>
    </row>
    <row r="499" spans="4:4">
      <c r="D499" s="477" t="s">
        <v>4</v>
      </c>
    </row>
    <row r="500" spans="4:4">
      <c r="D500" s="477" t="s">
        <v>4</v>
      </c>
    </row>
    <row r="501" spans="4:4">
      <c r="D501" s="477" t="s">
        <v>4</v>
      </c>
    </row>
    <row r="502" spans="4:4">
      <c r="D502" s="477" t="s">
        <v>4</v>
      </c>
    </row>
    <row r="503" spans="4:4">
      <c r="D503" s="477" t="s">
        <v>4</v>
      </c>
    </row>
    <row r="504" spans="4:4">
      <c r="D504" s="477" t="s">
        <v>4</v>
      </c>
    </row>
    <row r="505" spans="4:4">
      <c r="D505" s="477" t="s">
        <v>4</v>
      </c>
    </row>
    <row r="506" spans="4:4">
      <c r="D506" s="477" t="s">
        <v>4</v>
      </c>
    </row>
    <row r="507" spans="4:4">
      <c r="D507" s="477" t="s">
        <v>4</v>
      </c>
    </row>
    <row r="508" spans="4:4">
      <c r="D508" s="477" t="s">
        <v>4</v>
      </c>
    </row>
    <row r="509" spans="4:4">
      <c r="D509" s="477" t="s">
        <v>4</v>
      </c>
    </row>
    <row r="510" spans="4:4">
      <c r="D510" s="477" t="s">
        <v>4</v>
      </c>
    </row>
    <row r="511" spans="4:4">
      <c r="D511" s="477" t="s">
        <v>4</v>
      </c>
    </row>
    <row r="512" spans="4:4">
      <c r="D512" s="477" t="s">
        <v>4</v>
      </c>
    </row>
    <row r="513" spans="4:4">
      <c r="D513" s="477" t="s">
        <v>4</v>
      </c>
    </row>
    <row r="514" spans="4:4">
      <c r="D514" s="477" t="s">
        <v>4</v>
      </c>
    </row>
    <row r="515" spans="4:4">
      <c r="D515" s="477" t="s">
        <v>4</v>
      </c>
    </row>
    <row r="516" spans="4:4">
      <c r="D516" s="477" t="s">
        <v>4</v>
      </c>
    </row>
    <row r="517" spans="4:4">
      <c r="D517" s="477" t="s">
        <v>4</v>
      </c>
    </row>
    <row r="518" spans="4:4">
      <c r="D518" s="477" t="s">
        <v>4</v>
      </c>
    </row>
    <row r="519" spans="4:4">
      <c r="D519" s="477" t="s">
        <v>4</v>
      </c>
    </row>
    <row r="520" spans="4:4">
      <c r="D520" s="477" t="s">
        <v>4</v>
      </c>
    </row>
    <row r="521" spans="4:4">
      <c r="D521" s="477" t="s">
        <v>4</v>
      </c>
    </row>
    <row r="522" spans="4:4">
      <c r="D522" s="477" t="s">
        <v>4</v>
      </c>
    </row>
    <row r="523" spans="4:4">
      <c r="D523" s="477" t="s">
        <v>4</v>
      </c>
    </row>
    <row r="524" spans="4:4">
      <c r="D524" s="477" t="s">
        <v>4</v>
      </c>
    </row>
    <row r="525" spans="4:4">
      <c r="D525" s="477" t="s">
        <v>4</v>
      </c>
    </row>
    <row r="526" spans="4:4">
      <c r="D526" s="477" t="s">
        <v>4</v>
      </c>
    </row>
    <row r="527" spans="4:4">
      <c r="D527" s="477" t="s">
        <v>4</v>
      </c>
    </row>
    <row r="528" spans="4:4">
      <c r="D528" s="477" t="s">
        <v>4</v>
      </c>
    </row>
    <row r="529" spans="4:4">
      <c r="D529" s="477" t="s">
        <v>4</v>
      </c>
    </row>
    <row r="530" spans="4:4">
      <c r="D530" s="477" t="s">
        <v>4</v>
      </c>
    </row>
    <row r="531" spans="4:4">
      <c r="D531" s="477" t="s">
        <v>4</v>
      </c>
    </row>
    <row r="532" spans="4:4">
      <c r="D532" s="477" t="s">
        <v>4</v>
      </c>
    </row>
    <row r="533" spans="4:4">
      <c r="D533" s="477" t="s">
        <v>4</v>
      </c>
    </row>
    <row r="534" spans="4:4">
      <c r="D534" s="477" t="s">
        <v>4</v>
      </c>
    </row>
    <row r="535" spans="4:4">
      <c r="D535" s="477" t="s">
        <v>4</v>
      </c>
    </row>
    <row r="536" spans="4:4">
      <c r="D536" s="477" t="s">
        <v>4</v>
      </c>
    </row>
    <row r="537" spans="4:4">
      <c r="D537" s="477" t="s">
        <v>4</v>
      </c>
    </row>
    <row r="538" spans="4:4">
      <c r="D538" s="477" t="s">
        <v>4</v>
      </c>
    </row>
    <row r="539" spans="4:4">
      <c r="D539" s="477" t="s">
        <v>4</v>
      </c>
    </row>
    <row r="540" spans="4:4">
      <c r="D540" s="477" t="s">
        <v>4</v>
      </c>
    </row>
    <row r="541" spans="4:4">
      <c r="D541" s="477" t="s">
        <v>4</v>
      </c>
    </row>
    <row r="542" spans="4:4">
      <c r="D542" s="477" t="s">
        <v>4</v>
      </c>
    </row>
    <row r="543" spans="4:4">
      <c r="D543" s="477" t="s">
        <v>4</v>
      </c>
    </row>
    <row r="544" spans="4:4">
      <c r="D544" s="477" t="s">
        <v>4</v>
      </c>
    </row>
    <row r="545" spans="4:4">
      <c r="D545" s="477" t="s">
        <v>4</v>
      </c>
    </row>
    <row r="546" spans="4:4">
      <c r="D546" s="477" t="s">
        <v>4</v>
      </c>
    </row>
    <row r="547" spans="4:4">
      <c r="D547" s="477" t="s">
        <v>4</v>
      </c>
    </row>
    <row r="548" spans="4:4">
      <c r="D548" s="477" t="s">
        <v>4</v>
      </c>
    </row>
    <row r="549" spans="4:4">
      <c r="D549" s="477" t="s">
        <v>4</v>
      </c>
    </row>
    <row r="550" spans="4:4">
      <c r="D550" s="477" t="s">
        <v>4</v>
      </c>
    </row>
    <row r="551" spans="4:4">
      <c r="D551" s="477" t="s">
        <v>4</v>
      </c>
    </row>
    <row r="552" spans="4:4">
      <c r="D552" s="477" t="s">
        <v>4</v>
      </c>
    </row>
    <row r="553" spans="4:4">
      <c r="D553" s="477" t="s">
        <v>4</v>
      </c>
    </row>
    <row r="554" spans="4:4">
      <c r="D554" s="477" t="s">
        <v>4</v>
      </c>
    </row>
    <row r="555" spans="4:4">
      <c r="D555" s="477" t="s">
        <v>4</v>
      </c>
    </row>
    <row r="556" spans="4:4">
      <c r="D556" s="477" t="s">
        <v>4</v>
      </c>
    </row>
    <row r="557" spans="4:4">
      <c r="D557" s="477" t="s">
        <v>4</v>
      </c>
    </row>
    <row r="558" spans="4:4">
      <c r="D558" s="477" t="s">
        <v>4</v>
      </c>
    </row>
    <row r="559" spans="4:4">
      <c r="D559" s="477" t="s">
        <v>4</v>
      </c>
    </row>
    <row r="560" spans="4:4">
      <c r="D560" s="477" t="s">
        <v>4</v>
      </c>
    </row>
    <row r="561" spans="4:4">
      <c r="D561" s="477" t="s">
        <v>4</v>
      </c>
    </row>
    <row r="562" spans="4:4">
      <c r="D562" s="477" t="s">
        <v>4</v>
      </c>
    </row>
    <row r="563" spans="4:4">
      <c r="D563" s="477" t="s">
        <v>4</v>
      </c>
    </row>
    <row r="564" spans="4:4">
      <c r="D564" s="477" t="s">
        <v>4</v>
      </c>
    </row>
    <row r="565" spans="4:4">
      <c r="D565" s="477" t="s">
        <v>4</v>
      </c>
    </row>
    <row r="566" spans="4:4">
      <c r="D566" s="477" t="s">
        <v>4</v>
      </c>
    </row>
    <row r="567" spans="4:4">
      <c r="D567" s="477" t="s">
        <v>4</v>
      </c>
    </row>
    <row r="568" spans="4:4">
      <c r="D568" s="477" t="s">
        <v>4</v>
      </c>
    </row>
    <row r="569" spans="4:4">
      <c r="D569" s="477" t="s">
        <v>4</v>
      </c>
    </row>
    <row r="570" spans="4:4">
      <c r="D570" s="477" t="s">
        <v>4</v>
      </c>
    </row>
    <row r="571" spans="4:4">
      <c r="D571" s="477" t="s">
        <v>4</v>
      </c>
    </row>
    <row r="572" spans="4:4">
      <c r="D572" s="477" t="s">
        <v>4</v>
      </c>
    </row>
    <row r="573" spans="4:4">
      <c r="D573" s="477" t="s">
        <v>4</v>
      </c>
    </row>
    <row r="574" spans="4:4">
      <c r="D574" s="477" t="s">
        <v>4</v>
      </c>
    </row>
  </sheetData>
  <mergeCells count="9">
    <mergeCell ref="A13:C13"/>
    <mergeCell ref="B41:C4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70" firstPageNumber="58" orientation="landscape" useFirstPageNumber="1" r:id="rId1"/>
  <headerFooter alignWithMargins="0">
    <oddHeader>&amp;C&amp;"Arial,Normalny"&amp;13- &amp;P -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W45"/>
  <sheetViews>
    <sheetView showGridLines="0" zoomScale="70" zoomScaleNormal="70" workbookViewId="0">
      <selection activeCell="O21" sqref="O21"/>
    </sheetView>
  </sheetViews>
  <sheetFormatPr defaultColWidth="12.5703125" defaultRowHeight="15"/>
  <cols>
    <col min="1" max="1" width="4.85546875" style="480" customWidth="1"/>
    <col min="2" max="2" width="1.7109375" style="480" customWidth="1"/>
    <col min="3" max="3" width="55" style="480" customWidth="1"/>
    <col min="4" max="4" width="20.140625" style="480" customWidth="1"/>
    <col min="5" max="8" width="21.42578125" style="480" customWidth="1"/>
    <col min="9" max="249" width="12.5703125" style="480"/>
    <col min="250" max="250" width="4.85546875" style="480" customWidth="1"/>
    <col min="251" max="251" width="1.7109375" style="480" customWidth="1"/>
    <col min="252" max="252" width="55" style="480" customWidth="1"/>
    <col min="253" max="253" width="20.140625" style="480" customWidth="1"/>
    <col min="254" max="257" width="21.42578125" style="480" customWidth="1"/>
    <col min="258" max="505" width="12.5703125" style="480"/>
    <col min="506" max="506" width="4.85546875" style="480" customWidth="1"/>
    <col min="507" max="507" width="1.7109375" style="480" customWidth="1"/>
    <col min="508" max="508" width="55" style="480" customWidth="1"/>
    <col min="509" max="509" width="20.140625" style="480" customWidth="1"/>
    <col min="510" max="513" width="21.42578125" style="480" customWidth="1"/>
    <col min="514" max="761" width="12.5703125" style="480"/>
    <col min="762" max="762" width="4.85546875" style="480" customWidth="1"/>
    <col min="763" max="763" width="1.7109375" style="480" customWidth="1"/>
    <col min="764" max="764" width="55" style="480" customWidth="1"/>
    <col min="765" max="765" width="20.140625" style="480" customWidth="1"/>
    <col min="766" max="769" width="21.42578125" style="480" customWidth="1"/>
    <col min="770" max="1017" width="12.5703125" style="480"/>
    <col min="1018" max="1018" width="4.85546875" style="480" customWidth="1"/>
    <col min="1019" max="1019" width="1.7109375" style="480" customWidth="1"/>
    <col min="1020" max="1020" width="55" style="480" customWidth="1"/>
    <col min="1021" max="1021" width="20.140625" style="480" customWidth="1"/>
    <col min="1022" max="1025" width="21.42578125" style="480" customWidth="1"/>
    <col min="1026" max="1273" width="12.5703125" style="480"/>
    <col min="1274" max="1274" width="4.85546875" style="480" customWidth="1"/>
    <col min="1275" max="1275" width="1.7109375" style="480" customWidth="1"/>
    <col min="1276" max="1276" width="55" style="480" customWidth="1"/>
    <col min="1277" max="1277" width="20.140625" style="480" customWidth="1"/>
    <col min="1278" max="1281" width="21.42578125" style="480" customWidth="1"/>
    <col min="1282" max="1529" width="12.5703125" style="480"/>
    <col min="1530" max="1530" width="4.85546875" style="480" customWidth="1"/>
    <col min="1531" max="1531" width="1.7109375" style="480" customWidth="1"/>
    <col min="1532" max="1532" width="55" style="480" customWidth="1"/>
    <col min="1533" max="1533" width="20.140625" style="480" customWidth="1"/>
    <col min="1534" max="1537" width="21.42578125" style="480" customWidth="1"/>
    <col min="1538" max="1785" width="12.5703125" style="480"/>
    <col min="1786" max="1786" width="4.85546875" style="480" customWidth="1"/>
    <col min="1787" max="1787" width="1.7109375" style="480" customWidth="1"/>
    <col min="1788" max="1788" width="55" style="480" customWidth="1"/>
    <col min="1789" max="1789" width="20.140625" style="480" customWidth="1"/>
    <col min="1790" max="1793" width="21.42578125" style="480" customWidth="1"/>
    <col min="1794" max="2041" width="12.5703125" style="480"/>
    <col min="2042" max="2042" width="4.85546875" style="480" customWidth="1"/>
    <col min="2043" max="2043" width="1.7109375" style="480" customWidth="1"/>
    <col min="2044" max="2044" width="55" style="480" customWidth="1"/>
    <col min="2045" max="2045" width="20.140625" style="480" customWidth="1"/>
    <col min="2046" max="2049" width="21.42578125" style="480" customWidth="1"/>
    <col min="2050" max="2297" width="12.5703125" style="480"/>
    <col min="2298" max="2298" width="4.85546875" style="480" customWidth="1"/>
    <col min="2299" max="2299" width="1.7109375" style="480" customWidth="1"/>
    <col min="2300" max="2300" width="55" style="480" customWidth="1"/>
    <col min="2301" max="2301" width="20.140625" style="480" customWidth="1"/>
    <col min="2302" max="2305" width="21.42578125" style="480" customWidth="1"/>
    <col min="2306" max="2553" width="12.5703125" style="480"/>
    <col min="2554" max="2554" width="4.85546875" style="480" customWidth="1"/>
    <col min="2555" max="2555" width="1.7109375" style="480" customWidth="1"/>
    <col min="2556" max="2556" width="55" style="480" customWidth="1"/>
    <col min="2557" max="2557" width="20.140625" style="480" customWidth="1"/>
    <col min="2558" max="2561" width="21.42578125" style="480" customWidth="1"/>
    <col min="2562" max="2809" width="12.5703125" style="480"/>
    <col min="2810" max="2810" width="4.85546875" style="480" customWidth="1"/>
    <col min="2811" max="2811" width="1.7109375" style="480" customWidth="1"/>
    <col min="2812" max="2812" width="55" style="480" customWidth="1"/>
    <col min="2813" max="2813" width="20.140625" style="480" customWidth="1"/>
    <col min="2814" max="2817" width="21.42578125" style="480" customWidth="1"/>
    <col min="2818" max="3065" width="12.5703125" style="480"/>
    <col min="3066" max="3066" width="4.85546875" style="480" customWidth="1"/>
    <col min="3067" max="3067" width="1.7109375" style="480" customWidth="1"/>
    <col min="3068" max="3068" width="55" style="480" customWidth="1"/>
    <col min="3069" max="3069" width="20.140625" style="480" customWidth="1"/>
    <col min="3070" max="3073" width="21.42578125" style="480" customWidth="1"/>
    <col min="3074" max="3321" width="12.5703125" style="480"/>
    <col min="3322" max="3322" width="4.85546875" style="480" customWidth="1"/>
    <col min="3323" max="3323" width="1.7109375" style="480" customWidth="1"/>
    <col min="3324" max="3324" width="55" style="480" customWidth="1"/>
    <col min="3325" max="3325" width="20.140625" style="480" customWidth="1"/>
    <col min="3326" max="3329" width="21.42578125" style="480" customWidth="1"/>
    <col min="3330" max="3577" width="12.5703125" style="480"/>
    <col min="3578" max="3578" width="4.85546875" style="480" customWidth="1"/>
    <col min="3579" max="3579" width="1.7109375" style="480" customWidth="1"/>
    <col min="3580" max="3580" width="55" style="480" customWidth="1"/>
    <col min="3581" max="3581" width="20.140625" style="480" customWidth="1"/>
    <col min="3582" max="3585" width="21.42578125" style="480" customWidth="1"/>
    <col min="3586" max="3833" width="12.5703125" style="480"/>
    <col min="3834" max="3834" width="4.85546875" style="480" customWidth="1"/>
    <col min="3835" max="3835" width="1.7109375" style="480" customWidth="1"/>
    <col min="3836" max="3836" width="55" style="480" customWidth="1"/>
    <col min="3837" max="3837" width="20.140625" style="480" customWidth="1"/>
    <col min="3838" max="3841" width="21.42578125" style="480" customWidth="1"/>
    <col min="3842" max="4089" width="12.5703125" style="480"/>
    <col min="4090" max="4090" width="4.85546875" style="480" customWidth="1"/>
    <col min="4091" max="4091" width="1.7109375" style="480" customWidth="1"/>
    <col min="4092" max="4092" width="55" style="480" customWidth="1"/>
    <col min="4093" max="4093" width="20.140625" style="480" customWidth="1"/>
    <col min="4094" max="4097" width="21.42578125" style="480" customWidth="1"/>
    <col min="4098" max="4345" width="12.5703125" style="480"/>
    <col min="4346" max="4346" width="4.85546875" style="480" customWidth="1"/>
    <col min="4347" max="4347" width="1.7109375" style="480" customWidth="1"/>
    <col min="4348" max="4348" width="55" style="480" customWidth="1"/>
    <col min="4349" max="4349" width="20.140625" style="480" customWidth="1"/>
    <col min="4350" max="4353" width="21.42578125" style="480" customWidth="1"/>
    <col min="4354" max="4601" width="12.5703125" style="480"/>
    <col min="4602" max="4602" width="4.85546875" style="480" customWidth="1"/>
    <col min="4603" max="4603" width="1.7109375" style="480" customWidth="1"/>
    <col min="4604" max="4604" width="55" style="480" customWidth="1"/>
    <col min="4605" max="4605" width="20.140625" style="480" customWidth="1"/>
    <col min="4606" max="4609" width="21.42578125" style="480" customWidth="1"/>
    <col min="4610" max="4857" width="12.5703125" style="480"/>
    <col min="4858" max="4858" width="4.85546875" style="480" customWidth="1"/>
    <col min="4859" max="4859" width="1.7109375" style="480" customWidth="1"/>
    <col min="4860" max="4860" width="55" style="480" customWidth="1"/>
    <col min="4861" max="4861" width="20.140625" style="480" customWidth="1"/>
    <col min="4862" max="4865" width="21.42578125" style="480" customWidth="1"/>
    <col min="4866" max="5113" width="12.5703125" style="480"/>
    <col min="5114" max="5114" width="4.85546875" style="480" customWidth="1"/>
    <col min="5115" max="5115" width="1.7109375" style="480" customWidth="1"/>
    <col min="5116" max="5116" width="55" style="480" customWidth="1"/>
    <col min="5117" max="5117" width="20.140625" style="480" customWidth="1"/>
    <col min="5118" max="5121" width="21.42578125" style="480" customWidth="1"/>
    <col min="5122" max="5369" width="12.5703125" style="480"/>
    <col min="5370" max="5370" width="4.85546875" style="480" customWidth="1"/>
    <col min="5371" max="5371" width="1.7109375" style="480" customWidth="1"/>
    <col min="5372" max="5372" width="55" style="480" customWidth="1"/>
    <col min="5373" max="5373" width="20.140625" style="480" customWidth="1"/>
    <col min="5374" max="5377" width="21.42578125" style="480" customWidth="1"/>
    <col min="5378" max="5625" width="12.5703125" style="480"/>
    <col min="5626" max="5626" width="4.85546875" style="480" customWidth="1"/>
    <col min="5627" max="5627" width="1.7109375" style="480" customWidth="1"/>
    <col min="5628" max="5628" width="55" style="480" customWidth="1"/>
    <col min="5629" max="5629" width="20.140625" style="480" customWidth="1"/>
    <col min="5630" max="5633" width="21.42578125" style="480" customWidth="1"/>
    <col min="5634" max="5881" width="12.5703125" style="480"/>
    <col min="5882" max="5882" width="4.85546875" style="480" customWidth="1"/>
    <col min="5883" max="5883" width="1.7109375" style="480" customWidth="1"/>
    <col min="5884" max="5884" width="55" style="480" customWidth="1"/>
    <col min="5885" max="5885" width="20.140625" style="480" customWidth="1"/>
    <col min="5886" max="5889" width="21.42578125" style="480" customWidth="1"/>
    <col min="5890" max="6137" width="12.5703125" style="480"/>
    <col min="6138" max="6138" width="4.85546875" style="480" customWidth="1"/>
    <col min="6139" max="6139" width="1.7109375" style="480" customWidth="1"/>
    <col min="6140" max="6140" width="55" style="480" customWidth="1"/>
    <col min="6141" max="6141" width="20.140625" style="480" customWidth="1"/>
    <col min="6142" max="6145" width="21.42578125" style="480" customWidth="1"/>
    <col min="6146" max="6393" width="12.5703125" style="480"/>
    <col min="6394" max="6394" width="4.85546875" style="480" customWidth="1"/>
    <col min="6395" max="6395" width="1.7109375" style="480" customWidth="1"/>
    <col min="6396" max="6396" width="55" style="480" customWidth="1"/>
    <col min="6397" max="6397" width="20.140625" style="480" customWidth="1"/>
    <col min="6398" max="6401" width="21.42578125" style="480" customWidth="1"/>
    <col min="6402" max="6649" width="12.5703125" style="480"/>
    <col min="6650" max="6650" width="4.85546875" style="480" customWidth="1"/>
    <col min="6651" max="6651" width="1.7109375" style="480" customWidth="1"/>
    <col min="6652" max="6652" width="55" style="480" customWidth="1"/>
    <col min="6653" max="6653" width="20.140625" style="480" customWidth="1"/>
    <col min="6654" max="6657" width="21.42578125" style="480" customWidth="1"/>
    <col min="6658" max="6905" width="12.5703125" style="480"/>
    <col min="6906" max="6906" width="4.85546875" style="480" customWidth="1"/>
    <col min="6907" max="6907" width="1.7109375" style="480" customWidth="1"/>
    <col min="6908" max="6908" width="55" style="480" customWidth="1"/>
    <col min="6909" max="6909" width="20.140625" style="480" customWidth="1"/>
    <col min="6910" max="6913" width="21.42578125" style="480" customWidth="1"/>
    <col min="6914" max="7161" width="12.5703125" style="480"/>
    <col min="7162" max="7162" width="4.85546875" style="480" customWidth="1"/>
    <col min="7163" max="7163" width="1.7109375" style="480" customWidth="1"/>
    <col min="7164" max="7164" width="55" style="480" customWidth="1"/>
    <col min="7165" max="7165" width="20.140625" style="480" customWidth="1"/>
    <col min="7166" max="7169" width="21.42578125" style="480" customWidth="1"/>
    <col min="7170" max="7417" width="12.5703125" style="480"/>
    <col min="7418" max="7418" width="4.85546875" style="480" customWidth="1"/>
    <col min="7419" max="7419" width="1.7109375" style="480" customWidth="1"/>
    <col min="7420" max="7420" width="55" style="480" customWidth="1"/>
    <col min="7421" max="7421" width="20.140625" style="480" customWidth="1"/>
    <col min="7422" max="7425" width="21.42578125" style="480" customWidth="1"/>
    <col min="7426" max="7673" width="12.5703125" style="480"/>
    <col min="7674" max="7674" width="4.85546875" style="480" customWidth="1"/>
    <col min="7675" max="7675" width="1.7109375" style="480" customWidth="1"/>
    <col min="7676" max="7676" width="55" style="480" customWidth="1"/>
    <col min="7677" max="7677" width="20.140625" style="480" customWidth="1"/>
    <col min="7678" max="7681" width="21.42578125" style="480" customWidth="1"/>
    <col min="7682" max="7929" width="12.5703125" style="480"/>
    <col min="7930" max="7930" width="4.85546875" style="480" customWidth="1"/>
    <col min="7931" max="7931" width="1.7109375" style="480" customWidth="1"/>
    <col min="7932" max="7932" width="55" style="480" customWidth="1"/>
    <col min="7933" max="7933" width="20.140625" style="480" customWidth="1"/>
    <col min="7934" max="7937" width="21.42578125" style="480" customWidth="1"/>
    <col min="7938" max="8185" width="12.5703125" style="480"/>
    <col min="8186" max="8186" width="4.85546875" style="480" customWidth="1"/>
    <col min="8187" max="8187" width="1.7109375" style="480" customWidth="1"/>
    <col min="8188" max="8188" width="55" style="480" customWidth="1"/>
    <col min="8189" max="8189" width="20.140625" style="480" customWidth="1"/>
    <col min="8190" max="8193" width="21.42578125" style="480" customWidth="1"/>
    <col min="8194" max="8441" width="12.5703125" style="480"/>
    <col min="8442" max="8442" width="4.85546875" style="480" customWidth="1"/>
    <col min="8443" max="8443" width="1.7109375" style="480" customWidth="1"/>
    <col min="8444" max="8444" width="55" style="480" customWidth="1"/>
    <col min="8445" max="8445" width="20.140625" style="480" customWidth="1"/>
    <col min="8446" max="8449" width="21.42578125" style="480" customWidth="1"/>
    <col min="8450" max="8697" width="12.5703125" style="480"/>
    <col min="8698" max="8698" width="4.85546875" style="480" customWidth="1"/>
    <col min="8699" max="8699" width="1.7109375" style="480" customWidth="1"/>
    <col min="8700" max="8700" width="55" style="480" customWidth="1"/>
    <col min="8701" max="8701" width="20.140625" style="480" customWidth="1"/>
    <col min="8702" max="8705" width="21.42578125" style="480" customWidth="1"/>
    <col min="8706" max="8953" width="12.5703125" style="480"/>
    <col min="8954" max="8954" width="4.85546875" style="480" customWidth="1"/>
    <col min="8955" max="8955" width="1.7109375" style="480" customWidth="1"/>
    <col min="8956" max="8956" width="55" style="480" customWidth="1"/>
    <col min="8957" max="8957" width="20.140625" style="480" customWidth="1"/>
    <col min="8958" max="8961" width="21.42578125" style="480" customWidth="1"/>
    <col min="8962" max="9209" width="12.5703125" style="480"/>
    <col min="9210" max="9210" width="4.85546875" style="480" customWidth="1"/>
    <col min="9211" max="9211" width="1.7109375" style="480" customWidth="1"/>
    <col min="9212" max="9212" width="55" style="480" customWidth="1"/>
    <col min="9213" max="9213" width="20.140625" style="480" customWidth="1"/>
    <col min="9214" max="9217" width="21.42578125" style="480" customWidth="1"/>
    <col min="9218" max="9465" width="12.5703125" style="480"/>
    <col min="9466" max="9466" width="4.85546875" style="480" customWidth="1"/>
    <col min="9467" max="9467" width="1.7109375" style="480" customWidth="1"/>
    <col min="9468" max="9468" width="55" style="480" customWidth="1"/>
    <col min="9469" max="9469" width="20.140625" style="480" customWidth="1"/>
    <col min="9470" max="9473" width="21.42578125" style="480" customWidth="1"/>
    <col min="9474" max="9721" width="12.5703125" style="480"/>
    <col min="9722" max="9722" width="4.85546875" style="480" customWidth="1"/>
    <col min="9723" max="9723" width="1.7109375" style="480" customWidth="1"/>
    <col min="9724" max="9724" width="55" style="480" customWidth="1"/>
    <col min="9725" max="9725" width="20.140625" style="480" customWidth="1"/>
    <col min="9726" max="9729" width="21.42578125" style="480" customWidth="1"/>
    <col min="9730" max="9977" width="12.5703125" style="480"/>
    <col min="9978" max="9978" width="4.85546875" style="480" customWidth="1"/>
    <col min="9979" max="9979" width="1.7109375" style="480" customWidth="1"/>
    <col min="9980" max="9980" width="55" style="480" customWidth="1"/>
    <col min="9981" max="9981" width="20.140625" style="480" customWidth="1"/>
    <col min="9982" max="9985" width="21.42578125" style="480" customWidth="1"/>
    <col min="9986" max="10233" width="12.5703125" style="480"/>
    <col min="10234" max="10234" width="4.85546875" style="480" customWidth="1"/>
    <col min="10235" max="10235" width="1.7109375" style="480" customWidth="1"/>
    <col min="10236" max="10236" width="55" style="480" customWidth="1"/>
    <col min="10237" max="10237" width="20.140625" style="480" customWidth="1"/>
    <col min="10238" max="10241" width="21.42578125" style="480" customWidth="1"/>
    <col min="10242" max="10489" width="12.5703125" style="480"/>
    <col min="10490" max="10490" width="4.85546875" style="480" customWidth="1"/>
    <col min="10491" max="10491" width="1.7109375" style="480" customWidth="1"/>
    <col min="10492" max="10492" width="55" style="480" customWidth="1"/>
    <col min="10493" max="10493" width="20.140625" style="480" customWidth="1"/>
    <col min="10494" max="10497" width="21.42578125" style="480" customWidth="1"/>
    <col min="10498" max="10745" width="12.5703125" style="480"/>
    <col min="10746" max="10746" width="4.85546875" style="480" customWidth="1"/>
    <col min="10747" max="10747" width="1.7109375" style="480" customWidth="1"/>
    <col min="10748" max="10748" width="55" style="480" customWidth="1"/>
    <col min="10749" max="10749" width="20.140625" style="480" customWidth="1"/>
    <col min="10750" max="10753" width="21.42578125" style="480" customWidth="1"/>
    <col min="10754" max="11001" width="12.5703125" style="480"/>
    <col min="11002" max="11002" width="4.85546875" style="480" customWidth="1"/>
    <col min="11003" max="11003" width="1.7109375" style="480" customWidth="1"/>
    <col min="11004" max="11004" width="55" style="480" customWidth="1"/>
    <col min="11005" max="11005" width="20.140625" style="480" customWidth="1"/>
    <col min="11006" max="11009" width="21.42578125" style="480" customWidth="1"/>
    <col min="11010" max="11257" width="12.5703125" style="480"/>
    <col min="11258" max="11258" width="4.85546875" style="480" customWidth="1"/>
    <col min="11259" max="11259" width="1.7109375" style="480" customWidth="1"/>
    <col min="11260" max="11260" width="55" style="480" customWidth="1"/>
    <col min="11261" max="11261" width="20.140625" style="480" customWidth="1"/>
    <col min="11262" max="11265" width="21.42578125" style="480" customWidth="1"/>
    <col min="11266" max="11513" width="12.5703125" style="480"/>
    <col min="11514" max="11514" width="4.85546875" style="480" customWidth="1"/>
    <col min="11515" max="11515" width="1.7109375" style="480" customWidth="1"/>
    <col min="11516" max="11516" width="55" style="480" customWidth="1"/>
    <col min="11517" max="11517" width="20.140625" style="480" customWidth="1"/>
    <col min="11518" max="11521" width="21.42578125" style="480" customWidth="1"/>
    <col min="11522" max="11769" width="12.5703125" style="480"/>
    <col min="11770" max="11770" width="4.85546875" style="480" customWidth="1"/>
    <col min="11771" max="11771" width="1.7109375" style="480" customWidth="1"/>
    <col min="11772" max="11772" width="55" style="480" customWidth="1"/>
    <col min="11773" max="11773" width="20.140625" style="480" customWidth="1"/>
    <col min="11774" max="11777" width="21.42578125" style="480" customWidth="1"/>
    <col min="11778" max="12025" width="12.5703125" style="480"/>
    <col min="12026" max="12026" width="4.85546875" style="480" customWidth="1"/>
    <col min="12027" max="12027" width="1.7109375" style="480" customWidth="1"/>
    <col min="12028" max="12028" width="55" style="480" customWidth="1"/>
    <col min="12029" max="12029" width="20.140625" style="480" customWidth="1"/>
    <col min="12030" max="12033" width="21.42578125" style="480" customWidth="1"/>
    <col min="12034" max="12281" width="12.5703125" style="480"/>
    <col min="12282" max="12282" width="4.85546875" style="480" customWidth="1"/>
    <col min="12283" max="12283" width="1.7109375" style="480" customWidth="1"/>
    <col min="12284" max="12284" width="55" style="480" customWidth="1"/>
    <col min="12285" max="12285" width="20.140625" style="480" customWidth="1"/>
    <col min="12286" max="12289" width="21.42578125" style="480" customWidth="1"/>
    <col min="12290" max="12537" width="12.5703125" style="480"/>
    <col min="12538" max="12538" width="4.85546875" style="480" customWidth="1"/>
    <col min="12539" max="12539" width="1.7109375" style="480" customWidth="1"/>
    <col min="12540" max="12540" width="55" style="480" customWidth="1"/>
    <col min="12541" max="12541" width="20.140625" style="480" customWidth="1"/>
    <col min="12542" max="12545" width="21.42578125" style="480" customWidth="1"/>
    <col min="12546" max="12793" width="12.5703125" style="480"/>
    <col min="12794" max="12794" width="4.85546875" style="480" customWidth="1"/>
    <col min="12795" max="12795" width="1.7109375" style="480" customWidth="1"/>
    <col min="12796" max="12796" width="55" style="480" customWidth="1"/>
    <col min="12797" max="12797" width="20.140625" style="480" customWidth="1"/>
    <col min="12798" max="12801" width="21.42578125" style="480" customWidth="1"/>
    <col min="12802" max="13049" width="12.5703125" style="480"/>
    <col min="13050" max="13050" width="4.85546875" style="480" customWidth="1"/>
    <col min="13051" max="13051" width="1.7109375" style="480" customWidth="1"/>
    <col min="13052" max="13052" width="55" style="480" customWidth="1"/>
    <col min="13053" max="13053" width="20.140625" style="480" customWidth="1"/>
    <col min="13054" max="13057" width="21.42578125" style="480" customWidth="1"/>
    <col min="13058" max="13305" width="12.5703125" style="480"/>
    <col min="13306" max="13306" width="4.85546875" style="480" customWidth="1"/>
    <col min="13307" max="13307" width="1.7109375" style="480" customWidth="1"/>
    <col min="13308" max="13308" width="55" style="480" customWidth="1"/>
    <col min="13309" max="13309" width="20.140625" style="480" customWidth="1"/>
    <col min="13310" max="13313" width="21.42578125" style="480" customWidth="1"/>
    <col min="13314" max="13561" width="12.5703125" style="480"/>
    <col min="13562" max="13562" width="4.85546875" style="480" customWidth="1"/>
    <col min="13563" max="13563" width="1.7109375" style="480" customWidth="1"/>
    <col min="13564" max="13564" width="55" style="480" customWidth="1"/>
    <col min="13565" max="13565" width="20.140625" style="480" customWidth="1"/>
    <col min="13566" max="13569" width="21.42578125" style="480" customWidth="1"/>
    <col min="13570" max="13817" width="12.5703125" style="480"/>
    <col min="13818" max="13818" width="4.85546875" style="480" customWidth="1"/>
    <col min="13819" max="13819" width="1.7109375" style="480" customWidth="1"/>
    <col min="13820" max="13820" width="55" style="480" customWidth="1"/>
    <col min="13821" max="13821" width="20.140625" style="480" customWidth="1"/>
    <col min="13822" max="13825" width="21.42578125" style="480" customWidth="1"/>
    <col min="13826" max="14073" width="12.5703125" style="480"/>
    <col min="14074" max="14074" width="4.85546875" style="480" customWidth="1"/>
    <col min="14075" max="14075" width="1.7109375" style="480" customWidth="1"/>
    <col min="14076" max="14076" width="55" style="480" customWidth="1"/>
    <col min="14077" max="14077" width="20.140625" style="480" customWidth="1"/>
    <col min="14078" max="14081" width="21.42578125" style="480" customWidth="1"/>
    <col min="14082" max="14329" width="12.5703125" style="480"/>
    <col min="14330" max="14330" width="4.85546875" style="480" customWidth="1"/>
    <col min="14331" max="14331" width="1.7109375" style="480" customWidth="1"/>
    <col min="14332" max="14332" width="55" style="480" customWidth="1"/>
    <col min="14333" max="14333" width="20.140625" style="480" customWidth="1"/>
    <col min="14334" max="14337" width="21.42578125" style="480" customWidth="1"/>
    <col min="14338" max="14585" width="12.5703125" style="480"/>
    <col min="14586" max="14586" width="4.85546875" style="480" customWidth="1"/>
    <col min="14587" max="14587" width="1.7109375" style="480" customWidth="1"/>
    <col min="14588" max="14588" width="55" style="480" customWidth="1"/>
    <col min="14589" max="14589" width="20.140625" style="480" customWidth="1"/>
    <col min="14590" max="14593" width="21.42578125" style="480" customWidth="1"/>
    <col min="14594" max="14841" width="12.5703125" style="480"/>
    <col min="14842" max="14842" width="4.85546875" style="480" customWidth="1"/>
    <col min="14843" max="14843" width="1.7109375" style="480" customWidth="1"/>
    <col min="14844" max="14844" width="55" style="480" customWidth="1"/>
    <col min="14845" max="14845" width="20.140625" style="480" customWidth="1"/>
    <col min="14846" max="14849" width="21.42578125" style="480" customWidth="1"/>
    <col min="14850" max="15097" width="12.5703125" style="480"/>
    <col min="15098" max="15098" width="4.85546875" style="480" customWidth="1"/>
    <col min="15099" max="15099" width="1.7109375" style="480" customWidth="1"/>
    <col min="15100" max="15100" width="55" style="480" customWidth="1"/>
    <col min="15101" max="15101" width="20.140625" style="480" customWidth="1"/>
    <col min="15102" max="15105" width="21.42578125" style="480" customWidth="1"/>
    <col min="15106" max="15353" width="12.5703125" style="480"/>
    <col min="15354" max="15354" width="4.85546875" style="480" customWidth="1"/>
    <col min="15355" max="15355" width="1.7109375" style="480" customWidth="1"/>
    <col min="15356" max="15356" width="55" style="480" customWidth="1"/>
    <col min="15357" max="15357" width="20.140625" style="480" customWidth="1"/>
    <col min="15358" max="15361" width="21.42578125" style="480" customWidth="1"/>
    <col min="15362" max="15609" width="12.5703125" style="480"/>
    <col min="15610" max="15610" width="4.85546875" style="480" customWidth="1"/>
    <col min="15611" max="15611" width="1.7109375" style="480" customWidth="1"/>
    <col min="15612" max="15612" width="55" style="480" customWidth="1"/>
    <col min="15613" max="15613" width="20.140625" style="480" customWidth="1"/>
    <col min="15614" max="15617" width="21.42578125" style="480" customWidth="1"/>
    <col min="15618" max="15865" width="12.5703125" style="480"/>
    <col min="15866" max="15866" width="4.85546875" style="480" customWidth="1"/>
    <col min="15867" max="15867" width="1.7109375" style="480" customWidth="1"/>
    <col min="15868" max="15868" width="55" style="480" customWidth="1"/>
    <col min="15869" max="15869" width="20.140625" style="480" customWidth="1"/>
    <col min="15870" max="15873" width="21.42578125" style="480" customWidth="1"/>
    <col min="15874" max="16121" width="12.5703125" style="480"/>
    <col min="16122" max="16122" width="4.85546875" style="480" customWidth="1"/>
    <col min="16123" max="16123" width="1.7109375" style="480" customWidth="1"/>
    <col min="16124" max="16124" width="55" style="480" customWidth="1"/>
    <col min="16125" max="16125" width="20.140625" style="480" customWidth="1"/>
    <col min="16126" max="16129" width="21.42578125" style="480" customWidth="1"/>
    <col min="16130" max="16384" width="12.5703125" style="480"/>
  </cols>
  <sheetData>
    <row r="1" spans="1:23" ht="16.5" customHeight="1">
      <c r="A1" s="1579" t="s">
        <v>601</v>
      </c>
      <c r="B1" s="1579"/>
      <c r="C1" s="1579"/>
      <c r="D1" s="478"/>
      <c r="E1" s="478"/>
      <c r="F1" s="478"/>
      <c r="G1" s="479"/>
      <c r="H1" s="479"/>
    </row>
    <row r="2" spans="1:23" ht="15.75" customHeight="1">
      <c r="A2" s="1580" t="s">
        <v>602</v>
      </c>
      <c r="B2" s="1580"/>
      <c r="C2" s="1580"/>
      <c r="D2" s="1580"/>
      <c r="E2" s="1580"/>
      <c r="F2" s="1580"/>
      <c r="G2" s="1580"/>
      <c r="H2" s="1580"/>
    </row>
    <row r="3" spans="1:23" ht="12" customHeight="1">
      <c r="A3" s="478"/>
      <c r="B3" s="478"/>
      <c r="C3" s="481"/>
      <c r="D3" s="482"/>
      <c r="E3" s="482"/>
      <c r="F3" s="482"/>
      <c r="G3" s="483"/>
      <c r="H3" s="483"/>
    </row>
    <row r="4" spans="1:23" ht="15" customHeight="1">
      <c r="A4" s="484"/>
      <c r="B4" s="484"/>
      <c r="C4" s="481"/>
      <c r="D4" s="482"/>
      <c r="E4" s="482"/>
      <c r="F4" s="482"/>
      <c r="G4" s="483"/>
      <c r="H4" s="485" t="s">
        <v>2</v>
      </c>
    </row>
    <row r="5" spans="1:23" ht="16.5" customHeight="1">
      <c r="A5" s="486"/>
      <c r="B5" s="479"/>
      <c r="C5" s="487"/>
      <c r="D5" s="1581" t="s">
        <v>562</v>
      </c>
      <c r="E5" s="1582"/>
      <c r="F5" s="1583"/>
      <c r="G5" s="1584" t="s">
        <v>563</v>
      </c>
      <c r="H5" s="1585"/>
    </row>
    <row r="6" spans="1:23" ht="15" customHeight="1">
      <c r="A6" s="488"/>
      <c r="B6" s="479"/>
      <c r="C6" s="489"/>
      <c r="D6" s="1569" t="s">
        <v>789</v>
      </c>
      <c r="E6" s="1570"/>
      <c r="F6" s="1571"/>
      <c r="G6" s="1548" t="s">
        <v>789</v>
      </c>
      <c r="H6" s="1550"/>
      <c r="P6" s="490" t="s">
        <v>4</v>
      </c>
      <c r="Q6" s="490" t="s">
        <v>4</v>
      </c>
      <c r="R6" s="490" t="s">
        <v>4</v>
      </c>
      <c r="S6" s="490" t="s">
        <v>4</v>
      </c>
    </row>
    <row r="7" spans="1:23" ht="15.75">
      <c r="A7" s="488"/>
      <c r="B7" s="479"/>
      <c r="C7" s="491" t="s">
        <v>3</v>
      </c>
      <c r="D7" s="492"/>
      <c r="E7" s="493" t="s">
        <v>564</v>
      </c>
      <c r="F7" s="494"/>
      <c r="G7" s="495" t="s">
        <v>4</v>
      </c>
      <c r="H7" s="496" t="s">
        <v>4</v>
      </c>
    </row>
    <row r="8" spans="1:23" ht="14.25" customHeight="1">
      <c r="A8" s="488"/>
      <c r="B8" s="479"/>
      <c r="C8" s="497"/>
      <c r="D8" s="498"/>
      <c r="E8" s="499"/>
      <c r="F8" s="500" t="s">
        <v>564</v>
      </c>
      <c r="G8" s="501" t="s">
        <v>565</v>
      </c>
      <c r="H8" s="496" t="s">
        <v>566</v>
      </c>
      <c r="P8" s="490" t="s">
        <v>4</v>
      </c>
      <c r="Q8" s="490" t="s">
        <v>4</v>
      </c>
      <c r="R8" s="490" t="s">
        <v>4</v>
      </c>
      <c r="S8" s="490" t="s">
        <v>4</v>
      </c>
    </row>
    <row r="9" spans="1:23" ht="14.25" customHeight="1">
      <c r="A9" s="488"/>
      <c r="B9" s="479"/>
      <c r="C9" s="502"/>
      <c r="D9" s="503" t="s">
        <v>567</v>
      </c>
      <c r="E9" s="504" t="s">
        <v>568</v>
      </c>
      <c r="F9" s="505" t="s">
        <v>569</v>
      </c>
      <c r="G9" s="501" t="s">
        <v>570</v>
      </c>
      <c r="H9" s="496" t="s">
        <v>571</v>
      </c>
    </row>
    <row r="10" spans="1:23" ht="14.25" customHeight="1">
      <c r="A10" s="506"/>
      <c r="B10" s="484"/>
      <c r="C10" s="507"/>
      <c r="D10" s="508"/>
      <c r="E10" s="509"/>
      <c r="F10" s="505" t="s">
        <v>572</v>
      </c>
      <c r="G10" s="510" t="s">
        <v>573</v>
      </c>
      <c r="H10" s="511"/>
      <c r="P10" s="490" t="s">
        <v>4</v>
      </c>
      <c r="Q10" s="490" t="s">
        <v>4</v>
      </c>
      <c r="R10" s="490" t="s">
        <v>4</v>
      </c>
      <c r="S10" s="490" t="s">
        <v>4</v>
      </c>
    </row>
    <row r="11" spans="1:23" ht="9.9499999999999993" customHeight="1">
      <c r="A11" s="1586" t="s">
        <v>439</v>
      </c>
      <c r="B11" s="1587"/>
      <c r="C11" s="1588"/>
      <c r="D11" s="1139">
        <v>2</v>
      </c>
      <c r="E11" s="512">
        <v>3</v>
      </c>
      <c r="F11" s="512">
        <v>4</v>
      </c>
      <c r="G11" s="513">
        <v>5</v>
      </c>
      <c r="H11" s="514">
        <v>6</v>
      </c>
    </row>
    <row r="12" spans="1:23" ht="15.75" customHeight="1">
      <c r="A12" s="486"/>
      <c r="B12" s="515"/>
      <c r="C12" s="516" t="s">
        <v>4</v>
      </c>
      <c r="D12" s="517" t="s">
        <v>4</v>
      </c>
      <c r="E12" s="518" t="s">
        <v>124</v>
      </c>
      <c r="F12" s="519"/>
      <c r="G12" s="520" t="s">
        <v>4</v>
      </c>
      <c r="H12" s="521" t="s">
        <v>124</v>
      </c>
      <c r="P12" s="490" t="s">
        <v>4</v>
      </c>
      <c r="Q12" s="490" t="s">
        <v>4</v>
      </c>
      <c r="R12" s="490" t="s">
        <v>4</v>
      </c>
      <c r="S12" s="490" t="s">
        <v>4</v>
      </c>
    </row>
    <row r="13" spans="1:23" ht="15.75">
      <c r="A13" s="1575" t="s">
        <v>40</v>
      </c>
      <c r="B13" s="1576"/>
      <c r="C13" s="1577"/>
      <c r="D13" s="778">
        <v>363973761.44</v>
      </c>
      <c r="E13" s="779">
        <v>204439573.76000005</v>
      </c>
      <c r="F13" s="779">
        <v>2746.48</v>
      </c>
      <c r="G13" s="780">
        <v>204437416.31000006</v>
      </c>
      <c r="H13" s="781">
        <v>2157.4500000000003</v>
      </c>
    </row>
    <row r="14" spans="1:23" s="524" customFormat="1" ht="24" customHeight="1">
      <c r="A14" s="777">
        <v>2</v>
      </c>
      <c r="B14" s="522" t="s">
        <v>47</v>
      </c>
      <c r="C14" s="523" t="s">
        <v>603</v>
      </c>
      <c r="D14" s="782">
        <v>11032316.119999999</v>
      </c>
      <c r="E14" s="783">
        <v>0</v>
      </c>
      <c r="F14" s="783">
        <v>0</v>
      </c>
      <c r="G14" s="784">
        <v>0</v>
      </c>
      <c r="H14" s="785">
        <v>0</v>
      </c>
      <c r="I14" s="480"/>
      <c r="J14" s="480"/>
      <c r="K14" s="480"/>
      <c r="L14" s="480"/>
      <c r="M14" s="480"/>
      <c r="N14" s="480"/>
      <c r="O14" s="480"/>
      <c r="P14" s="490" t="s">
        <v>4</v>
      </c>
      <c r="Q14" s="490" t="s">
        <v>4</v>
      </c>
      <c r="R14" s="490" t="s">
        <v>4</v>
      </c>
      <c r="S14" s="490" t="s">
        <v>4</v>
      </c>
      <c r="T14" s="480"/>
      <c r="U14" s="480"/>
      <c r="V14" s="480"/>
      <c r="W14" s="480"/>
    </row>
    <row r="15" spans="1:23" s="524" customFormat="1" ht="24" customHeight="1">
      <c r="A15" s="777">
        <v>4</v>
      </c>
      <c r="B15" s="522" t="s">
        <v>47</v>
      </c>
      <c r="C15" s="523" t="s">
        <v>604</v>
      </c>
      <c r="D15" s="782">
        <v>11385959.279999999</v>
      </c>
      <c r="E15" s="783">
        <v>0</v>
      </c>
      <c r="F15" s="783">
        <v>0</v>
      </c>
      <c r="G15" s="784">
        <v>0</v>
      </c>
      <c r="H15" s="785">
        <v>0</v>
      </c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</row>
    <row r="16" spans="1:23" s="524" customFormat="1" ht="24" customHeight="1">
      <c r="A16" s="777">
        <v>6</v>
      </c>
      <c r="B16" s="522" t="s">
        <v>47</v>
      </c>
      <c r="C16" s="523" t="s">
        <v>605</v>
      </c>
      <c r="D16" s="782">
        <v>6612839.1699999971</v>
      </c>
      <c r="E16" s="783">
        <v>2746.48</v>
      </c>
      <c r="F16" s="783">
        <v>2746.48</v>
      </c>
      <c r="G16" s="784">
        <v>2746.48</v>
      </c>
      <c r="H16" s="785">
        <v>0</v>
      </c>
      <c r="I16" s="480"/>
      <c r="J16" s="480"/>
      <c r="K16" s="480"/>
      <c r="L16" s="480"/>
      <c r="M16" s="480"/>
      <c r="N16" s="480"/>
      <c r="O16" s="480"/>
      <c r="P16" s="490" t="s">
        <v>4</v>
      </c>
      <c r="Q16" s="490" t="s">
        <v>4</v>
      </c>
      <c r="R16" s="490" t="s">
        <v>4</v>
      </c>
      <c r="S16" s="490" t="s">
        <v>4</v>
      </c>
      <c r="T16" s="480"/>
      <c r="U16" s="480"/>
      <c r="V16" s="480"/>
      <c r="W16" s="480"/>
    </row>
    <row r="17" spans="1:23" s="524" customFormat="1" ht="24" customHeight="1">
      <c r="A17" s="777">
        <v>8</v>
      </c>
      <c r="B17" s="522" t="s">
        <v>47</v>
      </c>
      <c r="C17" s="523" t="s">
        <v>606</v>
      </c>
      <c r="D17" s="782">
        <v>1317011.9599999997</v>
      </c>
      <c r="E17" s="783">
        <v>0</v>
      </c>
      <c r="F17" s="783">
        <v>0</v>
      </c>
      <c r="G17" s="784">
        <v>0</v>
      </c>
      <c r="H17" s="785">
        <v>0</v>
      </c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</row>
    <row r="18" spans="1:23" s="524" customFormat="1" ht="24" customHeight="1">
      <c r="A18" s="777">
        <v>10</v>
      </c>
      <c r="B18" s="522" t="s">
        <v>47</v>
      </c>
      <c r="C18" s="523" t="s">
        <v>607</v>
      </c>
      <c r="D18" s="782">
        <v>7939376.1899999995</v>
      </c>
      <c r="E18" s="783">
        <v>3824.66</v>
      </c>
      <c r="F18" s="783">
        <v>0</v>
      </c>
      <c r="G18" s="784">
        <v>3824.66</v>
      </c>
      <c r="H18" s="785">
        <v>0</v>
      </c>
      <c r="I18" s="480"/>
      <c r="J18" s="480"/>
      <c r="K18" s="480"/>
      <c r="L18" s="480"/>
      <c r="M18" s="480"/>
      <c r="N18" s="480"/>
      <c r="O18" s="480"/>
      <c r="P18" s="490" t="s">
        <v>4</v>
      </c>
      <c r="Q18" s="490" t="s">
        <v>4</v>
      </c>
      <c r="R18" s="490" t="s">
        <v>4</v>
      </c>
      <c r="S18" s="490" t="s">
        <v>4</v>
      </c>
      <c r="T18" s="480"/>
      <c r="U18" s="480"/>
      <c r="V18" s="480"/>
      <c r="W18" s="480"/>
    </row>
    <row r="19" spans="1:23" s="524" customFormat="1" ht="24" customHeight="1">
      <c r="A19" s="777">
        <v>12</v>
      </c>
      <c r="B19" s="522" t="s">
        <v>47</v>
      </c>
      <c r="C19" s="523" t="s">
        <v>608</v>
      </c>
      <c r="D19" s="782">
        <v>25965964.500000022</v>
      </c>
      <c r="E19" s="783">
        <v>300271.09999999998</v>
      </c>
      <c r="F19" s="783">
        <v>0</v>
      </c>
      <c r="G19" s="784">
        <v>298121.81999999995</v>
      </c>
      <c r="H19" s="785">
        <v>2149.2800000000002</v>
      </c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</row>
    <row r="20" spans="1:23" s="524" customFormat="1" ht="24" customHeight="1">
      <c r="A20" s="777">
        <v>14</v>
      </c>
      <c r="B20" s="522" t="s">
        <v>47</v>
      </c>
      <c r="C20" s="523" t="s">
        <v>609</v>
      </c>
      <c r="D20" s="782">
        <v>243374335.99999994</v>
      </c>
      <c r="E20" s="783">
        <v>204051107.75000003</v>
      </c>
      <c r="F20" s="783">
        <v>0</v>
      </c>
      <c r="G20" s="784">
        <v>204051107.75000003</v>
      </c>
      <c r="H20" s="785">
        <v>0</v>
      </c>
      <c r="I20" s="480"/>
      <c r="J20" s="480"/>
      <c r="K20" s="480"/>
      <c r="L20" s="480"/>
      <c r="M20" s="480"/>
      <c r="N20" s="480"/>
      <c r="O20" s="480"/>
      <c r="P20" s="490" t="s">
        <v>4</v>
      </c>
      <c r="Q20" s="490" t="s">
        <v>4</v>
      </c>
      <c r="R20" s="490" t="s">
        <v>4</v>
      </c>
      <c r="S20" s="490" t="s">
        <v>4</v>
      </c>
      <c r="T20" s="480"/>
      <c r="U20" s="480"/>
      <c r="V20" s="480"/>
      <c r="W20" s="480"/>
    </row>
    <row r="21" spans="1:23" s="524" customFormat="1" ht="24" customHeight="1">
      <c r="A21" s="777">
        <v>16</v>
      </c>
      <c r="B21" s="522" t="s">
        <v>47</v>
      </c>
      <c r="C21" s="523" t="s">
        <v>610</v>
      </c>
      <c r="D21" s="782">
        <v>4432983.129999999</v>
      </c>
      <c r="E21" s="783">
        <v>0</v>
      </c>
      <c r="F21" s="783">
        <v>0</v>
      </c>
      <c r="G21" s="784">
        <v>0</v>
      </c>
      <c r="H21" s="785">
        <v>0</v>
      </c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</row>
    <row r="22" spans="1:23" s="524" customFormat="1" ht="24" customHeight="1">
      <c r="A22" s="777">
        <v>18</v>
      </c>
      <c r="B22" s="522" t="s">
        <v>47</v>
      </c>
      <c r="C22" s="523" t="s">
        <v>611</v>
      </c>
      <c r="D22" s="782">
        <v>13212501.470000003</v>
      </c>
      <c r="E22" s="783">
        <v>0</v>
      </c>
      <c r="F22" s="783">
        <v>0</v>
      </c>
      <c r="G22" s="784">
        <v>0</v>
      </c>
      <c r="H22" s="785">
        <v>0</v>
      </c>
      <c r="I22" s="480"/>
      <c r="J22" s="480"/>
      <c r="K22" s="480"/>
      <c r="L22" s="480"/>
      <c r="M22" s="480"/>
      <c r="N22" s="480"/>
      <c r="O22" s="480"/>
      <c r="P22" s="490" t="s">
        <v>4</v>
      </c>
      <c r="Q22" s="490" t="s">
        <v>4</v>
      </c>
      <c r="R22" s="490" t="s">
        <v>4</v>
      </c>
      <c r="S22" s="490" t="s">
        <v>4</v>
      </c>
      <c r="T22" s="480"/>
      <c r="U22" s="480"/>
      <c r="V22" s="480"/>
      <c r="W22" s="480"/>
    </row>
    <row r="23" spans="1:23" s="524" customFormat="1" ht="24" customHeight="1">
      <c r="A23" s="777">
        <v>20</v>
      </c>
      <c r="B23" s="522" t="s">
        <v>47</v>
      </c>
      <c r="C23" s="523" t="s">
        <v>612</v>
      </c>
      <c r="D23" s="782">
        <v>4929413.3200000022</v>
      </c>
      <c r="E23" s="783">
        <v>0</v>
      </c>
      <c r="F23" s="783">
        <v>0</v>
      </c>
      <c r="G23" s="784">
        <v>0</v>
      </c>
      <c r="H23" s="785">
        <v>0</v>
      </c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</row>
    <row r="24" spans="1:23" ht="24" customHeight="1">
      <c r="A24" s="777">
        <v>22</v>
      </c>
      <c r="B24" s="522" t="s">
        <v>47</v>
      </c>
      <c r="C24" s="523" t="s">
        <v>613</v>
      </c>
      <c r="D24" s="782">
        <v>8209568.54</v>
      </c>
      <c r="E24" s="783">
        <v>77700</v>
      </c>
      <c r="F24" s="783">
        <v>0</v>
      </c>
      <c r="G24" s="784">
        <v>77700</v>
      </c>
      <c r="H24" s="785">
        <v>0</v>
      </c>
      <c r="P24" s="490" t="s">
        <v>4</v>
      </c>
      <c r="Q24" s="490" t="s">
        <v>4</v>
      </c>
      <c r="R24" s="490" t="s">
        <v>4</v>
      </c>
      <c r="S24" s="490" t="s">
        <v>4</v>
      </c>
    </row>
    <row r="25" spans="1:23" s="524" customFormat="1" ht="24" customHeight="1">
      <c r="A25" s="777">
        <v>24</v>
      </c>
      <c r="B25" s="522" t="s">
        <v>47</v>
      </c>
      <c r="C25" s="523" t="s">
        <v>614</v>
      </c>
      <c r="D25" s="782">
        <v>4145724.8200000012</v>
      </c>
      <c r="E25" s="783">
        <v>3923.77</v>
      </c>
      <c r="F25" s="783">
        <v>0</v>
      </c>
      <c r="G25" s="784">
        <v>3915.6</v>
      </c>
      <c r="H25" s="785">
        <v>8.17</v>
      </c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</row>
    <row r="26" spans="1:23" s="525" customFormat="1" ht="24" customHeight="1">
      <c r="A26" s="777">
        <v>26</v>
      </c>
      <c r="B26" s="522" t="s">
        <v>47</v>
      </c>
      <c r="C26" s="523" t="s">
        <v>615</v>
      </c>
      <c r="D26" s="782">
        <v>2739175.3</v>
      </c>
      <c r="E26" s="783">
        <v>0</v>
      </c>
      <c r="F26" s="783">
        <v>0</v>
      </c>
      <c r="G26" s="784">
        <v>0</v>
      </c>
      <c r="H26" s="785">
        <v>0</v>
      </c>
      <c r="I26" s="480"/>
      <c r="J26" s="480"/>
      <c r="K26" s="480"/>
      <c r="L26" s="480"/>
      <c r="M26" s="480"/>
      <c r="N26" s="480"/>
      <c r="O26" s="480"/>
      <c r="P26" s="490" t="s">
        <v>4</v>
      </c>
      <c r="Q26" s="490" t="s">
        <v>4</v>
      </c>
      <c r="R26" s="490" t="s">
        <v>4</v>
      </c>
      <c r="S26" s="490" t="s">
        <v>4</v>
      </c>
      <c r="T26" s="480"/>
      <c r="U26" s="480"/>
      <c r="V26" s="480"/>
      <c r="W26" s="480"/>
    </row>
    <row r="27" spans="1:23" s="526" customFormat="1" ht="24" customHeight="1">
      <c r="A27" s="777">
        <v>28</v>
      </c>
      <c r="B27" s="522" t="s">
        <v>47</v>
      </c>
      <c r="C27" s="523" t="s">
        <v>616</v>
      </c>
      <c r="D27" s="782">
        <v>4076238.3400000012</v>
      </c>
      <c r="E27" s="783">
        <v>0</v>
      </c>
      <c r="F27" s="783">
        <v>0</v>
      </c>
      <c r="G27" s="784">
        <v>0</v>
      </c>
      <c r="H27" s="785">
        <v>0</v>
      </c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</row>
    <row r="28" spans="1:23" s="526" customFormat="1" ht="24" customHeight="1">
      <c r="A28" s="777">
        <v>30</v>
      </c>
      <c r="B28" s="522" t="s">
        <v>47</v>
      </c>
      <c r="C28" s="523" t="s">
        <v>617</v>
      </c>
      <c r="D28" s="782">
        <v>12303902.63000001</v>
      </c>
      <c r="E28" s="783">
        <v>0</v>
      </c>
      <c r="F28" s="783">
        <v>0</v>
      </c>
      <c r="G28" s="784">
        <v>0</v>
      </c>
      <c r="H28" s="785">
        <v>0</v>
      </c>
      <c r="I28" s="480"/>
      <c r="J28" s="480"/>
      <c r="K28" s="480"/>
      <c r="L28" s="480"/>
      <c r="M28" s="480"/>
      <c r="N28" s="480"/>
      <c r="O28" s="480"/>
      <c r="P28" s="490" t="s">
        <v>4</v>
      </c>
      <c r="Q28" s="490" t="s">
        <v>4</v>
      </c>
      <c r="R28" s="490" t="s">
        <v>4</v>
      </c>
      <c r="S28" s="490" t="s">
        <v>4</v>
      </c>
      <c r="T28" s="480"/>
      <c r="U28" s="480"/>
      <c r="V28" s="480"/>
      <c r="W28" s="480"/>
    </row>
    <row r="29" spans="1:23" s="526" customFormat="1" ht="24" customHeight="1">
      <c r="A29" s="777">
        <v>32</v>
      </c>
      <c r="B29" s="522" t="s">
        <v>47</v>
      </c>
      <c r="C29" s="523" t="s">
        <v>618</v>
      </c>
      <c r="D29" s="782">
        <v>2296450.6700000009</v>
      </c>
      <c r="E29" s="783">
        <v>0</v>
      </c>
      <c r="F29" s="783">
        <v>0</v>
      </c>
      <c r="G29" s="784">
        <v>0</v>
      </c>
      <c r="H29" s="785">
        <v>0</v>
      </c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</row>
    <row r="30" spans="1:23" s="524" customFormat="1" ht="19.5" customHeight="1">
      <c r="A30" s="527" t="s">
        <v>4</v>
      </c>
      <c r="B30" s="528"/>
      <c r="C30" s="527"/>
      <c r="D30" s="529" t="s">
        <v>4</v>
      </c>
      <c r="E30" s="529" t="s">
        <v>4</v>
      </c>
      <c r="F30" s="529" t="s">
        <v>4</v>
      </c>
      <c r="G30" s="530" t="s">
        <v>4</v>
      </c>
      <c r="H30" s="529" t="s">
        <v>4</v>
      </c>
      <c r="I30" s="480"/>
      <c r="J30" s="480"/>
      <c r="K30" s="480"/>
      <c r="L30" s="480"/>
      <c r="M30" s="480"/>
      <c r="N30" s="480"/>
      <c r="O30" s="480"/>
      <c r="P30" s="490" t="s">
        <v>4</v>
      </c>
      <c r="Q30" s="490" t="s">
        <v>4</v>
      </c>
      <c r="R30" s="490" t="s">
        <v>4</v>
      </c>
      <c r="S30" s="490" t="s">
        <v>4</v>
      </c>
      <c r="T30" s="480"/>
      <c r="U30" s="480"/>
      <c r="V30" s="480"/>
      <c r="W30" s="480"/>
    </row>
    <row r="31" spans="1:23" ht="27" customHeight="1">
      <c r="A31" s="478"/>
      <c r="B31" s="1578" t="s">
        <v>4</v>
      </c>
      <c r="C31" s="1578"/>
      <c r="D31" s="478"/>
      <c r="E31" s="478"/>
      <c r="F31" s="478"/>
      <c r="G31" s="478"/>
      <c r="H31" s="478"/>
    </row>
    <row r="32" spans="1:23">
      <c r="A32" s="478"/>
      <c r="B32" s="478"/>
      <c r="C32" s="478"/>
      <c r="D32" s="478"/>
      <c r="E32" s="478"/>
      <c r="F32" s="478"/>
      <c r="G32" s="478"/>
      <c r="H32" s="478"/>
    </row>
    <row r="33" spans="1:8">
      <c r="A33" s="478"/>
      <c r="B33" s="478"/>
      <c r="C33" s="478"/>
      <c r="D33" s="478"/>
      <c r="E33" s="478"/>
      <c r="F33" s="478"/>
      <c r="G33" s="478"/>
      <c r="H33" s="478"/>
    </row>
    <row r="34" spans="1:8">
      <c r="A34" s="478"/>
      <c r="B34" s="478"/>
      <c r="C34" s="478"/>
      <c r="D34" s="478"/>
      <c r="E34" s="478"/>
      <c r="F34" s="478"/>
      <c r="G34" s="478"/>
      <c r="H34" s="478"/>
    </row>
    <row r="37" spans="1:8">
      <c r="D37" s="531" t="s">
        <v>4</v>
      </c>
    </row>
    <row r="45" spans="1:8">
      <c r="D45" s="532" t="s">
        <v>4</v>
      </c>
    </row>
  </sheetData>
  <mergeCells count="9">
    <mergeCell ref="A13:C13"/>
    <mergeCell ref="B31:C31"/>
    <mergeCell ref="A1:C1"/>
    <mergeCell ref="A2:H2"/>
    <mergeCell ref="D5:F5"/>
    <mergeCell ref="G5:H5"/>
    <mergeCell ref="D6:F6"/>
    <mergeCell ref="G6:H6"/>
    <mergeCell ref="A11:C11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9" orientation="landscape" useFirstPageNumber="1" r:id="rId1"/>
  <headerFooter alignWithMargins="0">
    <oddHeader>&amp;C&amp;"Arial,Normalny"&amp;12- &amp;P -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K34"/>
  <sheetViews>
    <sheetView showGridLines="0" showZeros="0" zoomScale="70" zoomScaleNormal="70" zoomScaleSheetLayoutView="75" workbookViewId="0">
      <selection activeCell="O21" sqref="O21"/>
    </sheetView>
  </sheetViews>
  <sheetFormatPr defaultColWidth="27.140625" defaultRowHeight="14.25"/>
  <cols>
    <col min="1" max="1" width="5.85546875" style="284" customWidth="1"/>
    <col min="2" max="2" width="53" style="284" customWidth="1"/>
    <col min="3" max="3" width="22.5703125" style="284" customWidth="1"/>
    <col min="4" max="4" width="21.5703125" style="284" customWidth="1"/>
    <col min="5" max="5" width="2.140625" style="1063" customWidth="1"/>
    <col min="6" max="6" width="22.7109375" style="284" customWidth="1"/>
    <col min="7" max="8" width="23.140625" style="284" customWidth="1"/>
    <col min="9" max="16384" width="27.140625" style="284"/>
  </cols>
  <sheetData>
    <row r="1" spans="1:10" ht="15.75">
      <c r="A1" s="1593" t="s">
        <v>514</v>
      </c>
      <c r="B1" s="1593"/>
      <c r="C1" s="1593"/>
      <c r="D1" s="283"/>
      <c r="E1" s="1140"/>
    </row>
    <row r="4" spans="1:10" ht="15.75">
      <c r="A4" s="1594" t="s">
        <v>515</v>
      </c>
      <c r="B4" s="1594"/>
      <c r="C4" s="1594"/>
      <c r="D4" s="1594"/>
      <c r="E4" s="1594"/>
      <c r="F4" s="1594"/>
      <c r="G4" s="1594"/>
      <c r="H4" s="719"/>
    </row>
    <row r="5" spans="1:10" ht="15">
      <c r="B5" s="285"/>
      <c r="C5" s="286"/>
      <c r="D5" s="286"/>
      <c r="E5" s="286"/>
      <c r="F5" s="286"/>
      <c r="G5" s="286"/>
      <c r="H5" s="286"/>
    </row>
    <row r="6" spans="1:10" ht="15">
      <c r="G6" s="314" t="s">
        <v>2</v>
      </c>
      <c r="H6" s="314"/>
    </row>
    <row r="7" spans="1:10" ht="15">
      <c r="A7" s="287"/>
      <c r="B7" s="288"/>
      <c r="C7" s="313" t="s">
        <v>227</v>
      </c>
      <c r="D7" s="313" t="s">
        <v>518</v>
      </c>
      <c r="E7" s="1152"/>
      <c r="F7" s="1148" t="s">
        <v>517</v>
      </c>
      <c r="G7" s="289" t="s">
        <v>516</v>
      </c>
      <c r="H7" s="786"/>
    </row>
    <row r="8" spans="1:10" ht="15">
      <c r="A8" s="290"/>
      <c r="B8" s="291" t="s">
        <v>3</v>
      </c>
      <c r="C8" s="312" t="s">
        <v>228</v>
      </c>
      <c r="D8" s="312" t="s">
        <v>519</v>
      </c>
      <c r="E8" s="1153"/>
      <c r="F8" s="1149" t="s">
        <v>520</v>
      </c>
      <c r="G8" s="292" t="s">
        <v>519</v>
      </c>
      <c r="H8" s="786"/>
    </row>
    <row r="9" spans="1:10" ht="15">
      <c r="A9" s="293"/>
      <c r="B9" s="294"/>
      <c r="C9" s="312" t="s">
        <v>747</v>
      </c>
      <c r="D9" s="1154"/>
      <c r="E9" s="1155"/>
      <c r="F9" s="1149" t="s">
        <v>776</v>
      </c>
      <c r="G9" s="292" t="s">
        <v>521</v>
      </c>
      <c r="H9" s="312"/>
    </row>
    <row r="10" spans="1:10" s="296" customFormat="1" ht="11.25">
      <c r="A10" s="1595" t="s">
        <v>439</v>
      </c>
      <c r="B10" s="1596"/>
      <c r="C10" s="311">
        <v>2</v>
      </c>
      <c r="D10" s="1150">
        <v>3</v>
      </c>
      <c r="E10" s="1151"/>
      <c r="F10" s="295">
        <v>4</v>
      </c>
      <c r="G10" s="295">
        <v>5</v>
      </c>
      <c r="H10" s="787"/>
    </row>
    <row r="11" spans="1:10" ht="24" customHeight="1">
      <c r="A11" s="1597" t="s">
        <v>522</v>
      </c>
      <c r="B11" s="1598"/>
      <c r="C11" s="1142">
        <v>500000000</v>
      </c>
      <c r="D11" s="654">
        <v>500000000</v>
      </c>
      <c r="E11" s="1156"/>
      <c r="F11" s="1156">
        <v>285838127.05000013</v>
      </c>
      <c r="G11" s="1161">
        <v>214161872.94999987</v>
      </c>
      <c r="H11" s="788"/>
    </row>
    <row r="12" spans="1:10" ht="24" customHeight="1">
      <c r="A12" s="1599" t="s">
        <v>523</v>
      </c>
      <c r="B12" s="1600"/>
      <c r="C12" s="1142">
        <v>31880988000</v>
      </c>
      <c r="D12" s="654">
        <v>32030988000</v>
      </c>
      <c r="E12" s="1157" t="s">
        <v>710</v>
      </c>
      <c r="F12" s="1156">
        <v>18658214680.779999</v>
      </c>
      <c r="G12" s="1161">
        <v>13372773319.219999</v>
      </c>
      <c r="H12" s="654"/>
      <c r="I12" s="1063"/>
      <c r="J12" s="1063"/>
    </row>
    <row r="13" spans="1:10" ht="18" customHeight="1">
      <c r="A13" s="1591" t="s">
        <v>524</v>
      </c>
      <c r="B13" s="1592"/>
      <c r="C13" s="290"/>
      <c r="D13" s="290"/>
      <c r="E13" s="1158"/>
      <c r="F13" s="1158"/>
      <c r="G13" s="1051"/>
      <c r="H13" s="788"/>
      <c r="I13" s="1063"/>
      <c r="J13" s="1063"/>
    </row>
    <row r="14" spans="1:10" ht="15.75" customHeight="1">
      <c r="A14" s="1591" t="s">
        <v>525</v>
      </c>
      <c r="B14" s="1592"/>
      <c r="C14" s="1143">
        <v>15883878000</v>
      </c>
      <c r="D14" s="655">
        <v>16033878000</v>
      </c>
      <c r="E14" s="1159" t="s">
        <v>710</v>
      </c>
      <c r="F14" s="1160">
        <v>12638312337.93</v>
      </c>
      <c r="G14" s="1162">
        <v>3395565662.0699997</v>
      </c>
      <c r="H14" s="655"/>
      <c r="I14" s="1063"/>
      <c r="J14" s="1063"/>
    </row>
    <row r="15" spans="1:10" ht="15.75" customHeight="1">
      <c r="A15" s="1591" t="s">
        <v>526</v>
      </c>
      <c r="B15" s="1592"/>
      <c r="C15" s="1143">
        <v>1287083000</v>
      </c>
      <c r="D15" s="655">
        <v>1287083000</v>
      </c>
      <c r="E15" s="1160"/>
      <c r="F15" s="1160">
        <v>61381597.140000001</v>
      </c>
      <c r="G15" s="1162">
        <v>1225701402.8599999</v>
      </c>
      <c r="H15" s="789"/>
      <c r="I15" s="1063"/>
      <c r="J15" s="1063"/>
    </row>
    <row r="16" spans="1:10" ht="15.75" customHeight="1">
      <c r="A16" s="1591" t="s">
        <v>527</v>
      </c>
      <c r="B16" s="1592"/>
      <c r="C16" s="1143">
        <v>5162784000</v>
      </c>
      <c r="D16" s="655">
        <v>5162784000</v>
      </c>
      <c r="E16" s="1160"/>
      <c r="F16" s="1160">
        <v>3339723733.3099999</v>
      </c>
      <c r="G16" s="1162">
        <v>1823060266.6900001</v>
      </c>
      <c r="H16" s="655"/>
      <c r="I16" s="1063"/>
      <c r="J16" s="1063"/>
    </row>
    <row r="17" spans="1:11" ht="15.75" customHeight="1">
      <c r="A17" s="1591" t="s">
        <v>528</v>
      </c>
      <c r="B17" s="1592"/>
      <c r="C17" s="1143">
        <v>1746718000</v>
      </c>
      <c r="D17" s="655">
        <v>1746718000</v>
      </c>
      <c r="E17" s="1160"/>
      <c r="F17" s="1160">
        <v>986000663.23000002</v>
      </c>
      <c r="G17" s="1162">
        <v>760717336.76999998</v>
      </c>
      <c r="H17" s="655"/>
      <c r="I17" s="1063"/>
      <c r="J17" s="1063"/>
    </row>
    <row r="18" spans="1:11" ht="15.75" customHeight="1">
      <c r="A18" s="1591" t="s">
        <v>705</v>
      </c>
      <c r="B18" s="1592"/>
      <c r="C18" s="1143">
        <v>2300000000</v>
      </c>
      <c r="D18" s="655">
        <v>2300000000</v>
      </c>
      <c r="E18" s="1160"/>
      <c r="F18" s="1160">
        <v>0</v>
      </c>
      <c r="G18" s="1162">
        <v>2300000000</v>
      </c>
      <c r="H18" s="789"/>
      <c r="I18" s="1063"/>
      <c r="J18" s="1063"/>
    </row>
    <row r="19" spans="1:11" ht="15.75" customHeight="1">
      <c r="A19" s="1591" t="s">
        <v>529</v>
      </c>
      <c r="B19" s="1592"/>
      <c r="C19" s="290"/>
      <c r="D19" s="290"/>
      <c r="E19" s="1158"/>
      <c r="F19" s="1158"/>
      <c r="G19" s="1051"/>
      <c r="H19" s="789"/>
      <c r="I19" s="1063"/>
      <c r="J19" s="1063"/>
    </row>
    <row r="20" spans="1:11" ht="15.75" customHeight="1">
      <c r="A20" s="297" t="s">
        <v>530</v>
      </c>
      <c r="B20" s="298"/>
      <c r="C20" s="1143">
        <v>5500525000</v>
      </c>
      <c r="D20" s="655">
        <v>5500525000</v>
      </c>
      <c r="E20" s="1160"/>
      <c r="F20" s="1160">
        <v>1632796349.1699998</v>
      </c>
      <c r="G20" s="1162">
        <v>3867728650.8299999</v>
      </c>
      <c r="H20" s="655"/>
      <c r="I20" s="1063"/>
      <c r="J20" s="1063"/>
    </row>
    <row r="21" spans="1:11" ht="12.75" customHeight="1">
      <c r="A21" s="1589" t="s">
        <v>4</v>
      </c>
      <c r="B21" s="1590"/>
      <c r="C21" s="1144"/>
      <c r="D21" s="1146"/>
      <c r="E21" s="1147"/>
      <c r="F21" s="1145"/>
      <c r="G21" s="299"/>
      <c r="H21" s="790"/>
      <c r="J21" s="1063"/>
    </row>
    <row r="22" spans="1:11" s="310" customFormat="1" ht="22.5" customHeight="1">
      <c r="A22" s="618"/>
      <c r="B22" s="612"/>
      <c r="C22" s="612"/>
      <c r="D22" s="612"/>
      <c r="E22" s="612"/>
      <c r="F22" s="612"/>
      <c r="G22" s="612"/>
      <c r="H22" s="612"/>
      <c r="I22" s="309"/>
      <c r="J22" s="309"/>
      <c r="K22" s="309"/>
    </row>
    <row r="23" spans="1:11">
      <c r="A23" s="303" t="s">
        <v>784</v>
      </c>
      <c r="B23" s="300"/>
      <c r="C23" s="301"/>
      <c r="D23" s="301"/>
      <c r="E23" s="301"/>
      <c r="F23" s="302"/>
      <c r="G23" s="301"/>
      <c r="H23" s="301"/>
    </row>
    <row r="24" spans="1:11">
      <c r="A24" s="284" t="s">
        <v>785</v>
      </c>
    </row>
    <row r="25" spans="1:11">
      <c r="A25" s="284" t="s">
        <v>786</v>
      </c>
    </row>
    <row r="28" spans="1:11" ht="15">
      <c r="D28" s="274"/>
      <c r="E28" s="922"/>
      <c r="F28" s="275"/>
    </row>
    <row r="34" spans="3:8" ht="15">
      <c r="C34" s="55"/>
      <c r="D34" s="55"/>
      <c r="E34" s="55"/>
      <c r="F34" s="55"/>
      <c r="G34" s="55"/>
      <c r="H34" s="55"/>
    </row>
  </sheetData>
  <mergeCells count="13">
    <mergeCell ref="A1:C1"/>
    <mergeCell ref="A4:G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0" orientation="landscape" useFirstPageNumber="1" r:id="rId1"/>
  <headerFooter alignWithMargins="0">
    <oddHeader>&amp;C&amp;"Arial,Normalny"&amp;12 -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Normal="100" workbookViewId="0">
      <selection activeCell="O21" sqref="O21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L35"/>
  <sheetViews>
    <sheetView showGridLines="0" showZeros="0" showOutlineSymbols="0" zoomScale="70" zoomScaleNormal="70" workbookViewId="0">
      <selection activeCell="O21" sqref="O21"/>
    </sheetView>
  </sheetViews>
  <sheetFormatPr defaultRowHeight="12.75"/>
  <cols>
    <col min="1" max="1" width="4.5703125" style="177" customWidth="1"/>
    <col min="2" max="2" width="87.28515625" style="177" customWidth="1"/>
    <col min="3" max="3" width="21.85546875" style="177" customWidth="1"/>
    <col min="4" max="4" width="20.7109375" style="177" customWidth="1"/>
    <col min="5" max="5" width="1.7109375" style="177" customWidth="1"/>
    <col min="6" max="6" width="16.7109375" style="177" customWidth="1"/>
    <col min="7" max="7" width="49.5703125" style="177" customWidth="1"/>
    <col min="8" max="8" width="9.140625" style="177"/>
    <col min="9" max="9" width="16.28515625" style="177" bestFit="1" customWidth="1"/>
    <col min="10" max="10" width="16.85546875" style="177" bestFit="1" customWidth="1"/>
    <col min="11" max="11" width="18.5703125" style="177" bestFit="1" customWidth="1"/>
    <col min="12" max="12" width="25.42578125" style="177" customWidth="1"/>
    <col min="13" max="252" width="9.140625" style="177"/>
    <col min="253" max="253" width="4.5703125" style="177" customWidth="1"/>
    <col min="254" max="254" width="87.28515625" style="177" customWidth="1"/>
    <col min="255" max="256" width="20.7109375" style="177" customWidth="1"/>
    <col min="257" max="257" width="16.7109375" style="177" customWidth="1"/>
    <col min="258" max="258" width="3.85546875" style="177" customWidth="1"/>
    <col min="259" max="265" width="9.140625" style="177"/>
    <col min="266" max="266" width="19.28515625" style="177" customWidth="1"/>
    <col min="267" max="267" width="9.140625" style="177"/>
    <col min="268" max="268" width="25.42578125" style="177" customWidth="1"/>
    <col min="269" max="508" width="9.140625" style="177"/>
    <col min="509" max="509" width="4.5703125" style="177" customWidth="1"/>
    <col min="510" max="510" width="87.28515625" style="177" customWidth="1"/>
    <col min="511" max="512" width="20.7109375" style="177" customWidth="1"/>
    <col min="513" max="513" width="16.7109375" style="177" customWidth="1"/>
    <col min="514" max="514" width="3.85546875" style="177" customWidth="1"/>
    <col min="515" max="521" width="9.140625" style="177"/>
    <col min="522" max="522" width="19.28515625" style="177" customWidth="1"/>
    <col min="523" max="523" width="9.140625" style="177"/>
    <col min="524" max="524" width="25.42578125" style="177" customWidth="1"/>
    <col min="525" max="764" width="9.140625" style="177"/>
    <col min="765" max="765" width="4.5703125" style="177" customWidth="1"/>
    <col min="766" max="766" width="87.28515625" style="177" customWidth="1"/>
    <col min="767" max="768" width="20.7109375" style="177" customWidth="1"/>
    <col min="769" max="769" width="16.7109375" style="177" customWidth="1"/>
    <col min="770" max="770" width="3.85546875" style="177" customWidth="1"/>
    <col min="771" max="777" width="9.140625" style="177"/>
    <col min="778" max="778" width="19.28515625" style="177" customWidth="1"/>
    <col min="779" max="779" width="9.140625" style="177"/>
    <col min="780" max="780" width="25.42578125" style="177" customWidth="1"/>
    <col min="781" max="1020" width="9.140625" style="177"/>
    <col min="1021" max="1021" width="4.5703125" style="177" customWidth="1"/>
    <col min="1022" max="1022" width="87.28515625" style="177" customWidth="1"/>
    <col min="1023" max="1024" width="20.7109375" style="177" customWidth="1"/>
    <col min="1025" max="1025" width="16.7109375" style="177" customWidth="1"/>
    <col min="1026" max="1026" width="3.85546875" style="177" customWidth="1"/>
    <col min="1027" max="1033" width="9.140625" style="177"/>
    <col min="1034" max="1034" width="19.28515625" style="177" customWidth="1"/>
    <col min="1035" max="1035" width="9.140625" style="177"/>
    <col min="1036" max="1036" width="25.42578125" style="177" customWidth="1"/>
    <col min="1037" max="1276" width="9.140625" style="177"/>
    <col min="1277" max="1277" width="4.5703125" style="177" customWidth="1"/>
    <col min="1278" max="1278" width="87.28515625" style="177" customWidth="1"/>
    <col min="1279" max="1280" width="20.7109375" style="177" customWidth="1"/>
    <col min="1281" max="1281" width="16.7109375" style="177" customWidth="1"/>
    <col min="1282" max="1282" width="3.85546875" style="177" customWidth="1"/>
    <col min="1283" max="1289" width="9.140625" style="177"/>
    <col min="1290" max="1290" width="19.28515625" style="177" customWidth="1"/>
    <col min="1291" max="1291" width="9.140625" style="177"/>
    <col min="1292" max="1292" width="25.42578125" style="177" customWidth="1"/>
    <col min="1293" max="1532" width="9.140625" style="177"/>
    <col min="1533" max="1533" width="4.5703125" style="177" customWidth="1"/>
    <col min="1534" max="1534" width="87.28515625" style="177" customWidth="1"/>
    <col min="1535" max="1536" width="20.7109375" style="177" customWidth="1"/>
    <col min="1537" max="1537" width="16.7109375" style="177" customWidth="1"/>
    <col min="1538" max="1538" width="3.85546875" style="177" customWidth="1"/>
    <col min="1539" max="1545" width="9.140625" style="177"/>
    <col min="1546" max="1546" width="19.28515625" style="177" customWidth="1"/>
    <col min="1547" max="1547" width="9.140625" style="177"/>
    <col min="1548" max="1548" width="25.42578125" style="177" customWidth="1"/>
    <col min="1549" max="1788" width="9.140625" style="177"/>
    <col min="1789" max="1789" width="4.5703125" style="177" customWidth="1"/>
    <col min="1790" max="1790" width="87.28515625" style="177" customWidth="1"/>
    <col min="1791" max="1792" width="20.7109375" style="177" customWidth="1"/>
    <col min="1793" max="1793" width="16.7109375" style="177" customWidth="1"/>
    <col min="1794" max="1794" width="3.85546875" style="177" customWidth="1"/>
    <col min="1795" max="1801" width="9.140625" style="177"/>
    <col min="1802" max="1802" width="19.28515625" style="177" customWidth="1"/>
    <col min="1803" max="1803" width="9.140625" style="177"/>
    <col min="1804" max="1804" width="25.42578125" style="177" customWidth="1"/>
    <col min="1805" max="2044" width="9.140625" style="177"/>
    <col min="2045" max="2045" width="4.5703125" style="177" customWidth="1"/>
    <col min="2046" max="2046" width="87.28515625" style="177" customWidth="1"/>
    <col min="2047" max="2048" width="20.7109375" style="177" customWidth="1"/>
    <col min="2049" max="2049" width="16.7109375" style="177" customWidth="1"/>
    <col min="2050" max="2050" width="3.85546875" style="177" customWidth="1"/>
    <col min="2051" max="2057" width="9.140625" style="177"/>
    <col min="2058" max="2058" width="19.28515625" style="177" customWidth="1"/>
    <col min="2059" max="2059" width="9.140625" style="177"/>
    <col min="2060" max="2060" width="25.42578125" style="177" customWidth="1"/>
    <col min="2061" max="2300" width="9.140625" style="177"/>
    <col min="2301" max="2301" width="4.5703125" style="177" customWidth="1"/>
    <col min="2302" max="2302" width="87.28515625" style="177" customWidth="1"/>
    <col min="2303" max="2304" width="20.7109375" style="177" customWidth="1"/>
    <col min="2305" max="2305" width="16.7109375" style="177" customWidth="1"/>
    <col min="2306" max="2306" width="3.85546875" style="177" customWidth="1"/>
    <col min="2307" max="2313" width="9.140625" style="177"/>
    <col min="2314" max="2314" width="19.28515625" style="177" customWidth="1"/>
    <col min="2315" max="2315" width="9.140625" style="177"/>
    <col min="2316" max="2316" width="25.42578125" style="177" customWidth="1"/>
    <col min="2317" max="2556" width="9.140625" style="177"/>
    <col min="2557" max="2557" width="4.5703125" style="177" customWidth="1"/>
    <col min="2558" max="2558" width="87.28515625" style="177" customWidth="1"/>
    <col min="2559" max="2560" width="20.7109375" style="177" customWidth="1"/>
    <col min="2561" max="2561" width="16.7109375" style="177" customWidth="1"/>
    <col min="2562" max="2562" width="3.85546875" style="177" customWidth="1"/>
    <col min="2563" max="2569" width="9.140625" style="177"/>
    <col min="2570" max="2570" width="19.28515625" style="177" customWidth="1"/>
    <col min="2571" max="2571" width="9.140625" style="177"/>
    <col min="2572" max="2572" width="25.42578125" style="177" customWidth="1"/>
    <col min="2573" max="2812" width="9.140625" style="177"/>
    <col min="2813" max="2813" width="4.5703125" style="177" customWidth="1"/>
    <col min="2814" max="2814" width="87.28515625" style="177" customWidth="1"/>
    <col min="2815" max="2816" width="20.7109375" style="177" customWidth="1"/>
    <col min="2817" max="2817" width="16.7109375" style="177" customWidth="1"/>
    <col min="2818" max="2818" width="3.85546875" style="177" customWidth="1"/>
    <col min="2819" max="2825" width="9.140625" style="177"/>
    <col min="2826" max="2826" width="19.28515625" style="177" customWidth="1"/>
    <col min="2827" max="2827" width="9.140625" style="177"/>
    <col min="2828" max="2828" width="25.42578125" style="177" customWidth="1"/>
    <col min="2829" max="3068" width="9.140625" style="177"/>
    <col min="3069" max="3069" width="4.5703125" style="177" customWidth="1"/>
    <col min="3070" max="3070" width="87.28515625" style="177" customWidth="1"/>
    <col min="3071" max="3072" width="20.7109375" style="177" customWidth="1"/>
    <col min="3073" max="3073" width="16.7109375" style="177" customWidth="1"/>
    <col min="3074" max="3074" width="3.85546875" style="177" customWidth="1"/>
    <col min="3075" max="3081" width="9.140625" style="177"/>
    <col min="3082" max="3082" width="19.28515625" style="177" customWidth="1"/>
    <col min="3083" max="3083" width="9.140625" style="177"/>
    <col min="3084" max="3084" width="25.42578125" style="177" customWidth="1"/>
    <col min="3085" max="3324" width="9.140625" style="177"/>
    <col min="3325" max="3325" width="4.5703125" style="177" customWidth="1"/>
    <col min="3326" max="3326" width="87.28515625" style="177" customWidth="1"/>
    <col min="3327" max="3328" width="20.7109375" style="177" customWidth="1"/>
    <col min="3329" max="3329" width="16.7109375" style="177" customWidth="1"/>
    <col min="3330" max="3330" width="3.85546875" style="177" customWidth="1"/>
    <col min="3331" max="3337" width="9.140625" style="177"/>
    <col min="3338" max="3338" width="19.28515625" style="177" customWidth="1"/>
    <col min="3339" max="3339" width="9.140625" style="177"/>
    <col min="3340" max="3340" width="25.42578125" style="177" customWidth="1"/>
    <col min="3341" max="3580" width="9.140625" style="177"/>
    <col min="3581" max="3581" width="4.5703125" style="177" customWidth="1"/>
    <col min="3582" max="3582" width="87.28515625" style="177" customWidth="1"/>
    <col min="3583" max="3584" width="20.7109375" style="177" customWidth="1"/>
    <col min="3585" max="3585" width="16.7109375" style="177" customWidth="1"/>
    <col min="3586" max="3586" width="3.85546875" style="177" customWidth="1"/>
    <col min="3587" max="3593" width="9.140625" style="177"/>
    <col min="3594" max="3594" width="19.28515625" style="177" customWidth="1"/>
    <col min="3595" max="3595" width="9.140625" style="177"/>
    <col min="3596" max="3596" width="25.42578125" style="177" customWidth="1"/>
    <col min="3597" max="3836" width="9.140625" style="177"/>
    <col min="3837" max="3837" width="4.5703125" style="177" customWidth="1"/>
    <col min="3838" max="3838" width="87.28515625" style="177" customWidth="1"/>
    <col min="3839" max="3840" width="20.7109375" style="177" customWidth="1"/>
    <col min="3841" max="3841" width="16.7109375" style="177" customWidth="1"/>
    <col min="3842" max="3842" width="3.85546875" style="177" customWidth="1"/>
    <col min="3843" max="3849" width="9.140625" style="177"/>
    <col min="3850" max="3850" width="19.28515625" style="177" customWidth="1"/>
    <col min="3851" max="3851" width="9.140625" style="177"/>
    <col min="3852" max="3852" width="25.42578125" style="177" customWidth="1"/>
    <col min="3853" max="4092" width="9.140625" style="177"/>
    <col min="4093" max="4093" width="4.5703125" style="177" customWidth="1"/>
    <col min="4094" max="4094" width="87.28515625" style="177" customWidth="1"/>
    <col min="4095" max="4096" width="20.7109375" style="177" customWidth="1"/>
    <col min="4097" max="4097" width="16.7109375" style="177" customWidth="1"/>
    <col min="4098" max="4098" width="3.85546875" style="177" customWidth="1"/>
    <col min="4099" max="4105" width="9.140625" style="177"/>
    <col min="4106" max="4106" width="19.28515625" style="177" customWidth="1"/>
    <col min="4107" max="4107" width="9.140625" style="177"/>
    <col min="4108" max="4108" width="25.42578125" style="177" customWidth="1"/>
    <col min="4109" max="4348" width="9.140625" style="177"/>
    <col min="4349" max="4349" width="4.5703125" style="177" customWidth="1"/>
    <col min="4350" max="4350" width="87.28515625" style="177" customWidth="1"/>
    <col min="4351" max="4352" width="20.7109375" style="177" customWidth="1"/>
    <col min="4353" max="4353" width="16.7109375" style="177" customWidth="1"/>
    <col min="4354" max="4354" width="3.85546875" style="177" customWidth="1"/>
    <col min="4355" max="4361" width="9.140625" style="177"/>
    <col min="4362" max="4362" width="19.28515625" style="177" customWidth="1"/>
    <col min="4363" max="4363" width="9.140625" style="177"/>
    <col min="4364" max="4364" width="25.42578125" style="177" customWidth="1"/>
    <col min="4365" max="4604" width="9.140625" style="177"/>
    <col min="4605" max="4605" width="4.5703125" style="177" customWidth="1"/>
    <col min="4606" max="4606" width="87.28515625" style="177" customWidth="1"/>
    <col min="4607" max="4608" width="20.7109375" style="177" customWidth="1"/>
    <col min="4609" max="4609" width="16.7109375" style="177" customWidth="1"/>
    <col min="4610" max="4610" width="3.85546875" style="177" customWidth="1"/>
    <col min="4611" max="4617" width="9.140625" style="177"/>
    <col min="4618" max="4618" width="19.28515625" style="177" customWidth="1"/>
    <col min="4619" max="4619" width="9.140625" style="177"/>
    <col min="4620" max="4620" width="25.42578125" style="177" customWidth="1"/>
    <col min="4621" max="4860" width="9.140625" style="177"/>
    <col min="4861" max="4861" width="4.5703125" style="177" customWidth="1"/>
    <col min="4862" max="4862" width="87.28515625" style="177" customWidth="1"/>
    <col min="4863" max="4864" width="20.7109375" style="177" customWidth="1"/>
    <col min="4865" max="4865" width="16.7109375" style="177" customWidth="1"/>
    <col min="4866" max="4866" width="3.85546875" style="177" customWidth="1"/>
    <col min="4867" max="4873" width="9.140625" style="177"/>
    <col min="4874" max="4874" width="19.28515625" style="177" customWidth="1"/>
    <col min="4875" max="4875" width="9.140625" style="177"/>
    <col min="4876" max="4876" width="25.42578125" style="177" customWidth="1"/>
    <col min="4877" max="5116" width="9.140625" style="177"/>
    <col min="5117" max="5117" width="4.5703125" style="177" customWidth="1"/>
    <col min="5118" max="5118" width="87.28515625" style="177" customWidth="1"/>
    <col min="5119" max="5120" width="20.7109375" style="177" customWidth="1"/>
    <col min="5121" max="5121" width="16.7109375" style="177" customWidth="1"/>
    <col min="5122" max="5122" width="3.85546875" style="177" customWidth="1"/>
    <col min="5123" max="5129" width="9.140625" style="177"/>
    <col min="5130" max="5130" width="19.28515625" style="177" customWidth="1"/>
    <col min="5131" max="5131" width="9.140625" style="177"/>
    <col min="5132" max="5132" width="25.42578125" style="177" customWidth="1"/>
    <col min="5133" max="5372" width="9.140625" style="177"/>
    <col min="5373" max="5373" width="4.5703125" style="177" customWidth="1"/>
    <col min="5374" max="5374" width="87.28515625" style="177" customWidth="1"/>
    <col min="5375" max="5376" width="20.7109375" style="177" customWidth="1"/>
    <col min="5377" max="5377" width="16.7109375" style="177" customWidth="1"/>
    <col min="5378" max="5378" width="3.85546875" style="177" customWidth="1"/>
    <col min="5379" max="5385" width="9.140625" style="177"/>
    <col min="5386" max="5386" width="19.28515625" style="177" customWidth="1"/>
    <col min="5387" max="5387" width="9.140625" style="177"/>
    <col min="5388" max="5388" width="25.42578125" style="177" customWidth="1"/>
    <col min="5389" max="5628" width="9.140625" style="177"/>
    <col min="5629" max="5629" width="4.5703125" style="177" customWidth="1"/>
    <col min="5630" max="5630" width="87.28515625" style="177" customWidth="1"/>
    <col min="5631" max="5632" width="20.7109375" style="177" customWidth="1"/>
    <col min="5633" max="5633" width="16.7109375" style="177" customWidth="1"/>
    <col min="5634" max="5634" width="3.85546875" style="177" customWidth="1"/>
    <col min="5635" max="5641" width="9.140625" style="177"/>
    <col min="5642" max="5642" width="19.28515625" style="177" customWidth="1"/>
    <col min="5643" max="5643" width="9.140625" style="177"/>
    <col min="5644" max="5644" width="25.42578125" style="177" customWidth="1"/>
    <col min="5645" max="5884" width="9.140625" style="177"/>
    <col min="5885" max="5885" width="4.5703125" style="177" customWidth="1"/>
    <col min="5886" max="5886" width="87.28515625" style="177" customWidth="1"/>
    <col min="5887" max="5888" width="20.7109375" style="177" customWidth="1"/>
    <col min="5889" max="5889" width="16.7109375" style="177" customWidth="1"/>
    <col min="5890" max="5890" width="3.85546875" style="177" customWidth="1"/>
    <col min="5891" max="5897" width="9.140625" style="177"/>
    <col min="5898" max="5898" width="19.28515625" style="177" customWidth="1"/>
    <col min="5899" max="5899" width="9.140625" style="177"/>
    <col min="5900" max="5900" width="25.42578125" style="177" customWidth="1"/>
    <col min="5901" max="6140" width="9.140625" style="177"/>
    <col min="6141" max="6141" width="4.5703125" style="177" customWidth="1"/>
    <col min="6142" max="6142" width="87.28515625" style="177" customWidth="1"/>
    <col min="6143" max="6144" width="20.7109375" style="177" customWidth="1"/>
    <col min="6145" max="6145" width="16.7109375" style="177" customWidth="1"/>
    <col min="6146" max="6146" width="3.85546875" style="177" customWidth="1"/>
    <col min="6147" max="6153" width="9.140625" style="177"/>
    <col min="6154" max="6154" width="19.28515625" style="177" customWidth="1"/>
    <col min="6155" max="6155" width="9.140625" style="177"/>
    <col min="6156" max="6156" width="25.42578125" style="177" customWidth="1"/>
    <col min="6157" max="6396" width="9.140625" style="177"/>
    <col min="6397" max="6397" width="4.5703125" style="177" customWidth="1"/>
    <col min="6398" max="6398" width="87.28515625" style="177" customWidth="1"/>
    <col min="6399" max="6400" width="20.7109375" style="177" customWidth="1"/>
    <col min="6401" max="6401" width="16.7109375" style="177" customWidth="1"/>
    <col min="6402" max="6402" width="3.85546875" style="177" customWidth="1"/>
    <col min="6403" max="6409" width="9.140625" style="177"/>
    <col min="6410" max="6410" width="19.28515625" style="177" customWidth="1"/>
    <col min="6411" max="6411" width="9.140625" style="177"/>
    <col min="6412" max="6412" width="25.42578125" style="177" customWidth="1"/>
    <col min="6413" max="6652" width="9.140625" style="177"/>
    <col min="6653" max="6653" width="4.5703125" style="177" customWidth="1"/>
    <col min="6654" max="6654" width="87.28515625" style="177" customWidth="1"/>
    <col min="6655" max="6656" width="20.7109375" style="177" customWidth="1"/>
    <col min="6657" max="6657" width="16.7109375" style="177" customWidth="1"/>
    <col min="6658" max="6658" width="3.85546875" style="177" customWidth="1"/>
    <col min="6659" max="6665" width="9.140625" style="177"/>
    <col min="6666" max="6666" width="19.28515625" style="177" customWidth="1"/>
    <col min="6667" max="6667" width="9.140625" style="177"/>
    <col min="6668" max="6668" width="25.42578125" style="177" customWidth="1"/>
    <col min="6669" max="6908" width="9.140625" style="177"/>
    <col min="6909" max="6909" width="4.5703125" style="177" customWidth="1"/>
    <col min="6910" max="6910" width="87.28515625" style="177" customWidth="1"/>
    <col min="6911" max="6912" width="20.7109375" style="177" customWidth="1"/>
    <col min="6913" max="6913" width="16.7109375" style="177" customWidth="1"/>
    <col min="6914" max="6914" width="3.85546875" style="177" customWidth="1"/>
    <col min="6915" max="6921" width="9.140625" style="177"/>
    <col min="6922" max="6922" width="19.28515625" style="177" customWidth="1"/>
    <col min="6923" max="6923" width="9.140625" style="177"/>
    <col min="6924" max="6924" width="25.42578125" style="177" customWidth="1"/>
    <col min="6925" max="7164" width="9.140625" style="177"/>
    <col min="7165" max="7165" width="4.5703125" style="177" customWidth="1"/>
    <col min="7166" max="7166" width="87.28515625" style="177" customWidth="1"/>
    <col min="7167" max="7168" width="20.7109375" style="177" customWidth="1"/>
    <col min="7169" max="7169" width="16.7109375" style="177" customWidth="1"/>
    <col min="7170" max="7170" width="3.85546875" style="177" customWidth="1"/>
    <col min="7171" max="7177" width="9.140625" style="177"/>
    <col min="7178" max="7178" width="19.28515625" style="177" customWidth="1"/>
    <col min="7179" max="7179" width="9.140625" style="177"/>
    <col min="7180" max="7180" width="25.42578125" style="177" customWidth="1"/>
    <col min="7181" max="7420" width="9.140625" style="177"/>
    <col min="7421" max="7421" width="4.5703125" style="177" customWidth="1"/>
    <col min="7422" max="7422" width="87.28515625" style="177" customWidth="1"/>
    <col min="7423" max="7424" width="20.7109375" style="177" customWidth="1"/>
    <col min="7425" max="7425" width="16.7109375" style="177" customWidth="1"/>
    <col min="7426" max="7426" width="3.85546875" style="177" customWidth="1"/>
    <col min="7427" max="7433" width="9.140625" style="177"/>
    <col min="7434" max="7434" width="19.28515625" style="177" customWidth="1"/>
    <col min="7435" max="7435" width="9.140625" style="177"/>
    <col min="7436" max="7436" width="25.42578125" style="177" customWidth="1"/>
    <col min="7437" max="7676" width="9.140625" style="177"/>
    <col min="7677" max="7677" width="4.5703125" style="177" customWidth="1"/>
    <col min="7678" max="7678" width="87.28515625" style="177" customWidth="1"/>
    <col min="7679" max="7680" width="20.7109375" style="177" customWidth="1"/>
    <col min="7681" max="7681" width="16.7109375" style="177" customWidth="1"/>
    <col min="7682" max="7682" width="3.85546875" style="177" customWidth="1"/>
    <col min="7683" max="7689" width="9.140625" style="177"/>
    <col min="7690" max="7690" width="19.28515625" style="177" customWidth="1"/>
    <col min="7691" max="7691" width="9.140625" style="177"/>
    <col min="7692" max="7692" width="25.42578125" style="177" customWidth="1"/>
    <col min="7693" max="7932" width="9.140625" style="177"/>
    <col min="7933" max="7933" width="4.5703125" style="177" customWidth="1"/>
    <col min="7934" max="7934" width="87.28515625" style="177" customWidth="1"/>
    <col min="7935" max="7936" width="20.7109375" style="177" customWidth="1"/>
    <col min="7937" max="7937" width="16.7109375" style="177" customWidth="1"/>
    <col min="7938" max="7938" width="3.85546875" style="177" customWidth="1"/>
    <col min="7939" max="7945" width="9.140625" style="177"/>
    <col min="7946" max="7946" width="19.28515625" style="177" customWidth="1"/>
    <col min="7947" max="7947" width="9.140625" style="177"/>
    <col min="7948" max="7948" width="25.42578125" style="177" customWidth="1"/>
    <col min="7949" max="8188" width="9.140625" style="177"/>
    <col min="8189" max="8189" width="4.5703125" style="177" customWidth="1"/>
    <col min="8190" max="8190" width="87.28515625" style="177" customWidth="1"/>
    <col min="8191" max="8192" width="20.7109375" style="177" customWidth="1"/>
    <col min="8193" max="8193" width="16.7109375" style="177" customWidth="1"/>
    <col min="8194" max="8194" width="3.85546875" style="177" customWidth="1"/>
    <col min="8195" max="8201" width="9.140625" style="177"/>
    <col min="8202" max="8202" width="19.28515625" style="177" customWidth="1"/>
    <col min="8203" max="8203" width="9.140625" style="177"/>
    <col min="8204" max="8204" width="25.42578125" style="177" customWidth="1"/>
    <col min="8205" max="8444" width="9.140625" style="177"/>
    <col min="8445" max="8445" width="4.5703125" style="177" customWidth="1"/>
    <col min="8446" max="8446" width="87.28515625" style="177" customWidth="1"/>
    <col min="8447" max="8448" width="20.7109375" style="177" customWidth="1"/>
    <col min="8449" max="8449" width="16.7109375" style="177" customWidth="1"/>
    <col min="8450" max="8450" width="3.85546875" style="177" customWidth="1"/>
    <col min="8451" max="8457" width="9.140625" style="177"/>
    <col min="8458" max="8458" width="19.28515625" style="177" customWidth="1"/>
    <col min="8459" max="8459" width="9.140625" style="177"/>
    <col min="8460" max="8460" width="25.42578125" style="177" customWidth="1"/>
    <col min="8461" max="8700" width="9.140625" style="177"/>
    <col min="8701" max="8701" width="4.5703125" style="177" customWidth="1"/>
    <col min="8702" max="8702" width="87.28515625" style="177" customWidth="1"/>
    <col min="8703" max="8704" width="20.7109375" style="177" customWidth="1"/>
    <col min="8705" max="8705" width="16.7109375" style="177" customWidth="1"/>
    <col min="8706" max="8706" width="3.85546875" style="177" customWidth="1"/>
    <col min="8707" max="8713" width="9.140625" style="177"/>
    <col min="8714" max="8714" width="19.28515625" style="177" customWidth="1"/>
    <col min="8715" max="8715" width="9.140625" style="177"/>
    <col min="8716" max="8716" width="25.42578125" style="177" customWidth="1"/>
    <col min="8717" max="8956" width="9.140625" style="177"/>
    <col min="8957" max="8957" width="4.5703125" style="177" customWidth="1"/>
    <col min="8958" max="8958" width="87.28515625" style="177" customWidth="1"/>
    <col min="8959" max="8960" width="20.7109375" style="177" customWidth="1"/>
    <col min="8961" max="8961" width="16.7109375" style="177" customWidth="1"/>
    <col min="8962" max="8962" width="3.85546875" style="177" customWidth="1"/>
    <col min="8963" max="8969" width="9.140625" style="177"/>
    <col min="8970" max="8970" width="19.28515625" style="177" customWidth="1"/>
    <col min="8971" max="8971" width="9.140625" style="177"/>
    <col min="8972" max="8972" width="25.42578125" style="177" customWidth="1"/>
    <col min="8973" max="9212" width="9.140625" style="177"/>
    <col min="9213" max="9213" width="4.5703125" style="177" customWidth="1"/>
    <col min="9214" max="9214" width="87.28515625" style="177" customWidth="1"/>
    <col min="9215" max="9216" width="20.7109375" style="177" customWidth="1"/>
    <col min="9217" max="9217" width="16.7109375" style="177" customWidth="1"/>
    <col min="9218" max="9218" width="3.85546875" style="177" customWidth="1"/>
    <col min="9219" max="9225" width="9.140625" style="177"/>
    <col min="9226" max="9226" width="19.28515625" style="177" customWidth="1"/>
    <col min="9227" max="9227" width="9.140625" style="177"/>
    <col min="9228" max="9228" width="25.42578125" style="177" customWidth="1"/>
    <col min="9229" max="9468" width="9.140625" style="177"/>
    <col min="9469" max="9469" width="4.5703125" style="177" customWidth="1"/>
    <col min="9470" max="9470" width="87.28515625" style="177" customWidth="1"/>
    <col min="9471" max="9472" width="20.7109375" style="177" customWidth="1"/>
    <col min="9473" max="9473" width="16.7109375" style="177" customWidth="1"/>
    <col min="9474" max="9474" width="3.85546875" style="177" customWidth="1"/>
    <col min="9475" max="9481" width="9.140625" style="177"/>
    <col min="9482" max="9482" width="19.28515625" style="177" customWidth="1"/>
    <col min="9483" max="9483" width="9.140625" style="177"/>
    <col min="9484" max="9484" width="25.42578125" style="177" customWidth="1"/>
    <col min="9485" max="9724" width="9.140625" style="177"/>
    <col min="9725" max="9725" width="4.5703125" style="177" customWidth="1"/>
    <col min="9726" max="9726" width="87.28515625" style="177" customWidth="1"/>
    <col min="9727" max="9728" width="20.7109375" style="177" customWidth="1"/>
    <col min="9729" max="9729" width="16.7109375" style="177" customWidth="1"/>
    <col min="9730" max="9730" width="3.85546875" style="177" customWidth="1"/>
    <col min="9731" max="9737" width="9.140625" style="177"/>
    <col min="9738" max="9738" width="19.28515625" style="177" customWidth="1"/>
    <col min="9739" max="9739" width="9.140625" style="177"/>
    <col min="9740" max="9740" width="25.42578125" style="177" customWidth="1"/>
    <col min="9741" max="9980" width="9.140625" style="177"/>
    <col min="9981" max="9981" width="4.5703125" style="177" customWidth="1"/>
    <col min="9982" max="9982" width="87.28515625" style="177" customWidth="1"/>
    <col min="9983" max="9984" width="20.7109375" style="177" customWidth="1"/>
    <col min="9985" max="9985" width="16.7109375" style="177" customWidth="1"/>
    <col min="9986" max="9986" width="3.85546875" style="177" customWidth="1"/>
    <col min="9987" max="9993" width="9.140625" style="177"/>
    <col min="9994" max="9994" width="19.28515625" style="177" customWidth="1"/>
    <col min="9995" max="9995" width="9.140625" style="177"/>
    <col min="9996" max="9996" width="25.42578125" style="177" customWidth="1"/>
    <col min="9997" max="10236" width="9.140625" style="177"/>
    <col min="10237" max="10237" width="4.5703125" style="177" customWidth="1"/>
    <col min="10238" max="10238" width="87.28515625" style="177" customWidth="1"/>
    <col min="10239" max="10240" width="20.7109375" style="177" customWidth="1"/>
    <col min="10241" max="10241" width="16.7109375" style="177" customWidth="1"/>
    <col min="10242" max="10242" width="3.85546875" style="177" customWidth="1"/>
    <col min="10243" max="10249" width="9.140625" style="177"/>
    <col min="10250" max="10250" width="19.28515625" style="177" customWidth="1"/>
    <col min="10251" max="10251" width="9.140625" style="177"/>
    <col min="10252" max="10252" width="25.42578125" style="177" customWidth="1"/>
    <col min="10253" max="10492" width="9.140625" style="177"/>
    <col min="10493" max="10493" width="4.5703125" style="177" customWidth="1"/>
    <col min="10494" max="10494" width="87.28515625" style="177" customWidth="1"/>
    <col min="10495" max="10496" width="20.7109375" style="177" customWidth="1"/>
    <col min="10497" max="10497" width="16.7109375" style="177" customWidth="1"/>
    <col min="10498" max="10498" width="3.85546875" style="177" customWidth="1"/>
    <col min="10499" max="10505" width="9.140625" style="177"/>
    <col min="10506" max="10506" width="19.28515625" style="177" customWidth="1"/>
    <col min="10507" max="10507" width="9.140625" style="177"/>
    <col min="10508" max="10508" width="25.42578125" style="177" customWidth="1"/>
    <col min="10509" max="10748" width="9.140625" style="177"/>
    <col min="10749" max="10749" width="4.5703125" style="177" customWidth="1"/>
    <col min="10750" max="10750" width="87.28515625" style="177" customWidth="1"/>
    <col min="10751" max="10752" width="20.7109375" style="177" customWidth="1"/>
    <col min="10753" max="10753" width="16.7109375" style="177" customWidth="1"/>
    <col min="10754" max="10754" width="3.85546875" style="177" customWidth="1"/>
    <col min="10755" max="10761" width="9.140625" style="177"/>
    <col min="10762" max="10762" width="19.28515625" style="177" customWidth="1"/>
    <col min="10763" max="10763" width="9.140625" style="177"/>
    <col min="10764" max="10764" width="25.42578125" style="177" customWidth="1"/>
    <col min="10765" max="11004" width="9.140625" style="177"/>
    <col min="11005" max="11005" width="4.5703125" style="177" customWidth="1"/>
    <col min="11006" max="11006" width="87.28515625" style="177" customWidth="1"/>
    <col min="11007" max="11008" width="20.7109375" style="177" customWidth="1"/>
    <col min="11009" max="11009" width="16.7109375" style="177" customWidth="1"/>
    <col min="11010" max="11010" width="3.85546875" style="177" customWidth="1"/>
    <col min="11011" max="11017" width="9.140625" style="177"/>
    <col min="11018" max="11018" width="19.28515625" style="177" customWidth="1"/>
    <col min="11019" max="11019" width="9.140625" style="177"/>
    <col min="11020" max="11020" width="25.42578125" style="177" customWidth="1"/>
    <col min="11021" max="11260" width="9.140625" style="177"/>
    <col min="11261" max="11261" width="4.5703125" style="177" customWidth="1"/>
    <col min="11262" max="11262" width="87.28515625" style="177" customWidth="1"/>
    <col min="11263" max="11264" width="20.7109375" style="177" customWidth="1"/>
    <col min="11265" max="11265" width="16.7109375" style="177" customWidth="1"/>
    <col min="11266" max="11266" width="3.85546875" style="177" customWidth="1"/>
    <col min="11267" max="11273" width="9.140625" style="177"/>
    <col min="11274" max="11274" width="19.28515625" style="177" customWidth="1"/>
    <col min="11275" max="11275" width="9.140625" style="177"/>
    <col min="11276" max="11276" width="25.42578125" style="177" customWidth="1"/>
    <col min="11277" max="11516" width="9.140625" style="177"/>
    <col min="11517" max="11517" width="4.5703125" style="177" customWidth="1"/>
    <col min="11518" max="11518" width="87.28515625" style="177" customWidth="1"/>
    <col min="11519" max="11520" width="20.7109375" style="177" customWidth="1"/>
    <col min="11521" max="11521" width="16.7109375" style="177" customWidth="1"/>
    <col min="11522" max="11522" width="3.85546875" style="177" customWidth="1"/>
    <col min="11523" max="11529" width="9.140625" style="177"/>
    <col min="11530" max="11530" width="19.28515625" style="177" customWidth="1"/>
    <col min="11531" max="11531" width="9.140625" style="177"/>
    <col min="11532" max="11532" width="25.42578125" style="177" customWidth="1"/>
    <col min="11533" max="11772" width="9.140625" style="177"/>
    <col min="11773" max="11773" width="4.5703125" style="177" customWidth="1"/>
    <col min="11774" max="11774" width="87.28515625" style="177" customWidth="1"/>
    <col min="11775" max="11776" width="20.7109375" style="177" customWidth="1"/>
    <col min="11777" max="11777" width="16.7109375" style="177" customWidth="1"/>
    <col min="11778" max="11778" width="3.85546875" style="177" customWidth="1"/>
    <col min="11779" max="11785" width="9.140625" style="177"/>
    <col min="11786" max="11786" width="19.28515625" style="177" customWidth="1"/>
    <col min="11787" max="11787" width="9.140625" style="177"/>
    <col min="11788" max="11788" width="25.42578125" style="177" customWidth="1"/>
    <col min="11789" max="12028" width="9.140625" style="177"/>
    <col min="12029" max="12029" width="4.5703125" style="177" customWidth="1"/>
    <col min="12030" max="12030" width="87.28515625" style="177" customWidth="1"/>
    <col min="12031" max="12032" width="20.7109375" style="177" customWidth="1"/>
    <col min="12033" max="12033" width="16.7109375" style="177" customWidth="1"/>
    <col min="12034" max="12034" width="3.85546875" style="177" customWidth="1"/>
    <col min="12035" max="12041" width="9.140625" style="177"/>
    <col min="12042" max="12042" width="19.28515625" style="177" customWidth="1"/>
    <col min="12043" max="12043" width="9.140625" style="177"/>
    <col min="12044" max="12044" width="25.42578125" style="177" customWidth="1"/>
    <col min="12045" max="12284" width="9.140625" style="177"/>
    <col min="12285" max="12285" width="4.5703125" style="177" customWidth="1"/>
    <col min="12286" max="12286" width="87.28515625" style="177" customWidth="1"/>
    <col min="12287" max="12288" width="20.7109375" style="177" customWidth="1"/>
    <col min="12289" max="12289" width="16.7109375" style="177" customWidth="1"/>
    <col min="12290" max="12290" width="3.85546875" style="177" customWidth="1"/>
    <col min="12291" max="12297" width="9.140625" style="177"/>
    <col min="12298" max="12298" width="19.28515625" style="177" customWidth="1"/>
    <col min="12299" max="12299" width="9.140625" style="177"/>
    <col min="12300" max="12300" width="25.42578125" style="177" customWidth="1"/>
    <col min="12301" max="12540" width="9.140625" style="177"/>
    <col min="12541" max="12541" width="4.5703125" style="177" customWidth="1"/>
    <col min="12542" max="12542" width="87.28515625" style="177" customWidth="1"/>
    <col min="12543" max="12544" width="20.7109375" style="177" customWidth="1"/>
    <col min="12545" max="12545" width="16.7109375" style="177" customWidth="1"/>
    <col min="12546" max="12546" width="3.85546875" style="177" customWidth="1"/>
    <col min="12547" max="12553" width="9.140625" style="177"/>
    <col min="12554" max="12554" width="19.28515625" style="177" customWidth="1"/>
    <col min="12555" max="12555" width="9.140625" style="177"/>
    <col min="12556" max="12556" width="25.42578125" style="177" customWidth="1"/>
    <col min="12557" max="12796" width="9.140625" style="177"/>
    <col min="12797" max="12797" width="4.5703125" style="177" customWidth="1"/>
    <col min="12798" max="12798" width="87.28515625" style="177" customWidth="1"/>
    <col min="12799" max="12800" width="20.7109375" style="177" customWidth="1"/>
    <col min="12801" max="12801" width="16.7109375" style="177" customWidth="1"/>
    <col min="12802" max="12802" width="3.85546875" style="177" customWidth="1"/>
    <col min="12803" max="12809" width="9.140625" style="177"/>
    <col min="12810" max="12810" width="19.28515625" style="177" customWidth="1"/>
    <col min="12811" max="12811" width="9.140625" style="177"/>
    <col min="12812" max="12812" width="25.42578125" style="177" customWidth="1"/>
    <col min="12813" max="13052" width="9.140625" style="177"/>
    <col min="13053" max="13053" width="4.5703125" style="177" customWidth="1"/>
    <col min="13054" max="13054" width="87.28515625" style="177" customWidth="1"/>
    <col min="13055" max="13056" width="20.7109375" style="177" customWidth="1"/>
    <col min="13057" max="13057" width="16.7109375" style="177" customWidth="1"/>
    <col min="13058" max="13058" width="3.85546875" style="177" customWidth="1"/>
    <col min="13059" max="13065" width="9.140625" style="177"/>
    <col min="13066" max="13066" width="19.28515625" style="177" customWidth="1"/>
    <col min="13067" max="13067" width="9.140625" style="177"/>
    <col min="13068" max="13068" width="25.42578125" style="177" customWidth="1"/>
    <col min="13069" max="13308" width="9.140625" style="177"/>
    <col min="13309" max="13309" width="4.5703125" style="177" customWidth="1"/>
    <col min="13310" max="13310" width="87.28515625" style="177" customWidth="1"/>
    <col min="13311" max="13312" width="20.7109375" style="177" customWidth="1"/>
    <col min="13313" max="13313" width="16.7109375" style="177" customWidth="1"/>
    <col min="13314" max="13314" width="3.85546875" style="177" customWidth="1"/>
    <col min="13315" max="13321" width="9.140625" style="177"/>
    <col min="13322" max="13322" width="19.28515625" style="177" customWidth="1"/>
    <col min="13323" max="13323" width="9.140625" style="177"/>
    <col min="13324" max="13324" width="25.42578125" style="177" customWidth="1"/>
    <col min="13325" max="13564" width="9.140625" style="177"/>
    <col min="13565" max="13565" width="4.5703125" style="177" customWidth="1"/>
    <col min="13566" max="13566" width="87.28515625" style="177" customWidth="1"/>
    <col min="13567" max="13568" width="20.7109375" style="177" customWidth="1"/>
    <col min="13569" max="13569" width="16.7109375" style="177" customWidth="1"/>
    <col min="13570" max="13570" width="3.85546875" style="177" customWidth="1"/>
    <col min="13571" max="13577" width="9.140625" style="177"/>
    <col min="13578" max="13578" width="19.28515625" style="177" customWidth="1"/>
    <col min="13579" max="13579" width="9.140625" style="177"/>
    <col min="13580" max="13580" width="25.42578125" style="177" customWidth="1"/>
    <col min="13581" max="13820" width="9.140625" style="177"/>
    <col min="13821" max="13821" width="4.5703125" style="177" customWidth="1"/>
    <col min="13822" max="13822" width="87.28515625" style="177" customWidth="1"/>
    <col min="13823" max="13824" width="20.7109375" style="177" customWidth="1"/>
    <col min="13825" max="13825" width="16.7109375" style="177" customWidth="1"/>
    <col min="13826" max="13826" width="3.85546875" style="177" customWidth="1"/>
    <col min="13827" max="13833" width="9.140625" style="177"/>
    <col min="13834" max="13834" width="19.28515625" style="177" customWidth="1"/>
    <col min="13835" max="13835" width="9.140625" style="177"/>
    <col min="13836" max="13836" width="25.42578125" style="177" customWidth="1"/>
    <col min="13837" max="14076" width="9.140625" style="177"/>
    <col min="14077" max="14077" width="4.5703125" style="177" customWidth="1"/>
    <col min="14078" max="14078" width="87.28515625" style="177" customWidth="1"/>
    <col min="14079" max="14080" width="20.7109375" style="177" customWidth="1"/>
    <col min="14081" max="14081" width="16.7109375" style="177" customWidth="1"/>
    <col min="14082" max="14082" width="3.85546875" style="177" customWidth="1"/>
    <col min="14083" max="14089" width="9.140625" style="177"/>
    <col min="14090" max="14090" width="19.28515625" style="177" customWidth="1"/>
    <col min="14091" max="14091" width="9.140625" style="177"/>
    <col min="14092" max="14092" width="25.42578125" style="177" customWidth="1"/>
    <col min="14093" max="14332" width="9.140625" style="177"/>
    <col min="14333" max="14333" width="4.5703125" style="177" customWidth="1"/>
    <col min="14334" max="14334" width="87.28515625" style="177" customWidth="1"/>
    <col min="14335" max="14336" width="20.7109375" style="177" customWidth="1"/>
    <col min="14337" max="14337" width="16.7109375" style="177" customWidth="1"/>
    <col min="14338" max="14338" width="3.85546875" style="177" customWidth="1"/>
    <col min="14339" max="14345" width="9.140625" style="177"/>
    <col min="14346" max="14346" width="19.28515625" style="177" customWidth="1"/>
    <col min="14347" max="14347" width="9.140625" style="177"/>
    <col min="14348" max="14348" width="25.42578125" style="177" customWidth="1"/>
    <col min="14349" max="14588" width="9.140625" style="177"/>
    <col min="14589" max="14589" width="4.5703125" style="177" customWidth="1"/>
    <col min="14590" max="14590" width="87.28515625" style="177" customWidth="1"/>
    <col min="14591" max="14592" width="20.7109375" style="177" customWidth="1"/>
    <col min="14593" max="14593" width="16.7109375" style="177" customWidth="1"/>
    <col min="14594" max="14594" width="3.85546875" style="177" customWidth="1"/>
    <col min="14595" max="14601" width="9.140625" style="177"/>
    <col min="14602" max="14602" width="19.28515625" style="177" customWidth="1"/>
    <col min="14603" max="14603" width="9.140625" style="177"/>
    <col min="14604" max="14604" width="25.42578125" style="177" customWidth="1"/>
    <col min="14605" max="14844" width="9.140625" style="177"/>
    <col min="14845" max="14845" width="4.5703125" style="177" customWidth="1"/>
    <col min="14846" max="14846" width="87.28515625" style="177" customWidth="1"/>
    <col min="14847" max="14848" width="20.7109375" style="177" customWidth="1"/>
    <col min="14849" max="14849" width="16.7109375" style="177" customWidth="1"/>
    <col min="14850" max="14850" width="3.85546875" style="177" customWidth="1"/>
    <col min="14851" max="14857" width="9.140625" style="177"/>
    <col min="14858" max="14858" width="19.28515625" style="177" customWidth="1"/>
    <col min="14859" max="14859" width="9.140625" style="177"/>
    <col min="14860" max="14860" width="25.42578125" style="177" customWidth="1"/>
    <col min="14861" max="15100" width="9.140625" style="177"/>
    <col min="15101" max="15101" width="4.5703125" style="177" customWidth="1"/>
    <col min="15102" max="15102" width="87.28515625" style="177" customWidth="1"/>
    <col min="15103" max="15104" width="20.7109375" style="177" customWidth="1"/>
    <col min="15105" max="15105" width="16.7109375" style="177" customWidth="1"/>
    <col min="15106" max="15106" width="3.85546875" style="177" customWidth="1"/>
    <col min="15107" max="15113" width="9.140625" style="177"/>
    <col min="15114" max="15114" width="19.28515625" style="177" customWidth="1"/>
    <col min="15115" max="15115" width="9.140625" style="177"/>
    <col min="15116" max="15116" width="25.42578125" style="177" customWidth="1"/>
    <col min="15117" max="15356" width="9.140625" style="177"/>
    <col min="15357" max="15357" width="4.5703125" style="177" customWidth="1"/>
    <col min="15358" max="15358" width="87.28515625" style="177" customWidth="1"/>
    <col min="15359" max="15360" width="20.7109375" style="177" customWidth="1"/>
    <col min="15361" max="15361" width="16.7109375" style="177" customWidth="1"/>
    <col min="15362" max="15362" width="3.85546875" style="177" customWidth="1"/>
    <col min="15363" max="15369" width="9.140625" style="177"/>
    <col min="15370" max="15370" width="19.28515625" style="177" customWidth="1"/>
    <col min="15371" max="15371" width="9.140625" style="177"/>
    <col min="15372" max="15372" width="25.42578125" style="177" customWidth="1"/>
    <col min="15373" max="15612" width="9.140625" style="177"/>
    <col min="15613" max="15613" width="4.5703125" style="177" customWidth="1"/>
    <col min="15614" max="15614" width="87.28515625" style="177" customWidth="1"/>
    <col min="15615" max="15616" width="20.7109375" style="177" customWidth="1"/>
    <col min="15617" max="15617" width="16.7109375" style="177" customWidth="1"/>
    <col min="15618" max="15618" width="3.85546875" style="177" customWidth="1"/>
    <col min="15619" max="15625" width="9.140625" style="177"/>
    <col min="15626" max="15626" width="19.28515625" style="177" customWidth="1"/>
    <col min="15627" max="15627" width="9.140625" style="177"/>
    <col min="15628" max="15628" width="25.42578125" style="177" customWidth="1"/>
    <col min="15629" max="15868" width="9.140625" style="177"/>
    <col min="15869" max="15869" width="4.5703125" style="177" customWidth="1"/>
    <col min="15870" max="15870" width="87.28515625" style="177" customWidth="1"/>
    <col min="15871" max="15872" width="20.7109375" style="177" customWidth="1"/>
    <col min="15873" max="15873" width="16.7109375" style="177" customWidth="1"/>
    <col min="15874" max="15874" width="3.85546875" style="177" customWidth="1"/>
    <col min="15875" max="15881" width="9.140625" style="177"/>
    <col min="15882" max="15882" width="19.28515625" style="177" customWidth="1"/>
    <col min="15883" max="15883" width="9.140625" style="177"/>
    <col min="15884" max="15884" width="25.42578125" style="177" customWidth="1"/>
    <col min="15885" max="16124" width="9.140625" style="177"/>
    <col min="16125" max="16125" width="4.5703125" style="177" customWidth="1"/>
    <col min="16126" max="16126" width="87.28515625" style="177" customWidth="1"/>
    <col min="16127" max="16128" width="20.7109375" style="177" customWidth="1"/>
    <col min="16129" max="16129" width="16.7109375" style="177" customWidth="1"/>
    <col min="16130" max="16130" width="3.85546875" style="177" customWidth="1"/>
    <col min="16131" max="16137" width="9.140625" style="177"/>
    <col min="16138" max="16138" width="19.28515625" style="177" customWidth="1"/>
    <col min="16139" max="16139" width="9.140625" style="177"/>
    <col min="16140" max="16140" width="25.42578125" style="177" customWidth="1"/>
    <col min="16141" max="16384" width="9.140625" style="177"/>
  </cols>
  <sheetData>
    <row r="1" spans="1:12" ht="15.75">
      <c r="A1" s="174" t="s">
        <v>498</v>
      </c>
      <c r="B1" s="533"/>
    </row>
    <row r="2" spans="1:12" ht="17.25" customHeight="1">
      <c r="A2" s="1601" t="s">
        <v>4</v>
      </c>
      <c r="B2" s="1601"/>
      <c r="C2" s="1601"/>
      <c r="D2" s="1601"/>
      <c r="E2" s="1601"/>
      <c r="F2" s="1601"/>
    </row>
    <row r="3" spans="1:12" ht="17.25" customHeight="1">
      <c r="A3" s="1601" t="s">
        <v>619</v>
      </c>
      <c r="B3" s="1601"/>
      <c r="C3" s="1601"/>
      <c r="D3" s="1601"/>
      <c r="E3" s="1601"/>
      <c r="F3" s="1601"/>
    </row>
    <row r="4" spans="1:12" ht="17.25" customHeight="1">
      <c r="B4" s="182"/>
      <c r="C4" s="182"/>
      <c r="D4" s="176"/>
      <c r="E4" s="176"/>
      <c r="F4" s="176"/>
    </row>
    <row r="5" spans="1:12" ht="20.25" customHeight="1">
      <c r="B5" s="182"/>
      <c r="C5" s="182"/>
      <c r="D5" s="183"/>
      <c r="E5" s="1054"/>
      <c r="F5" s="534" t="s">
        <v>620</v>
      </c>
    </row>
    <row r="6" spans="1:12" ht="17.25" customHeight="1">
      <c r="A6" s="535"/>
      <c r="B6" s="536"/>
      <c r="C6" s="1605" t="s">
        <v>755</v>
      </c>
      <c r="D6" s="1602" t="s">
        <v>229</v>
      </c>
      <c r="E6" s="1061"/>
      <c r="F6" s="537"/>
    </row>
    <row r="7" spans="1:12" ht="12.75" customHeight="1">
      <c r="A7" s="208" t="s">
        <v>621</v>
      </c>
      <c r="B7" s="538" t="s">
        <v>3</v>
      </c>
      <c r="C7" s="1606"/>
      <c r="D7" s="1603"/>
      <c r="E7" s="1055"/>
      <c r="F7" s="539" t="s">
        <v>230</v>
      </c>
    </row>
    <row r="8" spans="1:12" ht="26.25" customHeight="1">
      <c r="A8" s="540"/>
      <c r="B8" s="541"/>
      <c r="C8" s="1607"/>
      <c r="D8" s="1604"/>
      <c r="E8" s="1055"/>
      <c r="F8" s="1071" t="s">
        <v>531</v>
      </c>
      <c r="G8" s="198"/>
    </row>
    <row r="9" spans="1:12" s="202" customFormat="1" ht="9.75" customHeight="1">
      <c r="A9" s="200" t="s">
        <v>439</v>
      </c>
      <c r="B9" s="200">
        <v>2</v>
      </c>
      <c r="C9" s="1134">
        <v>3</v>
      </c>
      <c r="D9" s="1056">
        <v>4</v>
      </c>
      <c r="E9" s="201"/>
      <c r="F9" s="201">
        <v>5</v>
      </c>
    </row>
    <row r="10" spans="1:12" ht="30" customHeight="1">
      <c r="A10" s="542" t="s">
        <v>622</v>
      </c>
      <c r="B10" s="543" t="s">
        <v>623</v>
      </c>
      <c r="C10" s="1057">
        <v>404484028000</v>
      </c>
      <c r="D10" s="1057">
        <v>360079873743.13715</v>
      </c>
      <c r="E10" s="1218"/>
      <c r="F10" s="1219">
        <v>0.89022025300622531</v>
      </c>
      <c r="L10" s="623"/>
    </row>
    <row r="11" spans="1:12" ht="12.75" customHeight="1">
      <c r="A11" s="544"/>
      <c r="B11" s="545" t="s">
        <v>624</v>
      </c>
      <c r="C11" s="1135"/>
      <c r="D11" s="1058"/>
      <c r="E11" s="1220"/>
      <c r="F11" s="1221"/>
      <c r="L11" s="623"/>
    </row>
    <row r="12" spans="1:12" s="198" customFormat="1" ht="24" customHeight="1">
      <c r="A12" s="546"/>
      <c r="B12" s="547" t="s">
        <v>625</v>
      </c>
      <c r="C12" s="1135">
        <v>369140013000</v>
      </c>
      <c r="D12" s="1058">
        <v>313109210762.02002</v>
      </c>
      <c r="E12" s="1220"/>
      <c r="F12" s="1221">
        <v>0.84821260154753264</v>
      </c>
      <c r="G12" s="1106"/>
      <c r="J12" s="791"/>
      <c r="L12" s="624"/>
    </row>
    <row r="13" spans="1:12" s="198" customFormat="1" ht="12.75" customHeight="1">
      <c r="A13" s="546"/>
      <c r="B13" s="545" t="s">
        <v>626</v>
      </c>
      <c r="C13" s="1136"/>
      <c r="D13" s="1058"/>
      <c r="E13" s="1220"/>
      <c r="F13" s="1221"/>
      <c r="L13" s="624"/>
    </row>
    <row r="14" spans="1:12" ht="16.5" customHeight="1">
      <c r="A14" s="544"/>
      <c r="B14" s="209" t="s">
        <v>627</v>
      </c>
      <c r="C14" s="1059">
        <v>254912000000</v>
      </c>
      <c r="D14" s="1059">
        <v>214959825494.34998</v>
      </c>
      <c r="E14" s="1222"/>
      <c r="F14" s="1223">
        <v>0.84327071889259808</v>
      </c>
      <c r="K14" s="623"/>
      <c r="L14" s="623"/>
    </row>
    <row r="15" spans="1:12" ht="17.100000000000001" customHeight="1">
      <c r="A15" s="544"/>
      <c r="B15" s="548" t="s">
        <v>628</v>
      </c>
      <c r="C15" s="1059">
        <v>71052000000</v>
      </c>
      <c r="D15" s="1059">
        <v>54661467341.049995</v>
      </c>
      <c r="E15" s="1222"/>
      <c r="F15" s="1223">
        <v>0.76931637872332936</v>
      </c>
      <c r="J15" s="801"/>
      <c r="K15" s="801"/>
      <c r="L15" s="623"/>
    </row>
    <row r="16" spans="1:12" ht="16.5" customHeight="1">
      <c r="A16" s="544"/>
      <c r="B16" s="209" t="s">
        <v>629</v>
      </c>
      <c r="C16" s="1059">
        <v>37100000000</v>
      </c>
      <c r="D16" s="1059">
        <v>37852200428.239998</v>
      </c>
      <c r="E16" s="1222"/>
      <c r="F16" s="1223">
        <v>1.0202749441574124</v>
      </c>
      <c r="L16" s="710"/>
    </row>
    <row r="17" spans="1:12" ht="16.5" customHeight="1">
      <c r="A17" s="544"/>
      <c r="B17" s="549" t="s">
        <v>630</v>
      </c>
      <c r="C17" s="1059">
        <v>69300000000</v>
      </c>
      <c r="D17" s="1059">
        <v>51946626465.199997</v>
      </c>
      <c r="E17" s="1222"/>
      <c r="F17" s="1223">
        <v>0.74959056948340541</v>
      </c>
      <c r="G17" s="1130"/>
      <c r="L17" s="711"/>
    </row>
    <row r="18" spans="1:12" ht="16.5" customHeight="1">
      <c r="A18" s="544"/>
      <c r="B18" s="549" t="s">
        <v>631</v>
      </c>
      <c r="C18" s="1059">
        <v>4870000000</v>
      </c>
      <c r="D18" s="1059">
        <v>3896872157.4099998</v>
      </c>
      <c r="E18" s="1222"/>
      <c r="F18" s="1223">
        <v>0.80017908776386037</v>
      </c>
      <c r="L18" s="711"/>
    </row>
    <row r="19" spans="1:12" s="198" customFormat="1" ht="16.5" customHeight="1">
      <c r="A19" s="546"/>
      <c r="B19" s="547" t="s">
        <v>632</v>
      </c>
      <c r="C19" s="1058">
        <v>32752862000</v>
      </c>
      <c r="D19" s="1058">
        <v>45723668897.357124</v>
      </c>
      <c r="E19" s="1224"/>
      <c r="F19" s="1221">
        <v>1.3960205644733314</v>
      </c>
    </row>
    <row r="20" spans="1:12" ht="17.100000000000001" customHeight="1">
      <c r="A20" s="544"/>
      <c r="B20" s="549" t="s">
        <v>633</v>
      </c>
      <c r="C20" s="1059">
        <v>4428000000</v>
      </c>
      <c r="D20" s="1059">
        <v>4441632939.8800001</v>
      </c>
      <c r="E20" s="1222"/>
      <c r="F20" s="1223">
        <v>1.0030788030442639</v>
      </c>
      <c r="L20" s="712"/>
    </row>
    <row r="21" spans="1:12" ht="24" customHeight="1">
      <c r="A21" s="544"/>
      <c r="B21" s="547" t="s">
        <v>634</v>
      </c>
      <c r="C21" s="1135">
        <v>2591153000</v>
      </c>
      <c r="D21" s="1058">
        <v>1246994083.76</v>
      </c>
      <c r="E21" s="1220"/>
      <c r="F21" s="1221">
        <v>0.48125065704726816</v>
      </c>
      <c r="L21" s="712"/>
    </row>
    <row r="22" spans="1:12" ht="17.100000000000001" customHeight="1">
      <c r="A22" s="550" t="s">
        <v>4</v>
      </c>
      <c r="B22" s="549" t="s">
        <v>635</v>
      </c>
      <c r="C22" s="1225">
        <v>245405000</v>
      </c>
      <c r="D22" s="1059">
        <v>160468768.81</v>
      </c>
      <c r="E22" s="1222"/>
      <c r="F22" s="1223">
        <v>0.65389364034962616</v>
      </c>
      <c r="G22" s="205"/>
    </row>
    <row r="23" spans="1:12" ht="17.100000000000001" customHeight="1">
      <c r="A23" s="208"/>
      <c r="B23" s="549" t="s">
        <v>636</v>
      </c>
      <c r="C23" s="1225">
        <v>2345748000</v>
      </c>
      <c r="D23" s="1226">
        <v>1086525314.95</v>
      </c>
      <c r="E23" s="1227"/>
      <c r="F23" s="1223">
        <v>0.46318927478569738</v>
      </c>
      <c r="G23" s="205"/>
      <c r="I23" s="712"/>
    </row>
    <row r="24" spans="1:12" ht="24" customHeight="1">
      <c r="A24" s="550" t="s">
        <v>637</v>
      </c>
      <c r="B24" s="551" t="s">
        <v>638</v>
      </c>
      <c r="C24" s="1058">
        <v>486784028000</v>
      </c>
      <c r="D24" s="1058">
        <v>312491371066.19006</v>
      </c>
      <c r="E24" s="1220"/>
      <c r="F24" s="1221">
        <v>0.64195074836389265</v>
      </c>
      <c r="G24" s="205"/>
      <c r="J24" s="177">
        <v>0</v>
      </c>
    </row>
    <row r="25" spans="1:12" ht="12.75" customHeight="1">
      <c r="A25" s="544"/>
      <c r="B25" s="545" t="s">
        <v>626</v>
      </c>
      <c r="C25" s="1137"/>
      <c r="D25" s="1058"/>
      <c r="E25" s="1220"/>
      <c r="F25" s="1221"/>
      <c r="G25" s="205"/>
    </row>
    <row r="26" spans="1:12" ht="17.100000000000001" customHeight="1">
      <c r="A26" s="544"/>
      <c r="B26" s="209" t="s">
        <v>639</v>
      </c>
      <c r="C26" s="1059">
        <v>28000000000</v>
      </c>
      <c r="D26" s="1059">
        <v>17162014383.639999</v>
      </c>
      <c r="E26" s="1222"/>
      <c r="F26" s="1223">
        <v>0.61292908513</v>
      </c>
      <c r="G26" s="205"/>
    </row>
    <row r="27" spans="1:12" ht="17.100000000000001" customHeight="1">
      <c r="A27" s="544"/>
      <c r="B27" s="209" t="s">
        <v>640</v>
      </c>
      <c r="C27" s="1059">
        <v>26220043000</v>
      </c>
      <c r="D27" s="1059">
        <v>21152910210.829998</v>
      </c>
      <c r="E27" s="1222"/>
      <c r="F27" s="1223">
        <v>0.80674582459037147</v>
      </c>
      <c r="G27" s="205"/>
    </row>
    <row r="28" spans="1:12" ht="17.100000000000001" customHeight="1">
      <c r="A28" s="544"/>
      <c r="B28" s="552" t="s">
        <v>641</v>
      </c>
      <c r="C28" s="1059">
        <v>18569122000</v>
      </c>
      <c r="D28" s="1059">
        <v>13525885457.129999</v>
      </c>
      <c r="E28" s="1222"/>
      <c r="F28" s="1223">
        <v>0.7284073774263532</v>
      </c>
      <c r="G28" s="205"/>
    </row>
    <row r="29" spans="1:12" ht="17.100000000000001" customHeight="1">
      <c r="A29" s="544"/>
      <c r="B29" s="553" t="s">
        <v>642</v>
      </c>
      <c r="C29" s="1138">
        <v>59490124000</v>
      </c>
      <c r="D29" s="1059">
        <v>21254237528.09</v>
      </c>
      <c r="E29" s="1222"/>
      <c r="F29" s="1223">
        <v>0.35727337747841981</v>
      </c>
      <c r="G29" s="205"/>
    </row>
    <row r="30" spans="1:12" ht="17.100000000000001" customHeight="1">
      <c r="A30" s="554"/>
      <c r="B30" s="555" t="s">
        <v>643</v>
      </c>
      <c r="C30" s="1060">
        <v>70128232000</v>
      </c>
      <c r="D30" s="1060">
        <v>57348883834</v>
      </c>
      <c r="E30" s="1228"/>
      <c r="F30" s="1229">
        <v>0.81777170475365757</v>
      </c>
    </row>
    <row r="31" spans="1:12">
      <c r="C31" s="792"/>
      <c r="D31" s="792"/>
      <c r="E31" s="792"/>
    </row>
    <row r="32" spans="1:12" ht="15">
      <c r="A32" s="1053"/>
    </row>
    <row r="33" spans="1:7" ht="15">
      <c r="B33" s="959"/>
    </row>
    <row r="34" spans="1:7" ht="15">
      <c r="A34" s="43"/>
      <c r="B34" s="929"/>
      <c r="C34" s="43"/>
      <c r="D34" s="43"/>
      <c r="E34" s="43"/>
      <c r="F34" s="43"/>
      <c r="G34" s="556"/>
    </row>
    <row r="35" spans="1:7">
      <c r="A35" s="43"/>
      <c r="B35" s="43"/>
      <c r="C35" s="43"/>
      <c r="D35" s="43"/>
      <c r="E35" s="43"/>
      <c r="F35" s="43"/>
      <c r="G35" s="556"/>
    </row>
  </sheetData>
  <mergeCells count="4">
    <mergeCell ref="A2:F2"/>
    <mergeCell ref="A3:F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2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zoomScale="70" zoomScaleNormal="70" workbookViewId="0">
      <selection activeCell="O21" sqref="O21"/>
    </sheetView>
  </sheetViews>
  <sheetFormatPr defaultRowHeight="12.75"/>
  <sheetData>
    <row r="9" spans="1:3" ht="15">
      <c r="A9" s="243" t="s">
        <v>508</v>
      </c>
      <c r="B9" s="243"/>
      <c r="C9" s="243"/>
    </row>
    <row r="10" spans="1:3" ht="15">
      <c r="A10" s="243"/>
      <c r="B10" s="243"/>
      <c r="C10" s="243"/>
    </row>
    <row r="20" spans="2:13" ht="20.45" customHeight="1">
      <c r="B20" s="1498" t="s">
        <v>509</v>
      </c>
      <c r="C20" s="1498"/>
      <c r="D20" s="1498"/>
      <c r="E20" s="1498"/>
      <c r="F20" s="1498"/>
      <c r="G20" s="1498"/>
      <c r="H20" s="1498"/>
      <c r="I20" s="1498"/>
      <c r="J20" s="1498"/>
      <c r="K20" s="1498"/>
      <c r="L20" s="1498"/>
      <c r="M20" s="1498"/>
    </row>
    <row r="21" spans="2:13"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</row>
    <row r="22" spans="2:13" ht="20.45" customHeight="1">
      <c r="B22" s="1498"/>
      <c r="C22" s="1498"/>
      <c r="D22" s="1498"/>
      <c r="E22" s="1498"/>
      <c r="F22" s="1498"/>
      <c r="G22" s="1498"/>
      <c r="H22" s="1498"/>
      <c r="I22" s="1498"/>
      <c r="J22" s="1498"/>
      <c r="K22" s="1498"/>
      <c r="L22" s="1498"/>
      <c r="M22" s="1498"/>
    </row>
    <row r="38" spans="1:14" s="245" customFormat="1" ht="18">
      <c r="A38" s="1500"/>
      <c r="B38" s="1500"/>
      <c r="C38" s="1500"/>
      <c r="D38" s="1500"/>
      <c r="E38" s="1500"/>
      <c r="F38" s="1500"/>
      <c r="G38" s="1500"/>
      <c r="H38" s="1500"/>
      <c r="I38" s="1500"/>
      <c r="J38" s="1500"/>
      <c r="K38" s="1500"/>
      <c r="L38" s="1500"/>
      <c r="M38" s="1500"/>
      <c r="N38" s="1500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="70" zoomScaleNormal="70" zoomScaleSheetLayoutView="75" workbookViewId="0">
      <selection activeCell="O21" sqref="O21"/>
    </sheetView>
  </sheetViews>
  <sheetFormatPr defaultColWidth="9.28515625" defaultRowHeight="14.25"/>
  <cols>
    <col min="1" max="1" width="53.85546875" style="1234" bestFit="1" customWidth="1"/>
    <col min="2" max="2" width="18" style="1234" bestFit="1" customWidth="1"/>
    <col min="3" max="5" width="15.85546875" style="1234" customWidth="1"/>
    <col min="6" max="8" width="12.28515625" style="1234" customWidth="1"/>
    <col min="9" max="10" width="9.28515625" style="1234"/>
    <col min="11" max="13" width="9.28515625" style="1275"/>
    <col min="14" max="253" width="9.28515625" style="1234"/>
    <col min="254" max="254" width="53.85546875" style="1234" bestFit="1" customWidth="1"/>
    <col min="255" max="255" width="18" style="1234" bestFit="1" customWidth="1"/>
    <col min="256" max="258" width="15.85546875" style="1234" customWidth="1"/>
    <col min="259" max="261" width="12.28515625" style="1234" customWidth="1"/>
    <col min="262" max="263" width="9.28515625" style="1234"/>
    <col min="264" max="264" width="15" style="1234" customWidth="1"/>
    <col min="265" max="265" width="14.28515625" style="1234" customWidth="1"/>
    <col min="266" max="266" width="13.5703125" style="1234" customWidth="1"/>
    <col min="267" max="509" width="9.28515625" style="1234"/>
    <col min="510" max="510" width="53.85546875" style="1234" bestFit="1" customWidth="1"/>
    <col min="511" max="511" width="18" style="1234" bestFit="1" customWidth="1"/>
    <col min="512" max="514" width="15.85546875" style="1234" customWidth="1"/>
    <col min="515" max="517" width="12.28515625" style="1234" customWidth="1"/>
    <col min="518" max="519" width="9.28515625" style="1234"/>
    <col min="520" max="520" width="15" style="1234" customWidth="1"/>
    <col min="521" max="521" width="14.28515625" style="1234" customWidth="1"/>
    <col min="522" max="522" width="13.5703125" style="1234" customWidth="1"/>
    <col min="523" max="765" width="9.28515625" style="1234"/>
    <col min="766" max="766" width="53.85546875" style="1234" bestFit="1" customWidth="1"/>
    <col min="767" max="767" width="18" style="1234" bestFit="1" customWidth="1"/>
    <col min="768" max="770" width="15.85546875" style="1234" customWidth="1"/>
    <col min="771" max="773" width="12.28515625" style="1234" customWidth="1"/>
    <col min="774" max="775" width="9.28515625" style="1234"/>
    <col min="776" max="776" width="15" style="1234" customWidth="1"/>
    <col min="777" max="777" width="14.28515625" style="1234" customWidth="1"/>
    <col min="778" max="778" width="13.5703125" style="1234" customWidth="1"/>
    <col min="779" max="1021" width="9.28515625" style="1234"/>
    <col min="1022" max="1022" width="53.85546875" style="1234" bestFit="1" customWidth="1"/>
    <col min="1023" max="1023" width="18" style="1234" bestFit="1" customWidth="1"/>
    <col min="1024" max="1026" width="15.85546875" style="1234" customWidth="1"/>
    <col min="1027" max="1029" width="12.28515625" style="1234" customWidth="1"/>
    <col min="1030" max="1031" width="9.28515625" style="1234"/>
    <col min="1032" max="1032" width="15" style="1234" customWidth="1"/>
    <col min="1033" max="1033" width="14.28515625" style="1234" customWidth="1"/>
    <col min="1034" max="1034" width="13.5703125" style="1234" customWidth="1"/>
    <col min="1035" max="1277" width="9.28515625" style="1234"/>
    <col min="1278" max="1278" width="53.85546875" style="1234" bestFit="1" customWidth="1"/>
    <col min="1279" max="1279" width="18" style="1234" bestFit="1" customWidth="1"/>
    <col min="1280" max="1282" width="15.85546875" style="1234" customWidth="1"/>
    <col min="1283" max="1285" width="12.28515625" style="1234" customWidth="1"/>
    <col min="1286" max="1287" width="9.28515625" style="1234"/>
    <col min="1288" max="1288" width="15" style="1234" customWidth="1"/>
    <col min="1289" max="1289" width="14.28515625" style="1234" customWidth="1"/>
    <col min="1290" max="1290" width="13.5703125" style="1234" customWidth="1"/>
    <col min="1291" max="1533" width="9.28515625" style="1234"/>
    <col min="1534" max="1534" width="53.85546875" style="1234" bestFit="1" customWidth="1"/>
    <col min="1535" max="1535" width="18" style="1234" bestFit="1" customWidth="1"/>
    <col min="1536" max="1538" width="15.85546875" style="1234" customWidth="1"/>
    <col min="1539" max="1541" width="12.28515625" style="1234" customWidth="1"/>
    <col min="1542" max="1543" width="9.28515625" style="1234"/>
    <col min="1544" max="1544" width="15" style="1234" customWidth="1"/>
    <col min="1545" max="1545" width="14.28515625" style="1234" customWidth="1"/>
    <col min="1546" max="1546" width="13.5703125" style="1234" customWidth="1"/>
    <col min="1547" max="1789" width="9.28515625" style="1234"/>
    <col min="1790" max="1790" width="53.85546875" style="1234" bestFit="1" customWidth="1"/>
    <col min="1791" max="1791" width="18" style="1234" bestFit="1" customWidth="1"/>
    <col min="1792" max="1794" width="15.85546875" style="1234" customWidth="1"/>
    <col min="1795" max="1797" width="12.28515625" style="1234" customWidth="1"/>
    <col min="1798" max="1799" width="9.28515625" style="1234"/>
    <col min="1800" max="1800" width="15" style="1234" customWidth="1"/>
    <col min="1801" max="1801" width="14.28515625" style="1234" customWidth="1"/>
    <col min="1802" max="1802" width="13.5703125" style="1234" customWidth="1"/>
    <col min="1803" max="2045" width="9.28515625" style="1234"/>
    <col min="2046" max="2046" width="53.85546875" style="1234" bestFit="1" customWidth="1"/>
    <col min="2047" max="2047" width="18" style="1234" bestFit="1" customWidth="1"/>
    <col min="2048" max="2050" width="15.85546875" style="1234" customWidth="1"/>
    <col min="2051" max="2053" width="12.28515625" style="1234" customWidth="1"/>
    <col min="2054" max="2055" width="9.28515625" style="1234"/>
    <col min="2056" max="2056" width="15" style="1234" customWidth="1"/>
    <col min="2057" max="2057" width="14.28515625" style="1234" customWidth="1"/>
    <col min="2058" max="2058" width="13.5703125" style="1234" customWidth="1"/>
    <col min="2059" max="2301" width="9.28515625" style="1234"/>
    <col min="2302" max="2302" width="53.85546875" style="1234" bestFit="1" customWidth="1"/>
    <col min="2303" max="2303" width="18" style="1234" bestFit="1" customWidth="1"/>
    <col min="2304" max="2306" width="15.85546875" style="1234" customWidth="1"/>
    <col min="2307" max="2309" width="12.28515625" style="1234" customWidth="1"/>
    <col min="2310" max="2311" width="9.28515625" style="1234"/>
    <col min="2312" max="2312" width="15" style="1234" customWidth="1"/>
    <col min="2313" max="2313" width="14.28515625" style="1234" customWidth="1"/>
    <col min="2314" max="2314" width="13.5703125" style="1234" customWidth="1"/>
    <col min="2315" max="2557" width="9.28515625" style="1234"/>
    <col min="2558" max="2558" width="53.85546875" style="1234" bestFit="1" customWidth="1"/>
    <col min="2559" max="2559" width="18" style="1234" bestFit="1" customWidth="1"/>
    <col min="2560" max="2562" width="15.85546875" style="1234" customWidth="1"/>
    <col min="2563" max="2565" width="12.28515625" style="1234" customWidth="1"/>
    <col min="2566" max="2567" width="9.28515625" style="1234"/>
    <col min="2568" max="2568" width="15" style="1234" customWidth="1"/>
    <col min="2569" max="2569" width="14.28515625" style="1234" customWidth="1"/>
    <col min="2570" max="2570" width="13.5703125" style="1234" customWidth="1"/>
    <col min="2571" max="2813" width="9.28515625" style="1234"/>
    <col min="2814" max="2814" width="53.85546875" style="1234" bestFit="1" customWidth="1"/>
    <col min="2815" max="2815" width="18" style="1234" bestFit="1" customWidth="1"/>
    <col min="2816" max="2818" width="15.85546875" style="1234" customWidth="1"/>
    <col min="2819" max="2821" width="12.28515625" style="1234" customWidth="1"/>
    <col min="2822" max="2823" width="9.28515625" style="1234"/>
    <col min="2824" max="2824" width="15" style="1234" customWidth="1"/>
    <col min="2825" max="2825" width="14.28515625" style="1234" customWidth="1"/>
    <col min="2826" max="2826" width="13.5703125" style="1234" customWidth="1"/>
    <col min="2827" max="3069" width="9.28515625" style="1234"/>
    <col min="3070" max="3070" width="53.85546875" style="1234" bestFit="1" customWidth="1"/>
    <col min="3071" max="3071" width="18" style="1234" bestFit="1" customWidth="1"/>
    <col min="3072" max="3074" width="15.85546875" style="1234" customWidth="1"/>
    <col min="3075" max="3077" width="12.28515625" style="1234" customWidth="1"/>
    <col min="3078" max="3079" width="9.28515625" style="1234"/>
    <col min="3080" max="3080" width="15" style="1234" customWidth="1"/>
    <col min="3081" max="3081" width="14.28515625" style="1234" customWidth="1"/>
    <col min="3082" max="3082" width="13.5703125" style="1234" customWidth="1"/>
    <col min="3083" max="3325" width="9.28515625" style="1234"/>
    <col min="3326" max="3326" width="53.85546875" style="1234" bestFit="1" customWidth="1"/>
    <col min="3327" max="3327" width="18" style="1234" bestFit="1" customWidth="1"/>
    <col min="3328" max="3330" width="15.85546875" style="1234" customWidth="1"/>
    <col min="3331" max="3333" width="12.28515625" style="1234" customWidth="1"/>
    <col min="3334" max="3335" width="9.28515625" style="1234"/>
    <col min="3336" max="3336" width="15" style="1234" customWidth="1"/>
    <col min="3337" max="3337" width="14.28515625" style="1234" customWidth="1"/>
    <col min="3338" max="3338" width="13.5703125" style="1234" customWidth="1"/>
    <col min="3339" max="3581" width="9.28515625" style="1234"/>
    <col min="3582" max="3582" width="53.85546875" style="1234" bestFit="1" customWidth="1"/>
    <col min="3583" max="3583" width="18" style="1234" bestFit="1" customWidth="1"/>
    <col min="3584" max="3586" width="15.85546875" style="1234" customWidth="1"/>
    <col min="3587" max="3589" width="12.28515625" style="1234" customWidth="1"/>
    <col min="3590" max="3591" width="9.28515625" style="1234"/>
    <col min="3592" max="3592" width="15" style="1234" customWidth="1"/>
    <col min="3593" max="3593" width="14.28515625" style="1234" customWidth="1"/>
    <col min="3594" max="3594" width="13.5703125" style="1234" customWidth="1"/>
    <col min="3595" max="3837" width="9.28515625" style="1234"/>
    <col min="3838" max="3838" width="53.85546875" style="1234" bestFit="1" customWidth="1"/>
    <col min="3839" max="3839" width="18" style="1234" bestFit="1" customWidth="1"/>
    <col min="3840" max="3842" width="15.85546875" style="1234" customWidth="1"/>
    <col min="3843" max="3845" width="12.28515625" style="1234" customWidth="1"/>
    <col min="3846" max="3847" width="9.28515625" style="1234"/>
    <col min="3848" max="3848" width="15" style="1234" customWidth="1"/>
    <col min="3849" max="3849" width="14.28515625" style="1234" customWidth="1"/>
    <col min="3850" max="3850" width="13.5703125" style="1234" customWidth="1"/>
    <col min="3851" max="4093" width="9.28515625" style="1234"/>
    <col min="4094" max="4094" width="53.85546875" style="1234" bestFit="1" customWidth="1"/>
    <col min="4095" max="4095" width="18" style="1234" bestFit="1" customWidth="1"/>
    <col min="4096" max="4098" width="15.85546875" style="1234" customWidth="1"/>
    <col min="4099" max="4101" width="12.28515625" style="1234" customWidth="1"/>
    <col min="4102" max="4103" width="9.28515625" style="1234"/>
    <col min="4104" max="4104" width="15" style="1234" customWidth="1"/>
    <col min="4105" max="4105" width="14.28515625" style="1234" customWidth="1"/>
    <col min="4106" max="4106" width="13.5703125" style="1234" customWidth="1"/>
    <col min="4107" max="4349" width="9.28515625" style="1234"/>
    <col min="4350" max="4350" width="53.85546875" style="1234" bestFit="1" customWidth="1"/>
    <col min="4351" max="4351" width="18" style="1234" bestFit="1" customWidth="1"/>
    <col min="4352" max="4354" width="15.85546875" style="1234" customWidth="1"/>
    <col min="4355" max="4357" width="12.28515625" style="1234" customWidth="1"/>
    <col min="4358" max="4359" width="9.28515625" style="1234"/>
    <col min="4360" max="4360" width="15" style="1234" customWidth="1"/>
    <col min="4361" max="4361" width="14.28515625" style="1234" customWidth="1"/>
    <col min="4362" max="4362" width="13.5703125" style="1234" customWidth="1"/>
    <col min="4363" max="4605" width="9.28515625" style="1234"/>
    <col min="4606" max="4606" width="53.85546875" style="1234" bestFit="1" customWidth="1"/>
    <col min="4607" max="4607" width="18" style="1234" bestFit="1" customWidth="1"/>
    <col min="4608" max="4610" width="15.85546875" style="1234" customWidth="1"/>
    <col min="4611" max="4613" width="12.28515625" style="1234" customWidth="1"/>
    <col min="4614" max="4615" width="9.28515625" style="1234"/>
    <col min="4616" max="4616" width="15" style="1234" customWidth="1"/>
    <col min="4617" max="4617" width="14.28515625" style="1234" customWidth="1"/>
    <col min="4618" max="4618" width="13.5703125" style="1234" customWidth="1"/>
    <col min="4619" max="4861" width="9.28515625" style="1234"/>
    <col min="4862" max="4862" width="53.85546875" style="1234" bestFit="1" customWidth="1"/>
    <col min="4863" max="4863" width="18" style="1234" bestFit="1" customWidth="1"/>
    <col min="4864" max="4866" width="15.85546875" style="1234" customWidth="1"/>
    <col min="4867" max="4869" width="12.28515625" style="1234" customWidth="1"/>
    <col min="4870" max="4871" width="9.28515625" style="1234"/>
    <col min="4872" max="4872" width="15" style="1234" customWidth="1"/>
    <col min="4873" max="4873" width="14.28515625" style="1234" customWidth="1"/>
    <col min="4874" max="4874" width="13.5703125" style="1234" customWidth="1"/>
    <col min="4875" max="5117" width="9.28515625" style="1234"/>
    <col min="5118" max="5118" width="53.85546875" style="1234" bestFit="1" customWidth="1"/>
    <col min="5119" max="5119" width="18" style="1234" bestFit="1" customWidth="1"/>
    <col min="5120" max="5122" width="15.85546875" style="1234" customWidth="1"/>
    <col min="5123" max="5125" width="12.28515625" style="1234" customWidth="1"/>
    <col min="5126" max="5127" width="9.28515625" style="1234"/>
    <col min="5128" max="5128" width="15" style="1234" customWidth="1"/>
    <col min="5129" max="5129" width="14.28515625" style="1234" customWidth="1"/>
    <col min="5130" max="5130" width="13.5703125" style="1234" customWidth="1"/>
    <col min="5131" max="5373" width="9.28515625" style="1234"/>
    <col min="5374" max="5374" width="53.85546875" style="1234" bestFit="1" customWidth="1"/>
    <col min="5375" max="5375" width="18" style="1234" bestFit="1" customWidth="1"/>
    <col min="5376" max="5378" width="15.85546875" style="1234" customWidth="1"/>
    <col min="5379" max="5381" width="12.28515625" style="1234" customWidth="1"/>
    <col min="5382" max="5383" width="9.28515625" style="1234"/>
    <col min="5384" max="5384" width="15" style="1234" customWidth="1"/>
    <col min="5385" max="5385" width="14.28515625" style="1234" customWidth="1"/>
    <col min="5386" max="5386" width="13.5703125" style="1234" customWidth="1"/>
    <col min="5387" max="5629" width="9.28515625" style="1234"/>
    <col min="5630" max="5630" width="53.85546875" style="1234" bestFit="1" customWidth="1"/>
    <col min="5631" max="5631" width="18" style="1234" bestFit="1" customWidth="1"/>
    <col min="5632" max="5634" width="15.85546875" style="1234" customWidth="1"/>
    <col min="5635" max="5637" width="12.28515625" style="1234" customWidth="1"/>
    <col min="5638" max="5639" width="9.28515625" style="1234"/>
    <col min="5640" max="5640" width="15" style="1234" customWidth="1"/>
    <col min="5641" max="5641" width="14.28515625" style="1234" customWidth="1"/>
    <col min="5642" max="5642" width="13.5703125" style="1234" customWidth="1"/>
    <col min="5643" max="5885" width="9.28515625" style="1234"/>
    <col min="5886" max="5886" width="53.85546875" style="1234" bestFit="1" customWidth="1"/>
    <col min="5887" max="5887" width="18" style="1234" bestFit="1" customWidth="1"/>
    <col min="5888" max="5890" width="15.85546875" style="1234" customWidth="1"/>
    <col min="5891" max="5893" width="12.28515625" style="1234" customWidth="1"/>
    <col min="5894" max="5895" width="9.28515625" style="1234"/>
    <col min="5896" max="5896" width="15" style="1234" customWidth="1"/>
    <col min="5897" max="5897" width="14.28515625" style="1234" customWidth="1"/>
    <col min="5898" max="5898" width="13.5703125" style="1234" customWidth="1"/>
    <col min="5899" max="6141" width="9.28515625" style="1234"/>
    <col min="6142" max="6142" width="53.85546875" style="1234" bestFit="1" customWidth="1"/>
    <col min="6143" max="6143" width="18" style="1234" bestFit="1" customWidth="1"/>
    <col min="6144" max="6146" width="15.85546875" style="1234" customWidth="1"/>
    <col min="6147" max="6149" width="12.28515625" style="1234" customWidth="1"/>
    <col min="6150" max="6151" width="9.28515625" style="1234"/>
    <col min="6152" max="6152" width="15" style="1234" customWidth="1"/>
    <col min="6153" max="6153" width="14.28515625" style="1234" customWidth="1"/>
    <col min="6154" max="6154" width="13.5703125" style="1234" customWidth="1"/>
    <col min="6155" max="6397" width="9.28515625" style="1234"/>
    <col min="6398" max="6398" width="53.85546875" style="1234" bestFit="1" customWidth="1"/>
    <col min="6399" max="6399" width="18" style="1234" bestFit="1" customWidth="1"/>
    <col min="6400" max="6402" width="15.85546875" style="1234" customWidth="1"/>
    <col min="6403" max="6405" width="12.28515625" style="1234" customWidth="1"/>
    <col min="6406" max="6407" width="9.28515625" style="1234"/>
    <col min="6408" max="6408" width="15" style="1234" customWidth="1"/>
    <col min="6409" max="6409" width="14.28515625" style="1234" customWidth="1"/>
    <col min="6410" max="6410" width="13.5703125" style="1234" customWidth="1"/>
    <col min="6411" max="6653" width="9.28515625" style="1234"/>
    <col min="6654" max="6654" width="53.85546875" style="1234" bestFit="1" customWidth="1"/>
    <col min="6655" max="6655" width="18" style="1234" bestFit="1" customWidth="1"/>
    <col min="6656" max="6658" width="15.85546875" style="1234" customWidth="1"/>
    <col min="6659" max="6661" width="12.28515625" style="1234" customWidth="1"/>
    <col min="6662" max="6663" width="9.28515625" style="1234"/>
    <col min="6664" max="6664" width="15" style="1234" customWidth="1"/>
    <col min="6665" max="6665" width="14.28515625" style="1234" customWidth="1"/>
    <col min="6666" max="6666" width="13.5703125" style="1234" customWidth="1"/>
    <col min="6667" max="6909" width="9.28515625" style="1234"/>
    <col min="6910" max="6910" width="53.85546875" style="1234" bestFit="1" customWidth="1"/>
    <col min="6911" max="6911" width="18" style="1234" bestFit="1" customWidth="1"/>
    <col min="6912" max="6914" width="15.85546875" style="1234" customWidth="1"/>
    <col min="6915" max="6917" width="12.28515625" style="1234" customWidth="1"/>
    <col min="6918" max="6919" width="9.28515625" style="1234"/>
    <col min="6920" max="6920" width="15" style="1234" customWidth="1"/>
    <col min="6921" max="6921" width="14.28515625" style="1234" customWidth="1"/>
    <col min="6922" max="6922" width="13.5703125" style="1234" customWidth="1"/>
    <col min="6923" max="7165" width="9.28515625" style="1234"/>
    <col min="7166" max="7166" width="53.85546875" style="1234" bestFit="1" customWidth="1"/>
    <col min="7167" max="7167" width="18" style="1234" bestFit="1" customWidth="1"/>
    <col min="7168" max="7170" width="15.85546875" style="1234" customWidth="1"/>
    <col min="7171" max="7173" width="12.28515625" style="1234" customWidth="1"/>
    <col min="7174" max="7175" width="9.28515625" style="1234"/>
    <col min="7176" max="7176" width="15" style="1234" customWidth="1"/>
    <col min="7177" max="7177" width="14.28515625" style="1234" customWidth="1"/>
    <col min="7178" max="7178" width="13.5703125" style="1234" customWidth="1"/>
    <col min="7179" max="7421" width="9.28515625" style="1234"/>
    <col min="7422" max="7422" width="53.85546875" style="1234" bestFit="1" customWidth="1"/>
    <col min="7423" max="7423" width="18" style="1234" bestFit="1" customWidth="1"/>
    <col min="7424" max="7426" width="15.85546875" style="1234" customWidth="1"/>
    <col min="7427" max="7429" width="12.28515625" style="1234" customWidth="1"/>
    <col min="7430" max="7431" width="9.28515625" style="1234"/>
    <col min="7432" max="7432" width="15" style="1234" customWidth="1"/>
    <col min="7433" max="7433" width="14.28515625" style="1234" customWidth="1"/>
    <col min="7434" max="7434" width="13.5703125" style="1234" customWidth="1"/>
    <col min="7435" max="7677" width="9.28515625" style="1234"/>
    <col min="7678" max="7678" width="53.85546875" style="1234" bestFit="1" customWidth="1"/>
    <col min="7679" max="7679" width="18" style="1234" bestFit="1" customWidth="1"/>
    <col min="7680" max="7682" width="15.85546875" style="1234" customWidth="1"/>
    <col min="7683" max="7685" width="12.28515625" style="1234" customWidth="1"/>
    <col min="7686" max="7687" width="9.28515625" style="1234"/>
    <col min="7688" max="7688" width="15" style="1234" customWidth="1"/>
    <col min="7689" max="7689" width="14.28515625" style="1234" customWidth="1"/>
    <col min="7690" max="7690" width="13.5703125" style="1234" customWidth="1"/>
    <col min="7691" max="7933" width="9.28515625" style="1234"/>
    <col min="7934" max="7934" width="53.85546875" style="1234" bestFit="1" customWidth="1"/>
    <col min="7935" max="7935" width="18" style="1234" bestFit="1" customWidth="1"/>
    <col min="7936" max="7938" width="15.85546875" style="1234" customWidth="1"/>
    <col min="7939" max="7941" width="12.28515625" style="1234" customWidth="1"/>
    <col min="7942" max="7943" width="9.28515625" style="1234"/>
    <col min="7944" max="7944" width="15" style="1234" customWidth="1"/>
    <col min="7945" max="7945" width="14.28515625" style="1234" customWidth="1"/>
    <col min="7946" max="7946" width="13.5703125" style="1234" customWidth="1"/>
    <col min="7947" max="8189" width="9.28515625" style="1234"/>
    <col min="8190" max="8190" width="53.85546875" style="1234" bestFit="1" customWidth="1"/>
    <col min="8191" max="8191" width="18" style="1234" bestFit="1" customWidth="1"/>
    <col min="8192" max="8194" width="15.85546875" style="1234" customWidth="1"/>
    <col min="8195" max="8197" width="12.28515625" style="1234" customWidth="1"/>
    <col min="8198" max="8199" width="9.28515625" style="1234"/>
    <col min="8200" max="8200" width="15" style="1234" customWidth="1"/>
    <col min="8201" max="8201" width="14.28515625" style="1234" customWidth="1"/>
    <col min="8202" max="8202" width="13.5703125" style="1234" customWidth="1"/>
    <col min="8203" max="8445" width="9.28515625" style="1234"/>
    <col min="8446" max="8446" width="53.85546875" style="1234" bestFit="1" customWidth="1"/>
    <col min="8447" max="8447" width="18" style="1234" bestFit="1" customWidth="1"/>
    <col min="8448" max="8450" width="15.85546875" style="1234" customWidth="1"/>
    <col min="8451" max="8453" width="12.28515625" style="1234" customWidth="1"/>
    <col min="8454" max="8455" width="9.28515625" style="1234"/>
    <col min="8456" max="8456" width="15" style="1234" customWidth="1"/>
    <col min="8457" max="8457" width="14.28515625" style="1234" customWidth="1"/>
    <col min="8458" max="8458" width="13.5703125" style="1234" customWidth="1"/>
    <col min="8459" max="8701" width="9.28515625" style="1234"/>
    <col min="8702" max="8702" width="53.85546875" style="1234" bestFit="1" customWidth="1"/>
    <col min="8703" max="8703" width="18" style="1234" bestFit="1" customWidth="1"/>
    <col min="8704" max="8706" width="15.85546875" style="1234" customWidth="1"/>
    <col min="8707" max="8709" width="12.28515625" style="1234" customWidth="1"/>
    <col min="8710" max="8711" width="9.28515625" style="1234"/>
    <col min="8712" max="8712" width="15" style="1234" customWidth="1"/>
    <col min="8713" max="8713" width="14.28515625" style="1234" customWidth="1"/>
    <col min="8714" max="8714" width="13.5703125" style="1234" customWidth="1"/>
    <col min="8715" max="8957" width="9.28515625" style="1234"/>
    <col min="8958" max="8958" width="53.85546875" style="1234" bestFit="1" customWidth="1"/>
    <col min="8959" max="8959" width="18" style="1234" bestFit="1" customWidth="1"/>
    <col min="8960" max="8962" width="15.85546875" style="1234" customWidth="1"/>
    <col min="8963" max="8965" width="12.28515625" style="1234" customWidth="1"/>
    <col min="8966" max="8967" width="9.28515625" style="1234"/>
    <col min="8968" max="8968" width="15" style="1234" customWidth="1"/>
    <col min="8969" max="8969" width="14.28515625" style="1234" customWidth="1"/>
    <col min="8970" max="8970" width="13.5703125" style="1234" customWidth="1"/>
    <col min="8971" max="9213" width="9.28515625" style="1234"/>
    <col min="9214" max="9214" width="53.85546875" style="1234" bestFit="1" customWidth="1"/>
    <col min="9215" max="9215" width="18" style="1234" bestFit="1" customWidth="1"/>
    <col min="9216" max="9218" width="15.85546875" style="1234" customWidth="1"/>
    <col min="9219" max="9221" width="12.28515625" style="1234" customWidth="1"/>
    <col min="9222" max="9223" width="9.28515625" style="1234"/>
    <col min="9224" max="9224" width="15" style="1234" customWidth="1"/>
    <col min="9225" max="9225" width="14.28515625" style="1234" customWidth="1"/>
    <col min="9226" max="9226" width="13.5703125" style="1234" customWidth="1"/>
    <col min="9227" max="9469" width="9.28515625" style="1234"/>
    <col min="9470" max="9470" width="53.85546875" style="1234" bestFit="1" customWidth="1"/>
    <col min="9471" max="9471" width="18" style="1234" bestFit="1" customWidth="1"/>
    <col min="9472" max="9474" width="15.85546875" style="1234" customWidth="1"/>
    <col min="9475" max="9477" width="12.28515625" style="1234" customWidth="1"/>
    <col min="9478" max="9479" width="9.28515625" style="1234"/>
    <col min="9480" max="9480" width="15" style="1234" customWidth="1"/>
    <col min="9481" max="9481" width="14.28515625" style="1234" customWidth="1"/>
    <col min="9482" max="9482" width="13.5703125" style="1234" customWidth="1"/>
    <col min="9483" max="9725" width="9.28515625" style="1234"/>
    <col min="9726" max="9726" width="53.85546875" style="1234" bestFit="1" customWidth="1"/>
    <col min="9727" max="9727" width="18" style="1234" bestFit="1" customWidth="1"/>
    <col min="9728" max="9730" width="15.85546875" style="1234" customWidth="1"/>
    <col min="9731" max="9733" width="12.28515625" style="1234" customWidth="1"/>
    <col min="9734" max="9735" width="9.28515625" style="1234"/>
    <col min="9736" max="9736" width="15" style="1234" customWidth="1"/>
    <col min="9737" max="9737" width="14.28515625" style="1234" customWidth="1"/>
    <col min="9738" max="9738" width="13.5703125" style="1234" customWidth="1"/>
    <col min="9739" max="9981" width="9.28515625" style="1234"/>
    <col min="9982" max="9982" width="53.85546875" style="1234" bestFit="1" customWidth="1"/>
    <col min="9983" max="9983" width="18" style="1234" bestFit="1" customWidth="1"/>
    <col min="9984" max="9986" width="15.85546875" style="1234" customWidth="1"/>
    <col min="9987" max="9989" width="12.28515625" style="1234" customWidth="1"/>
    <col min="9990" max="9991" width="9.28515625" style="1234"/>
    <col min="9992" max="9992" width="15" style="1234" customWidth="1"/>
    <col min="9993" max="9993" width="14.28515625" style="1234" customWidth="1"/>
    <col min="9994" max="9994" width="13.5703125" style="1234" customWidth="1"/>
    <col min="9995" max="10237" width="9.28515625" style="1234"/>
    <col min="10238" max="10238" width="53.85546875" style="1234" bestFit="1" customWidth="1"/>
    <col min="10239" max="10239" width="18" style="1234" bestFit="1" customWidth="1"/>
    <col min="10240" max="10242" width="15.85546875" style="1234" customWidth="1"/>
    <col min="10243" max="10245" width="12.28515625" style="1234" customWidth="1"/>
    <col min="10246" max="10247" width="9.28515625" style="1234"/>
    <col min="10248" max="10248" width="15" style="1234" customWidth="1"/>
    <col min="10249" max="10249" width="14.28515625" style="1234" customWidth="1"/>
    <col min="10250" max="10250" width="13.5703125" style="1234" customWidth="1"/>
    <col min="10251" max="10493" width="9.28515625" style="1234"/>
    <col min="10494" max="10494" width="53.85546875" style="1234" bestFit="1" customWidth="1"/>
    <col min="10495" max="10495" width="18" style="1234" bestFit="1" customWidth="1"/>
    <col min="10496" max="10498" width="15.85546875" style="1234" customWidth="1"/>
    <col min="10499" max="10501" width="12.28515625" style="1234" customWidth="1"/>
    <col min="10502" max="10503" width="9.28515625" style="1234"/>
    <col min="10504" max="10504" width="15" style="1234" customWidth="1"/>
    <col min="10505" max="10505" width="14.28515625" style="1234" customWidth="1"/>
    <col min="10506" max="10506" width="13.5703125" style="1234" customWidth="1"/>
    <col min="10507" max="10749" width="9.28515625" style="1234"/>
    <col min="10750" max="10750" width="53.85546875" style="1234" bestFit="1" customWidth="1"/>
    <col min="10751" max="10751" width="18" style="1234" bestFit="1" customWidth="1"/>
    <col min="10752" max="10754" width="15.85546875" style="1234" customWidth="1"/>
    <col min="10755" max="10757" width="12.28515625" style="1234" customWidth="1"/>
    <col min="10758" max="10759" width="9.28515625" style="1234"/>
    <col min="10760" max="10760" width="15" style="1234" customWidth="1"/>
    <col min="10761" max="10761" width="14.28515625" style="1234" customWidth="1"/>
    <col min="10762" max="10762" width="13.5703125" style="1234" customWidth="1"/>
    <col min="10763" max="11005" width="9.28515625" style="1234"/>
    <col min="11006" max="11006" width="53.85546875" style="1234" bestFit="1" customWidth="1"/>
    <col min="11007" max="11007" width="18" style="1234" bestFit="1" customWidth="1"/>
    <col min="11008" max="11010" width="15.85546875" style="1234" customWidth="1"/>
    <col min="11011" max="11013" width="12.28515625" style="1234" customWidth="1"/>
    <col min="11014" max="11015" width="9.28515625" style="1234"/>
    <col min="11016" max="11016" width="15" style="1234" customWidth="1"/>
    <col min="11017" max="11017" width="14.28515625" style="1234" customWidth="1"/>
    <col min="11018" max="11018" width="13.5703125" style="1234" customWidth="1"/>
    <col min="11019" max="11261" width="9.28515625" style="1234"/>
    <col min="11262" max="11262" width="53.85546875" style="1234" bestFit="1" customWidth="1"/>
    <col min="11263" max="11263" width="18" style="1234" bestFit="1" customWidth="1"/>
    <col min="11264" max="11266" width="15.85546875" style="1234" customWidth="1"/>
    <col min="11267" max="11269" width="12.28515625" style="1234" customWidth="1"/>
    <col min="11270" max="11271" width="9.28515625" style="1234"/>
    <col min="11272" max="11272" width="15" style="1234" customWidth="1"/>
    <col min="11273" max="11273" width="14.28515625" style="1234" customWidth="1"/>
    <col min="11274" max="11274" width="13.5703125" style="1234" customWidth="1"/>
    <col min="11275" max="11517" width="9.28515625" style="1234"/>
    <col min="11518" max="11518" width="53.85546875" style="1234" bestFit="1" customWidth="1"/>
    <col min="11519" max="11519" width="18" style="1234" bestFit="1" customWidth="1"/>
    <col min="11520" max="11522" width="15.85546875" style="1234" customWidth="1"/>
    <col min="11523" max="11525" width="12.28515625" style="1234" customWidth="1"/>
    <col min="11526" max="11527" width="9.28515625" style="1234"/>
    <col min="11528" max="11528" width="15" style="1234" customWidth="1"/>
    <col min="11529" max="11529" width="14.28515625" style="1234" customWidth="1"/>
    <col min="11530" max="11530" width="13.5703125" style="1234" customWidth="1"/>
    <col min="11531" max="11773" width="9.28515625" style="1234"/>
    <col min="11774" max="11774" width="53.85546875" style="1234" bestFit="1" customWidth="1"/>
    <col min="11775" max="11775" width="18" style="1234" bestFit="1" customWidth="1"/>
    <col min="11776" max="11778" width="15.85546875" style="1234" customWidth="1"/>
    <col min="11779" max="11781" width="12.28515625" style="1234" customWidth="1"/>
    <col min="11782" max="11783" width="9.28515625" style="1234"/>
    <col min="11784" max="11784" width="15" style="1234" customWidth="1"/>
    <col min="11785" max="11785" width="14.28515625" style="1234" customWidth="1"/>
    <col min="11786" max="11786" width="13.5703125" style="1234" customWidth="1"/>
    <col min="11787" max="12029" width="9.28515625" style="1234"/>
    <col min="12030" max="12030" width="53.85546875" style="1234" bestFit="1" customWidth="1"/>
    <col min="12031" max="12031" width="18" style="1234" bestFit="1" customWidth="1"/>
    <col min="12032" max="12034" width="15.85546875" style="1234" customWidth="1"/>
    <col min="12035" max="12037" width="12.28515625" style="1234" customWidth="1"/>
    <col min="12038" max="12039" width="9.28515625" style="1234"/>
    <col min="12040" max="12040" width="15" style="1234" customWidth="1"/>
    <col min="12041" max="12041" width="14.28515625" style="1234" customWidth="1"/>
    <col min="12042" max="12042" width="13.5703125" style="1234" customWidth="1"/>
    <col min="12043" max="12285" width="9.28515625" style="1234"/>
    <col min="12286" max="12286" width="53.85546875" style="1234" bestFit="1" customWidth="1"/>
    <col min="12287" max="12287" width="18" style="1234" bestFit="1" customWidth="1"/>
    <col min="12288" max="12290" width="15.85546875" style="1234" customWidth="1"/>
    <col min="12291" max="12293" width="12.28515625" style="1234" customWidth="1"/>
    <col min="12294" max="12295" width="9.28515625" style="1234"/>
    <col min="12296" max="12296" width="15" style="1234" customWidth="1"/>
    <col min="12297" max="12297" width="14.28515625" style="1234" customWidth="1"/>
    <col min="12298" max="12298" width="13.5703125" style="1234" customWidth="1"/>
    <col min="12299" max="12541" width="9.28515625" style="1234"/>
    <col min="12542" max="12542" width="53.85546875" style="1234" bestFit="1" customWidth="1"/>
    <col min="12543" max="12543" width="18" style="1234" bestFit="1" customWidth="1"/>
    <col min="12544" max="12546" width="15.85546875" style="1234" customWidth="1"/>
    <col min="12547" max="12549" width="12.28515625" style="1234" customWidth="1"/>
    <col min="12550" max="12551" width="9.28515625" style="1234"/>
    <col min="12552" max="12552" width="15" style="1234" customWidth="1"/>
    <col min="12553" max="12553" width="14.28515625" style="1234" customWidth="1"/>
    <col min="12554" max="12554" width="13.5703125" style="1234" customWidth="1"/>
    <col min="12555" max="12797" width="9.28515625" style="1234"/>
    <col min="12798" max="12798" width="53.85546875" style="1234" bestFit="1" customWidth="1"/>
    <col min="12799" max="12799" width="18" style="1234" bestFit="1" customWidth="1"/>
    <col min="12800" max="12802" width="15.85546875" style="1234" customWidth="1"/>
    <col min="12803" max="12805" width="12.28515625" style="1234" customWidth="1"/>
    <col min="12806" max="12807" width="9.28515625" style="1234"/>
    <col min="12808" max="12808" width="15" style="1234" customWidth="1"/>
    <col min="12809" max="12809" width="14.28515625" style="1234" customWidth="1"/>
    <col min="12810" max="12810" width="13.5703125" style="1234" customWidth="1"/>
    <col min="12811" max="13053" width="9.28515625" style="1234"/>
    <col min="13054" max="13054" width="53.85546875" style="1234" bestFit="1" customWidth="1"/>
    <col min="13055" max="13055" width="18" style="1234" bestFit="1" customWidth="1"/>
    <col min="13056" max="13058" width="15.85546875" style="1234" customWidth="1"/>
    <col min="13059" max="13061" width="12.28515625" style="1234" customWidth="1"/>
    <col min="13062" max="13063" width="9.28515625" style="1234"/>
    <col min="13064" max="13064" width="15" style="1234" customWidth="1"/>
    <col min="13065" max="13065" width="14.28515625" style="1234" customWidth="1"/>
    <col min="13066" max="13066" width="13.5703125" style="1234" customWidth="1"/>
    <col min="13067" max="13309" width="9.28515625" style="1234"/>
    <col min="13310" max="13310" width="53.85546875" style="1234" bestFit="1" customWidth="1"/>
    <col min="13311" max="13311" width="18" style="1234" bestFit="1" customWidth="1"/>
    <col min="13312" max="13314" width="15.85546875" style="1234" customWidth="1"/>
    <col min="13315" max="13317" width="12.28515625" style="1234" customWidth="1"/>
    <col min="13318" max="13319" width="9.28515625" style="1234"/>
    <col min="13320" max="13320" width="15" style="1234" customWidth="1"/>
    <col min="13321" max="13321" width="14.28515625" style="1234" customWidth="1"/>
    <col min="13322" max="13322" width="13.5703125" style="1234" customWidth="1"/>
    <col min="13323" max="13565" width="9.28515625" style="1234"/>
    <col min="13566" max="13566" width="53.85546875" style="1234" bestFit="1" customWidth="1"/>
    <col min="13567" max="13567" width="18" style="1234" bestFit="1" customWidth="1"/>
    <col min="13568" max="13570" width="15.85546875" style="1234" customWidth="1"/>
    <col min="13571" max="13573" width="12.28515625" style="1234" customWidth="1"/>
    <col min="13574" max="13575" width="9.28515625" style="1234"/>
    <col min="13576" max="13576" width="15" style="1234" customWidth="1"/>
    <col min="13577" max="13577" width="14.28515625" style="1234" customWidth="1"/>
    <col min="13578" max="13578" width="13.5703125" style="1234" customWidth="1"/>
    <col min="13579" max="13821" width="9.28515625" style="1234"/>
    <col min="13822" max="13822" width="53.85546875" style="1234" bestFit="1" customWidth="1"/>
    <col min="13823" max="13823" width="18" style="1234" bestFit="1" customWidth="1"/>
    <col min="13824" max="13826" width="15.85546875" style="1234" customWidth="1"/>
    <col min="13827" max="13829" width="12.28515625" style="1234" customWidth="1"/>
    <col min="13830" max="13831" width="9.28515625" style="1234"/>
    <col min="13832" max="13832" width="15" style="1234" customWidth="1"/>
    <col min="13833" max="13833" width="14.28515625" style="1234" customWidth="1"/>
    <col min="13834" max="13834" width="13.5703125" style="1234" customWidth="1"/>
    <col min="13835" max="14077" width="9.28515625" style="1234"/>
    <col min="14078" max="14078" width="53.85546875" style="1234" bestFit="1" customWidth="1"/>
    <col min="14079" max="14079" width="18" style="1234" bestFit="1" customWidth="1"/>
    <col min="14080" max="14082" width="15.85546875" style="1234" customWidth="1"/>
    <col min="14083" max="14085" width="12.28515625" style="1234" customWidth="1"/>
    <col min="14086" max="14087" width="9.28515625" style="1234"/>
    <col min="14088" max="14088" width="15" style="1234" customWidth="1"/>
    <col min="14089" max="14089" width="14.28515625" style="1234" customWidth="1"/>
    <col min="14090" max="14090" width="13.5703125" style="1234" customWidth="1"/>
    <col min="14091" max="14333" width="9.28515625" style="1234"/>
    <col min="14334" max="14334" width="53.85546875" style="1234" bestFit="1" customWidth="1"/>
    <col min="14335" max="14335" width="18" style="1234" bestFit="1" customWidth="1"/>
    <col min="14336" max="14338" width="15.85546875" style="1234" customWidth="1"/>
    <col min="14339" max="14341" width="12.28515625" style="1234" customWidth="1"/>
    <col min="14342" max="14343" width="9.28515625" style="1234"/>
    <col min="14344" max="14344" width="15" style="1234" customWidth="1"/>
    <col min="14345" max="14345" width="14.28515625" style="1234" customWidth="1"/>
    <col min="14346" max="14346" width="13.5703125" style="1234" customWidth="1"/>
    <col min="14347" max="14589" width="9.28515625" style="1234"/>
    <col min="14590" max="14590" width="53.85546875" style="1234" bestFit="1" customWidth="1"/>
    <col min="14591" max="14591" width="18" style="1234" bestFit="1" customWidth="1"/>
    <col min="14592" max="14594" width="15.85546875" style="1234" customWidth="1"/>
    <col min="14595" max="14597" width="12.28515625" style="1234" customWidth="1"/>
    <col min="14598" max="14599" width="9.28515625" style="1234"/>
    <col min="14600" max="14600" width="15" style="1234" customWidth="1"/>
    <col min="14601" max="14601" width="14.28515625" style="1234" customWidth="1"/>
    <col min="14602" max="14602" width="13.5703125" style="1234" customWidth="1"/>
    <col min="14603" max="14845" width="9.28515625" style="1234"/>
    <col min="14846" max="14846" width="53.85546875" style="1234" bestFit="1" customWidth="1"/>
    <col min="14847" max="14847" width="18" style="1234" bestFit="1" customWidth="1"/>
    <col min="14848" max="14850" width="15.85546875" style="1234" customWidth="1"/>
    <col min="14851" max="14853" width="12.28515625" style="1234" customWidth="1"/>
    <col min="14854" max="14855" width="9.28515625" style="1234"/>
    <col min="14856" max="14856" width="15" style="1234" customWidth="1"/>
    <col min="14857" max="14857" width="14.28515625" style="1234" customWidth="1"/>
    <col min="14858" max="14858" width="13.5703125" style="1234" customWidth="1"/>
    <col min="14859" max="15101" width="9.28515625" style="1234"/>
    <col min="15102" max="15102" width="53.85546875" style="1234" bestFit="1" customWidth="1"/>
    <col min="15103" max="15103" width="18" style="1234" bestFit="1" customWidth="1"/>
    <col min="15104" max="15106" width="15.85546875" style="1234" customWidth="1"/>
    <col min="15107" max="15109" width="12.28515625" style="1234" customWidth="1"/>
    <col min="15110" max="15111" width="9.28515625" style="1234"/>
    <col min="15112" max="15112" width="15" style="1234" customWidth="1"/>
    <col min="15113" max="15113" width="14.28515625" style="1234" customWidth="1"/>
    <col min="15114" max="15114" width="13.5703125" style="1234" customWidth="1"/>
    <col min="15115" max="15357" width="9.28515625" style="1234"/>
    <col min="15358" max="15358" width="53.85546875" style="1234" bestFit="1" customWidth="1"/>
    <col min="15359" max="15359" width="18" style="1234" bestFit="1" customWidth="1"/>
    <col min="15360" max="15362" width="15.85546875" style="1234" customWidth="1"/>
    <col min="15363" max="15365" width="12.28515625" style="1234" customWidth="1"/>
    <col min="15366" max="15367" width="9.28515625" style="1234"/>
    <col min="15368" max="15368" width="15" style="1234" customWidth="1"/>
    <col min="15369" max="15369" width="14.28515625" style="1234" customWidth="1"/>
    <col min="15370" max="15370" width="13.5703125" style="1234" customWidth="1"/>
    <col min="15371" max="15613" width="9.28515625" style="1234"/>
    <col min="15614" max="15614" width="53.85546875" style="1234" bestFit="1" customWidth="1"/>
    <col min="15615" max="15615" width="18" style="1234" bestFit="1" customWidth="1"/>
    <col min="15616" max="15618" width="15.85546875" style="1234" customWidth="1"/>
    <col min="15619" max="15621" width="12.28515625" style="1234" customWidth="1"/>
    <col min="15622" max="15623" width="9.28515625" style="1234"/>
    <col min="15624" max="15624" width="15" style="1234" customWidth="1"/>
    <col min="15625" max="15625" width="14.28515625" style="1234" customWidth="1"/>
    <col min="15626" max="15626" width="13.5703125" style="1234" customWidth="1"/>
    <col min="15627" max="15869" width="9.28515625" style="1234"/>
    <col min="15870" max="15870" width="53.85546875" style="1234" bestFit="1" customWidth="1"/>
    <col min="15871" max="15871" width="18" style="1234" bestFit="1" customWidth="1"/>
    <col min="15872" max="15874" width="15.85546875" style="1234" customWidth="1"/>
    <col min="15875" max="15877" width="12.28515625" style="1234" customWidth="1"/>
    <col min="15878" max="15879" width="9.28515625" style="1234"/>
    <col min="15880" max="15880" width="15" style="1234" customWidth="1"/>
    <col min="15881" max="15881" width="14.28515625" style="1234" customWidth="1"/>
    <col min="15882" max="15882" width="13.5703125" style="1234" customWidth="1"/>
    <col min="15883" max="16125" width="9.28515625" style="1234"/>
    <col min="16126" max="16126" width="53.85546875" style="1234" bestFit="1" customWidth="1"/>
    <col min="16127" max="16127" width="18" style="1234" bestFit="1" customWidth="1"/>
    <col min="16128" max="16130" width="15.85546875" style="1234" customWidth="1"/>
    <col min="16131" max="16133" width="12.28515625" style="1234" customWidth="1"/>
    <col min="16134" max="16135" width="9.28515625" style="1234"/>
    <col min="16136" max="16136" width="15" style="1234" customWidth="1"/>
    <col min="16137" max="16137" width="14.28515625" style="1234" customWidth="1"/>
    <col min="16138" max="16138" width="13.5703125" style="1234" customWidth="1"/>
    <col min="16139" max="16384" width="9.28515625" style="1234"/>
  </cols>
  <sheetData>
    <row r="1" spans="1:13" ht="17.25" customHeight="1">
      <c r="A1" s="1232" t="s">
        <v>500</v>
      </c>
      <c r="B1" s="1232"/>
      <c r="C1" s="1233"/>
      <c r="D1" s="1233"/>
      <c r="E1" s="1233"/>
      <c r="F1" s="1233"/>
      <c r="G1" s="1233"/>
      <c r="H1" s="1233"/>
      <c r="K1" s="1234"/>
      <c r="L1" s="1234"/>
      <c r="M1" s="1234"/>
    </row>
    <row r="2" spans="1:13" ht="17.25" customHeight="1">
      <c r="A2" s="1235"/>
      <c r="B2" s="1235"/>
      <c r="C2" s="1233"/>
      <c r="D2" s="1233"/>
      <c r="E2" s="1233"/>
      <c r="F2" s="1233"/>
      <c r="G2" s="1233"/>
      <c r="H2" s="1233"/>
      <c r="K2" s="1234"/>
      <c r="L2" s="1234"/>
      <c r="M2" s="1234"/>
    </row>
    <row r="3" spans="1:13" ht="17.25" customHeight="1">
      <c r="A3" s="1236" t="s">
        <v>793</v>
      </c>
      <c r="B3" s="1237"/>
      <c r="C3" s="1238"/>
      <c r="D3" s="1238"/>
      <c r="E3" s="1238"/>
      <c r="F3" s="1238"/>
      <c r="G3" s="1238"/>
      <c r="H3" s="1238"/>
      <c r="K3" s="1234"/>
      <c r="L3" s="1234"/>
      <c r="M3" s="1234"/>
    </row>
    <row r="4" spans="1:13" ht="17.25" customHeight="1">
      <c r="A4" s="1236"/>
      <c r="B4" s="1237"/>
      <c r="C4" s="1238"/>
      <c r="D4" s="1238"/>
      <c r="E4" s="1238"/>
      <c r="F4" s="1238"/>
      <c r="G4" s="1238"/>
      <c r="H4" s="1238"/>
      <c r="K4" s="1234"/>
      <c r="L4" s="1234"/>
      <c r="M4" s="1234"/>
    </row>
    <row r="5" spans="1:13" ht="15" customHeight="1">
      <c r="A5" s="1239"/>
      <c r="B5" s="1239"/>
      <c r="C5" s="1240"/>
      <c r="D5" s="1241"/>
      <c r="E5" s="1241"/>
      <c r="F5" s="1241"/>
      <c r="G5" s="1242"/>
      <c r="H5" s="1243" t="s">
        <v>2</v>
      </c>
      <c r="K5" s="1234"/>
      <c r="L5" s="1234"/>
      <c r="M5" s="1234"/>
    </row>
    <row r="8" spans="1:13" ht="16.350000000000001" customHeight="1">
      <c r="A8" s="1244"/>
      <c r="B8" s="1245" t="s">
        <v>794</v>
      </c>
      <c r="C8" s="1246" t="s">
        <v>229</v>
      </c>
      <c r="D8" s="1247"/>
      <c r="E8" s="1247"/>
      <c r="F8" s="1248" t="s">
        <v>433</v>
      </c>
      <c r="G8" s="1249"/>
      <c r="H8" s="1250"/>
      <c r="K8" s="1234"/>
      <c r="L8" s="1234"/>
      <c r="M8" s="1234"/>
    </row>
    <row r="9" spans="1:13" ht="16.350000000000001" customHeight="1">
      <c r="A9" s="1251" t="s">
        <v>3</v>
      </c>
      <c r="B9" s="1252" t="s">
        <v>228</v>
      </c>
      <c r="C9" s="1253"/>
      <c r="D9" s="1253"/>
      <c r="E9" s="1253"/>
      <c r="F9" s="1253" t="s">
        <v>4</v>
      </c>
      <c r="G9" s="1253" t="s">
        <v>4</v>
      </c>
      <c r="H9" s="1254"/>
      <c r="K9" s="1234"/>
      <c r="L9" s="1234"/>
      <c r="M9" s="1234"/>
    </row>
    <row r="10" spans="1:13" ht="16.350000000000001" customHeight="1">
      <c r="A10" s="1255"/>
      <c r="B10" s="1256" t="s">
        <v>795</v>
      </c>
      <c r="C10" s="1253" t="s">
        <v>434</v>
      </c>
      <c r="D10" s="1253" t="s">
        <v>435</v>
      </c>
      <c r="E10" s="1253" t="s">
        <v>436</v>
      </c>
      <c r="F10" s="1257" t="s">
        <v>232</v>
      </c>
      <c r="G10" s="1257" t="s">
        <v>437</v>
      </c>
      <c r="H10" s="1258" t="s">
        <v>438</v>
      </c>
      <c r="K10" s="1234"/>
      <c r="L10" s="1234"/>
      <c r="M10" s="1234"/>
    </row>
    <row r="11" spans="1:13" s="1263" customFormat="1" ht="9.75" customHeight="1">
      <c r="A11" s="1259" t="s">
        <v>439</v>
      </c>
      <c r="B11" s="1260">
        <v>2</v>
      </c>
      <c r="C11" s="1261">
        <v>3</v>
      </c>
      <c r="D11" s="1261">
        <v>4</v>
      </c>
      <c r="E11" s="1261">
        <v>5</v>
      </c>
      <c r="F11" s="1261">
        <v>6</v>
      </c>
      <c r="G11" s="1261">
        <v>7</v>
      </c>
      <c r="H11" s="1262">
        <v>8</v>
      </c>
      <c r="I11" s="1234"/>
    </row>
    <row r="12" spans="1:13" ht="24" customHeight="1">
      <c r="A12" s="1264" t="s">
        <v>440</v>
      </c>
      <c r="B12" s="1265">
        <v>80475876</v>
      </c>
      <c r="C12" s="925">
        <v>4006743</v>
      </c>
      <c r="D12" s="925">
        <v>10199907</v>
      </c>
      <c r="E12" s="925">
        <v>16031045</v>
      </c>
      <c r="F12" s="1266">
        <f>C12/B12</f>
        <v>4.9788125325905118E-2</v>
      </c>
      <c r="G12" s="1266">
        <f>D12/B12</f>
        <v>0.12674490178895351</v>
      </c>
      <c r="H12" s="1266">
        <f>E12/B12</f>
        <v>0.19920311274399796</v>
      </c>
      <c r="K12" s="1234"/>
      <c r="L12" s="1234"/>
      <c r="M12" s="1234"/>
    </row>
    <row r="13" spans="1:13" ht="24" customHeight="1">
      <c r="A13" s="1267" t="s">
        <v>441</v>
      </c>
      <c r="B13" s="1265">
        <v>87340722</v>
      </c>
      <c r="C13" s="925">
        <v>3925325</v>
      </c>
      <c r="D13" s="925">
        <v>10137499</v>
      </c>
      <c r="E13" s="925">
        <v>16107257</v>
      </c>
      <c r="F13" s="1268">
        <f>C13/B13</f>
        <v>4.4942667178776013E-2</v>
      </c>
      <c r="G13" s="1269">
        <f>D13/B13</f>
        <v>0.11606841308227335</v>
      </c>
      <c r="H13" s="1270">
        <f>E13/B13</f>
        <v>0.1844186380781235</v>
      </c>
      <c r="K13" s="1234"/>
      <c r="L13" s="1234"/>
      <c r="M13" s="1234"/>
    </row>
    <row r="14" spans="1:13" ht="24" customHeight="1">
      <c r="A14" s="1255" t="s">
        <v>796</v>
      </c>
      <c r="B14" s="1271">
        <f>B12-B13</f>
        <v>-6864846</v>
      </c>
      <c r="C14" s="1271">
        <v>81419</v>
      </c>
      <c r="D14" s="1271">
        <f>D12-D13</f>
        <v>62408</v>
      </c>
      <c r="E14" s="1271">
        <f>E12-E13</f>
        <v>-76212</v>
      </c>
      <c r="F14" s="1272"/>
      <c r="G14" s="1273"/>
      <c r="H14" s="1272">
        <f>E14/B14</f>
        <v>1.1101778539533152E-2</v>
      </c>
      <c r="K14" s="1234"/>
      <c r="L14" s="1234"/>
      <c r="M14" s="1234"/>
    </row>
    <row r="17" spans="1:13">
      <c r="C17" s="1274"/>
    </row>
    <row r="20" spans="1:13" ht="15">
      <c r="A20" s="1244"/>
      <c r="B20" s="1245" t="s">
        <v>794</v>
      </c>
      <c r="C20" s="1246" t="s">
        <v>229</v>
      </c>
      <c r="D20" s="1247"/>
      <c r="E20" s="1247"/>
      <c r="F20" s="1248" t="s">
        <v>433</v>
      </c>
      <c r="G20" s="1249"/>
      <c r="H20" s="1250"/>
      <c r="K20" s="1276"/>
      <c r="L20" s="1276"/>
      <c r="M20" s="1276"/>
    </row>
    <row r="21" spans="1:13" ht="15">
      <c r="A21" s="1251" t="s">
        <v>3</v>
      </c>
      <c r="B21" s="1252" t="s">
        <v>228</v>
      </c>
      <c r="C21" s="1253"/>
      <c r="D21" s="1253"/>
      <c r="E21" s="1253"/>
      <c r="F21" s="1253" t="s">
        <v>4</v>
      </c>
      <c r="G21" s="1253" t="s">
        <v>4</v>
      </c>
      <c r="H21" s="1254"/>
      <c r="K21" s="1276"/>
      <c r="L21" s="1276"/>
      <c r="M21" s="1276"/>
    </row>
    <row r="22" spans="1:13" ht="17.25">
      <c r="A22" s="1255"/>
      <c r="B22" s="1256" t="s">
        <v>795</v>
      </c>
      <c r="C22" s="1253" t="s">
        <v>915</v>
      </c>
      <c r="D22" s="1253" t="s">
        <v>761</v>
      </c>
      <c r="E22" s="1253" t="s">
        <v>762</v>
      </c>
      <c r="F22" s="1257" t="s">
        <v>232</v>
      </c>
      <c r="G22" s="1257" t="s">
        <v>437</v>
      </c>
      <c r="H22" s="1258" t="s">
        <v>438</v>
      </c>
      <c r="K22" s="1276"/>
      <c r="L22" s="1276"/>
      <c r="M22" s="1276"/>
    </row>
    <row r="23" spans="1:13">
      <c r="A23" s="1259" t="s">
        <v>439</v>
      </c>
      <c r="B23" s="1260">
        <v>2</v>
      </c>
      <c r="C23" s="1261">
        <v>3</v>
      </c>
      <c r="D23" s="1261">
        <v>4</v>
      </c>
      <c r="E23" s="1261">
        <v>5</v>
      </c>
      <c r="F23" s="1261">
        <v>6</v>
      </c>
      <c r="G23" s="1261">
        <v>7</v>
      </c>
      <c r="H23" s="1262">
        <v>8</v>
      </c>
    </row>
    <row r="24" spans="1:13" ht="24" customHeight="1">
      <c r="A24" s="1264" t="s">
        <v>440</v>
      </c>
      <c r="B24" s="1265">
        <v>80475876</v>
      </c>
      <c r="C24" s="925">
        <v>19589473</v>
      </c>
      <c r="D24" s="925">
        <v>24534828</v>
      </c>
      <c r="E24" s="925">
        <v>29231226</v>
      </c>
      <c r="F24" s="1266">
        <f>C24/B24</f>
        <v>0.24342043819442238</v>
      </c>
      <c r="G24" s="1266">
        <f>D24/B24</f>
        <v>0.3048718351323072</v>
      </c>
      <c r="H24" s="1266">
        <f>E24/B24</f>
        <v>0.36322967146079899</v>
      </c>
    </row>
    <row r="25" spans="1:13" ht="24" customHeight="1">
      <c r="A25" s="1267" t="s">
        <v>441</v>
      </c>
      <c r="B25" s="1265">
        <v>87340722</v>
      </c>
      <c r="C25" s="925">
        <v>19585692</v>
      </c>
      <c r="D25" s="925">
        <v>23789518</v>
      </c>
      <c r="E25" s="925">
        <v>29219616</v>
      </c>
      <c r="F25" s="1268">
        <f>C25/B25</f>
        <v>0.22424467707056508</v>
      </c>
      <c r="G25" s="1269">
        <f>D25/B25</f>
        <v>0.2723760172259625</v>
      </c>
      <c r="H25" s="1270">
        <f>E25/B25</f>
        <v>0.33454745198923364</v>
      </c>
    </row>
    <row r="26" spans="1:13" ht="24" customHeight="1">
      <c r="A26" s="1255" t="s">
        <v>796</v>
      </c>
      <c r="B26" s="1271">
        <f>B24-B25</f>
        <v>-6864846</v>
      </c>
      <c r="C26" s="1271">
        <f>C24-C25</f>
        <v>3781</v>
      </c>
      <c r="D26" s="1271">
        <f>D24-D25</f>
        <v>745310</v>
      </c>
      <c r="E26" s="1271">
        <v>11609</v>
      </c>
      <c r="F26" s="1272"/>
      <c r="G26" s="1273"/>
      <c r="H26" s="1272"/>
    </row>
    <row r="32" spans="1:13" ht="15">
      <c r="A32" s="1244"/>
      <c r="B32" s="1245" t="s">
        <v>794</v>
      </c>
      <c r="C32" s="1246" t="s">
        <v>229</v>
      </c>
      <c r="D32" s="1247"/>
      <c r="E32" s="1247"/>
      <c r="F32" s="1248" t="s">
        <v>433</v>
      </c>
      <c r="G32" s="1249"/>
      <c r="H32" s="1250"/>
    </row>
    <row r="33" spans="1:8" ht="15">
      <c r="A33" s="1251" t="s">
        <v>3</v>
      </c>
      <c r="B33" s="1252" t="s">
        <v>228</v>
      </c>
      <c r="C33" s="1253"/>
      <c r="D33" s="1253"/>
      <c r="E33" s="1253"/>
      <c r="F33" s="1253" t="s">
        <v>4</v>
      </c>
      <c r="G33" s="1253" t="s">
        <v>4</v>
      </c>
      <c r="H33" s="1254"/>
    </row>
    <row r="34" spans="1:8" ht="17.25">
      <c r="A34" s="1255"/>
      <c r="B34" s="1256" t="s">
        <v>795</v>
      </c>
      <c r="C34" s="1253" t="s">
        <v>774</v>
      </c>
      <c r="D34" s="1253" t="s">
        <v>777</v>
      </c>
      <c r="E34" s="1253" t="s">
        <v>776</v>
      </c>
      <c r="F34" s="1257" t="s">
        <v>232</v>
      </c>
      <c r="G34" s="1257" t="s">
        <v>437</v>
      </c>
      <c r="H34" s="1258" t="s">
        <v>438</v>
      </c>
    </row>
    <row r="35" spans="1:8">
      <c r="A35" s="1259" t="s">
        <v>439</v>
      </c>
      <c r="B35" s="1260">
        <v>2</v>
      </c>
      <c r="C35" s="1261">
        <v>3</v>
      </c>
      <c r="D35" s="1261">
        <v>4</v>
      </c>
      <c r="E35" s="1261">
        <v>5</v>
      </c>
      <c r="F35" s="1261">
        <v>6</v>
      </c>
      <c r="G35" s="1261">
        <v>7</v>
      </c>
      <c r="H35" s="1262">
        <v>8</v>
      </c>
    </row>
    <row r="36" spans="1:8" ht="24" customHeight="1">
      <c r="A36" s="1264" t="s">
        <v>440</v>
      </c>
      <c r="B36" s="1265">
        <v>80475876</v>
      </c>
      <c r="C36" s="925">
        <v>32292317</v>
      </c>
      <c r="D36" s="925">
        <v>37502659</v>
      </c>
      <c r="E36" s="925">
        <v>41700759</v>
      </c>
      <c r="F36" s="1266">
        <f>C36/B36</f>
        <v>0.40126704554294007</v>
      </c>
      <c r="G36" s="1266">
        <f>D36/B36</f>
        <v>0.46601119321770412</v>
      </c>
      <c r="H36" s="1266">
        <f>E36/B36</f>
        <v>0.51817713671113064</v>
      </c>
    </row>
    <row r="37" spans="1:8" ht="24" customHeight="1">
      <c r="A37" s="1267" t="s">
        <v>441</v>
      </c>
      <c r="B37" s="1265">
        <v>87340722</v>
      </c>
      <c r="C37" s="925">
        <v>32251523</v>
      </c>
      <c r="D37" s="925">
        <v>36858723</v>
      </c>
      <c r="E37" s="925">
        <v>41645246</v>
      </c>
      <c r="F37" s="1268">
        <f>C37/B37</f>
        <v>0.36926100748285545</v>
      </c>
      <c r="G37" s="1269">
        <f>D37/B37</f>
        <v>0.42201074316743109</v>
      </c>
      <c r="H37" s="1270">
        <f>E37/B37</f>
        <v>0.47681362194372517</v>
      </c>
    </row>
    <row r="38" spans="1:8" ht="24" customHeight="1">
      <c r="A38" s="1255" t="s">
        <v>796</v>
      </c>
      <c r="B38" s="1271">
        <f>B36-B37</f>
        <v>-6864846</v>
      </c>
      <c r="C38" s="1271">
        <f>C36-C37</f>
        <v>40794</v>
      </c>
      <c r="D38" s="1271">
        <v>643937</v>
      </c>
      <c r="E38" s="1271">
        <v>55513</v>
      </c>
      <c r="F38" s="1272"/>
      <c r="G38" s="1273"/>
      <c r="H38" s="1272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65" firstPageNumber="63" orientation="landscape" useFirstPageNumber="1" r:id="rId1"/>
  <headerFooter alignWithMargins="0">
    <oddHeader>&amp;C&amp;14- &amp;P -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zoomScale="70" zoomScaleNormal="70" zoomScaleSheetLayoutView="50" workbookViewId="0">
      <selection activeCell="O21" sqref="O21"/>
    </sheetView>
  </sheetViews>
  <sheetFormatPr defaultColWidth="9.28515625" defaultRowHeight="15"/>
  <cols>
    <col min="1" max="1" width="103.140625" style="1279" customWidth="1"/>
    <col min="2" max="2" width="20.5703125" style="1279" customWidth="1"/>
    <col min="3" max="3" width="23.5703125" style="1334" customWidth="1"/>
    <col min="4" max="4" width="16.7109375" style="1279" customWidth="1"/>
    <col min="5" max="5" width="9.28515625" style="1279"/>
    <col min="6" max="6" width="8.42578125" style="1279" customWidth="1"/>
    <col min="7" max="7" width="17.5703125" style="1279" bestFit="1" customWidth="1"/>
    <col min="8" max="8" width="21.7109375" style="1279" customWidth="1"/>
    <col min="9" max="9" width="21.28515625" style="1279" customWidth="1"/>
    <col min="10" max="245" width="9.28515625" style="1279"/>
    <col min="246" max="246" width="103.140625" style="1279" customWidth="1"/>
    <col min="247" max="247" width="20.5703125" style="1279" customWidth="1"/>
    <col min="248" max="248" width="19.42578125" style="1279" customWidth="1"/>
    <col min="249" max="249" width="16.7109375" style="1279" customWidth="1"/>
    <col min="250" max="250" width="12.85546875" style="1279" customWidth="1"/>
    <col min="251" max="251" width="11" style="1279" bestFit="1" customWidth="1"/>
    <col min="252" max="256" width="9.28515625" style="1279"/>
    <col min="257" max="257" width="103.140625" style="1279" customWidth="1"/>
    <col min="258" max="258" width="20.5703125" style="1279" customWidth="1"/>
    <col min="259" max="259" width="23.5703125" style="1279" customWidth="1"/>
    <col min="260" max="260" width="16.7109375" style="1279" customWidth="1"/>
    <col min="261" max="261" width="9.28515625" style="1279"/>
    <col min="262" max="262" width="8.42578125" style="1279" customWidth="1"/>
    <col min="263" max="263" width="17.5703125" style="1279" bestFit="1" customWidth="1"/>
    <col min="264" max="264" width="21.7109375" style="1279" customWidth="1"/>
    <col min="265" max="265" width="21.28515625" style="1279" customWidth="1"/>
    <col min="266" max="501" width="9.28515625" style="1279"/>
    <col min="502" max="502" width="103.140625" style="1279" customWidth="1"/>
    <col min="503" max="503" width="20.5703125" style="1279" customWidth="1"/>
    <col min="504" max="504" width="19.42578125" style="1279" customWidth="1"/>
    <col min="505" max="505" width="16.7109375" style="1279" customWidth="1"/>
    <col min="506" max="506" width="12.85546875" style="1279" customWidth="1"/>
    <col min="507" max="507" width="11" style="1279" bestFit="1" customWidth="1"/>
    <col min="508" max="512" width="9.28515625" style="1279"/>
    <col min="513" max="513" width="103.140625" style="1279" customWidth="1"/>
    <col min="514" max="514" width="20.5703125" style="1279" customWidth="1"/>
    <col min="515" max="515" width="23.5703125" style="1279" customWidth="1"/>
    <col min="516" max="516" width="16.7109375" style="1279" customWidth="1"/>
    <col min="517" max="517" width="9.28515625" style="1279"/>
    <col min="518" max="518" width="8.42578125" style="1279" customWidth="1"/>
    <col min="519" max="519" width="17.5703125" style="1279" bestFit="1" customWidth="1"/>
    <col min="520" max="520" width="21.7109375" style="1279" customWidth="1"/>
    <col min="521" max="521" width="21.28515625" style="1279" customWidth="1"/>
    <col min="522" max="757" width="9.28515625" style="1279"/>
    <col min="758" max="758" width="103.140625" style="1279" customWidth="1"/>
    <col min="759" max="759" width="20.5703125" style="1279" customWidth="1"/>
    <col min="760" max="760" width="19.42578125" style="1279" customWidth="1"/>
    <col min="761" max="761" width="16.7109375" style="1279" customWidth="1"/>
    <col min="762" max="762" width="12.85546875" style="1279" customWidth="1"/>
    <col min="763" max="763" width="11" style="1279" bestFit="1" customWidth="1"/>
    <col min="764" max="768" width="9.28515625" style="1279"/>
    <col min="769" max="769" width="103.140625" style="1279" customWidth="1"/>
    <col min="770" max="770" width="20.5703125" style="1279" customWidth="1"/>
    <col min="771" max="771" width="23.5703125" style="1279" customWidth="1"/>
    <col min="772" max="772" width="16.7109375" style="1279" customWidth="1"/>
    <col min="773" max="773" width="9.28515625" style="1279"/>
    <col min="774" max="774" width="8.42578125" style="1279" customWidth="1"/>
    <col min="775" max="775" width="17.5703125" style="1279" bestFit="1" customWidth="1"/>
    <col min="776" max="776" width="21.7109375" style="1279" customWidth="1"/>
    <col min="777" max="777" width="21.28515625" style="1279" customWidth="1"/>
    <col min="778" max="1013" width="9.28515625" style="1279"/>
    <col min="1014" max="1014" width="103.140625" style="1279" customWidth="1"/>
    <col min="1015" max="1015" width="20.5703125" style="1279" customWidth="1"/>
    <col min="1016" max="1016" width="19.42578125" style="1279" customWidth="1"/>
    <col min="1017" max="1017" width="16.7109375" style="1279" customWidth="1"/>
    <col min="1018" max="1018" width="12.85546875" style="1279" customWidth="1"/>
    <col min="1019" max="1019" width="11" style="1279" bestFit="1" customWidth="1"/>
    <col min="1020" max="1024" width="9.28515625" style="1279"/>
    <col min="1025" max="1025" width="103.140625" style="1279" customWidth="1"/>
    <col min="1026" max="1026" width="20.5703125" style="1279" customWidth="1"/>
    <col min="1027" max="1027" width="23.5703125" style="1279" customWidth="1"/>
    <col min="1028" max="1028" width="16.7109375" style="1279" customWidth="1"/>
    <col min="1029" max="1029" width="9.28515625" style="1279"/>
    <col min="1030" max="1030" width="8.42578125" style="1279" customWidth="1"/>
    <col min="1031" max="1031" width="17.5703125" style="1279" bestFit="1" customWidth="1"/>
    <col min="1032" max="1032" width="21.7109375" style="1279" customWidth="1"/>
    <col min="1033" max="1033" width="21.28515625" style="1279" customWidth="1"/>
    <col min="1034" max="1269" width="9.28515625" style="1279"/>
    <col min="1270" max="1270" width="103.140625" style="1279" customWidth="1"/>
    <col min="1271" max="1271" width="20.5703125" style="1279" customWidth="1"/>
    <col min="1272" max="1272" width="19.42578125" style="1279" customWidth="1"/>
    <col min="1273" max="1273" width="16.7109375" style="1279" customWidth="1"/>
    <col min="1274" max="1274" width="12.85546875" style="1279" customWidth="1"/>
    <col min="1275" max="1275" width="11" style="1279" bestFit="1" customWidth="1"/>
    <col min="1276" max="1280" width="9.28515625" style="1279"/>
    <col min="1281" max="1281" width="103.140625" style="1279" customWidth="1"/>
    <col min="1282" max="1282" width="20.5703125" style="1279" customWidth="1"/>
    <col min="1283" max="1283" width="23.5703125" style="1279" customWidth="1"/>
    <col min="1284" max="1284" width="16.7109375" style="1279" customWidth="1"/>
    <col min="1285" max="1285" width="9.28515625" style="1279"/>
    <col min="1286" max="1286" width="8.42578125" style="1279" customWidth="1"/>
    <col min="1287" max="1287" width="17.5703125" style="1279" bestFit="1" customWidth="1"/>
    <col min="1288" max="1288" width="21.7109375" style="1279" customWidth="1"/>
    <col min="1289" max="1289" width="21.28515625" style="1279" customWidth="1"/>
    <col min="1290" max="1525" width="9.28515625" style="1279"/>
    <col min="1526" max="1526" width="103.140625" style="1279" customWidth="1"/>
    <col min="1527" max="1527" width="20.5703125" style="1279" customWidth="1"/>
    <col min="1528" max="1528" width="19.42578125" style="1279" customWidth="1"/>
    <col min="1529" max="1529" width="16.7109375" style="1279" customWidth="1"/>
    <col min="1530" max="1530" width="12.85546875" style="1279" customWidth="1"/>
    <col min="1531" max="1531" width="11" style="1279" bestFit="1" customWidth="1"/>
    <col min="1532" max="1536" width="9.28515625" style="1279"/>
    <col min="1537" max="1537" width="103.140625" style="1279" customWidth="1"/>
    <col min="1538" max="1538" width="20.5703125" style="1279" customWidth="1"/>
    <col min="1539" max="1539" width="23.5703125" style="1279" customWidth="1"/>
    <col min="1540" max="1540" width="16.7109375" style="1279" customWidth="1"/>
    <col min="1541" max="1541" width="9.28515625" style="1279"/>
    <col min="1542" max="1542" width="8.42578125" style="1279" customWidth="1"/>
    <col min="1543" max="1543" width="17.5703125" style="1279" bestFit="1" customWidth="1"/>
    <col min="1544" max="1544" width="21.7109375" style="1279" customWidth="1"/>
    <col min="1545" max="1545" width="21.28515625" style="1279" customWidth="1"/>
    <col min="1546" max="1781" width="9.28515625" style="1279"/>
    <col min="1782" max="1782" width="103.140625" style="1279" customWidth="1"/>
    <col min="1783" max="1783" width="20.5703125" style="1279" customWidth="1"/>
    <col min="1784" max="1784" width="19.42578125" style="1279" customWidth="1"/>
    <col min="1785" max="1785" width="16.7109375" style="1279" customWidth="1"/>
    <col min="1786" max="1786" width="12.85546875" style="1279" customWidth="1"/>
    <col min="1787" max="1787" width="11" style="1279" bestFit="1" customWidth="1"/>
    <col min="1788" max="1792" width="9.28515625" style="1279"/>
    <col min="1793" max="1793" width="103.140625" style="1279" customWidth="1"/>
    <col min="1794" max="1794" width="20.5703125" style="1279" customWidth="1"/>
    <col min="1795" max="1795" width="23.5703125" style="1279" customWidth="1"/>
    <col min="1796" max="1796" width="16.7109375" style="1279" customWidth="1"/>
    <col min="1797" max="1797" width="9.28515625" style="1279"/>
    <col min="1798" max="1798" width="8.42578125" style="1279" customWidth="1"/>
    <col min="1799" max="1799" width="17.5703125" style="1279" bestFit="1" customWidth="1"/>
    <col min="1800" max="1800" width="21.7109375" style="1279" customWidth="1"/>
    <col min="1801" max="1801" width="21.28515625" style="1279" customWidth="1"/>
    <col min="1802" max="2037" width="9.28515625" style="1279"/>
    <col min="2038" max="2038" width="103.140625" style="1279" customWidth="1"/>
    <col min="2039" max="2039" width="20.5703125" style="1279" customWidth="1"/>
    <col min="2040" max="2040" width="19.42578125" style="1279" customWidth="1"/>
    <col min="2041" max="2041" width="16.7109375" style="1279" customWidth="1"/>
    <col min="2042" max="2042" width="12.85546875" style="1279" customWidth="1"/>
    <col min="2043" max="2043" width="11" style="1279" bestFit="1" customWidth="1"/>
    <col min="2044" max="2048" width="9.28515625" style="1279"/>
    <col min="2049" max="2049" width="103.140625" style="1279" customWidth="1"/>
    <col min="2050" max="2050" width="20.5703125" style="1279" customWidth="1"/>
    <col min="2051" max="2051" width="23.5703125" style="1279" customWidth="1"/>
    <col min="2052" max="2052" width="16.7109375" style="1279" customWidth="1"/>
    <col min="2053" max="2053" width="9.28515625" style="1279"/>
    <col min="2054" max="2054" width="8.42578125" style="1279" customWidth="1"/>
    <col min="2055" max="2055" width="17.5703125" style="1279" bestFit="1" customWidth="1"/>
    <col min="2056" max="2056" width="21.7109375" style="1279" customWidth="1"/>
    <col min="2057" max="2057" width="21.28515625" style="1279" customWidth="1"/>
    <col min="2058" max="2293" width="9.28515625" style="1279"/>
    <col min="2294" max="2294" width="103.140625" style="1279" customWidth="1"/>
    <col min="2295" max="2295" width="20.5703125" style="1279" customWidth="1"/>
    <col min="2296" max="2296" width="19.42578125" style="1279" customWidth="1"/>
    <col min="2297" max="2297" width="16.7109375" style="1279" customWidth="1"/>
    <col min="2298" max="2298" width="12.85546875" style="1279" customWidth="1"/>
    <col min="2299" max="2299" width="11" style="1279" bestFit="1" customWidth="1"/>
    <col min="2300" max="2304" width="9.28515625" style="1279"/>
    <col min="2305" max="2305" width="103.140625" style="1279" customWidth="1"/>
    <col min="2306" max="2306" width="20.5703125" style="1279" customWidth="1"/>
    <col min="2307" max="2307" width="23.5703125" style="1279" customWidth="1"/>
    <col min="2308" max="2308" width="16.7109375" style="1279" customWidth="1"/>
    <col min="2309" max="2309" width="9.28515625" style="1279"/>
    <col min="2310" max="2310" width="8.42578125" style="1279" customWidth="1"/>
    <col min="2311" max="2311" width="17.5703125" style="1279" bestFit="1" customWidth="1"/>
    <col min="2312" max="2312" width="21.7109375" style="1279" customWidth="1"/>
    <col min="2313" max="2313" width="21.28515625" style="1279" customWidth="1"/>
    <col min="2314" max="2549" width="9.28515625" style="1279"/>
    <col min="2550" max="2550" width="103.140625" style="1279" customWidth="1"/>
    <col min="2551" max="2551" width="20.5703125" style="1279" customWidth="1"/>
    <col min="2552" max="2552" width="19.42578125" style="1279" customWidth="1"/>
    <col min="2553" max="2553" width="16.7109375" style="1279" customWidth="1"/>
    <col min="2554" max="2554" width="12.85546875" style="1279" customWidth="1"/>
    <col min="2555" max="2555" width="11" style="1279" bestFit="1" customWidth="1"/>
    <col min="2556" max="2560" width="9.28515625" style="1279"/>
    <col min="2561" max="2561" width="103.140625" style="1279" customWidth="1"/>
    <col min="2562" max="2562" width="20.5703125" style="1279" customWidth="1"/>
    <col min="2563" max="2563" width="23.5703125" style="1279" customWidth="1"/>
    <col min="2564" max="2564" width="16.7109375" style="1279" customWidth="1"/>
    <col min="2565" max="2565" width="9.28515625" style="1279"/>
    <col min="2566" max="2566" width="8.42578125" style="1279" customWidth="1"/>
    <col min="2567" max="2567" width="17.5703125" style="1279" bestFit="1" customWidth="1"/>
    <col min="2568" max="2568" width="21.7109375" style="1279" customWidth="1"/>
    <col min="2569" max="2569" width="21.28515625" style="1279" customWidth="1"/>
    <col min="2570" max="2805" width="9.28515625" style="1279"/>
    <col min="2806" max="2806" width="103.140625" style="1279" customWidth="1"/>
    <col min="2807" max="2807" width="20.5703125" style="1279" customWidth="1"/>
    <col min="2808" max="2808" width="19.42578125" style="1279" customWidth="1"/>
    <col min="2809" max="2809" width="16.7109375" style="1279" customWidth="1"/>
    <col min="2810" max="2810" width="12.85546875" style="1279" customWidth="1"/>
    <col min="2811" max="2811" width="11" style="1279" bestFit="1" customWidth="1"/>
    <col min="2812" max="2816" width="9.28515625" style="1279"/>
    <col min="2817" max="2817" width="103.140625" style="1279" customWidth="1"/>
    <col min="2818" max="2818" width="20.5703125" style="1279" customWidth="1"/>
    <col min="2819" max="2819" width="23.5703125" style="1279" customWidth="1"/>
    <col min="2820" max="2820" width="16.7109375" style="1279" customWidth="1"/>
    <col min="2821" max="2821" width="9.28515625" style="1279"/>
    <col min="2822" max="2822" width="8.42578125" style="1279" customWidth="1"/>
    <col min="2823" max="2823" width="17.5703125" style="1279" bestFit="1" customWidth="1"/>
    <col min="2824" max="2824" width="21.7109375" style="1279" customWidth="1"/>
    <col min="2825" max="2825" width="21.28515625" style="1279" customWidth="1"/>
    <col min="2826" max="3061" width="9.28515625" style="1279"/>
    <col min="3062" max="3062" width="103.140625" style="1279" customWidth="1"/>
    <col min="3063" max="3063" width="20.5703125" style="1279" customWidth="1"/>
    <col min="3064" max="3064" width="19.42578125" style="1279" customWidth="1"/>
    <col min="3065" max="3065" width="16.7109375" style="1279" customWidth="1"/>
    <col min="3066" max="3066" width="12.85546875" style="1279" customWidth="1"/>
    <col min="3067" max="3067" width="11" style="1279" bestFit="1" customWidth="1"/>
    <col min="3068" max="3072" width="9.28515625" style="1279"/>
    <col min="3073" max="3073" width="103.140625" style="1279" customWidth="1"/>
    <col min="3074" max="3074" width="20.5703125" style="1279" customWidth="1"/>
    <col min="3075" max="3075" width="23.5703125" style="1279" customWidth="1"/>
    <col min="3076" max="3076" width="16.7109375" style="1279" customWidth="1"/>
    <col min="3077" max="3077" width="9.28515625" style="1279"/>
    <col min="3078" max="3078" width="8.42578125" style="1279" customWidth="1"/>
    <col min="3079" max="3079" width="17.5703125" style="1279" bestFit="1" customWidth="1"/>
    <col min="3080" max="3080" width="21.7109375" style="1279" customWidth="1"/>
    <col min="3081" max="3081" width="21.28515625" style="1279" customWidth="1"/>
    <col min="3082" max="3317" width="9.28515625" style="1279"/>
    <col min="3318" max="3318" width="103.140625" style="1279" customWidth="1"/>
    <col min="3319" max="3319" width="20.5703125" style="1279" customWidth="1"/>
    <col min="3320" max="3320" width="19.42578125" style="1279" customWidth="1"/>
    <col min="3321" max="3321" width="16.7109375" style="1279" customWidth="1"/>
    <col min="3322" max="3322" width="12.85546875" style="1279" customWidth="1"/>
    <col min="3323" max="3323" width="11" style="1279" bestFit="1" customWidth="1"/>
    <col min="3324" max="3328" width="9.28515625" style="1279"/>
    <col min="3329" max="3329" width="103.140625" style="1279" customWidth="1"/>
    <col min="3330" max="3330" width="20.5703125" style="1279" customWidth="1"/>
    <col min="3331" max="3331" width="23.5703125" style="1279" customWidth="1"/>
    <col min="3332" max="3332" width="16.7109375" style="1279" customWidth="1"/>
    <col min="3333" max="3333" width="9.28515625" style="1279"/>
    <col min="3334" max="3334" width="8.42578125" style="1279" customWidth="1"/>
    <col min="3335" max="3335" width="17.5703125" style="1279" bestFit="1" customWidth="1"/>
    <col min="3336" max="3336" width="21.7109375" style="1279" customWidth="1"/>
    <col min="3337" max="3337" width="21.28515625" style="1279" customWidth="1"/>
    <col min="3338" max="3573" width="9.28515625" style="1279"/>
    <col min="3574" max="3574" width="103.140625" style="1279" customWidth="1"/>
    <col min="3575" max="3575" width="20.5703125" style="1279" customWidth="1"/>
    <col min="3576" max="3576" width="19.42578125" style="1279" customWidth="1"/>
    <col min="3577" max="3577" width="16.7109375" style="1279" customWidth="1"/>
    <col min="3578" max="3578" width="12.85546875" style="1279" customWidth="1"/>
    <col min="3579" max="3579" width="11" style="1279" bestFit="1" customWidth="1"/>
    <col min="3580" max="3584" width="9.28515625" style="1279"/>
    <col min="3585" max="3585" width="103.140625" style="1279" customWidth="1"/>
    <col min="3586" max="3586" width="20.5703125" style="1279" customWidth="1"/>
    <col min="3587" max="3587" width="23.5703125" style="1279" customWidth="1"/>
    <col min="3588" max="3588" width="16.7109375" style="1279" customWidth="1"/>
    <col min="3589" max="3589" width="9.28515625" style="1279"/>
    <col min="3590" max="3590" width="8.42578125" style="1279" customWidth="1"/>
    <col min="3591" max="3591" width="17.5703125" style="1279" bestFit="1" customWidth="1"/>
    <col min="3592" max="3592" width="21.7109375" style="1279" customWidth="1"/>
    <col min="3593" max="3593" width="21.28515625" style="1279" customWidth="1"/>
    <col min="3594" max="3829" width="9.28515625" style="1279"/>
    <col min="3830" max="3830" width="103.140625" style="1279" customWidth="1"/>
    <col min="3831" max="3831" width="20.5703125" style="1279" customWidth="1"/>
    <col min="3832" max="3832" width="19.42578125" style="1279" customWidth="1"/>
    <col min="3833" max="3833" width="16.7109375" style="1279" customWidth="1"/>
    <col min="3834" max="3834" width="12.85546875" style="1279" customWidth="1"/>
    <col min="3835" max="3835" width="11" style="1279" bestFit="1" customWidth="1"/>
    <col min="3836" max="3840" width="9.28515625" style="1279"/>
    <col min="3841" max="3841" width="103.140625" style="1279" customWidth="1"/>
    <col min="3842" max="3842" width="20.5703125" style="1279" customWidth="1"/>
    <col min="3843" max="3843" width="23.5703125" style="1279" customWidth="1"/>
    <col min="3844" max="3844" width="16.7109375" style="1279" customWidth="1"/>
    <col min="3845" max="3845" width="9.28515625" style="1279"/>
    <col min="3846" max="3846" width="8.42578125" style="1279" customWidth="1"/>
    <col min="3847" max="3847" width="17.5703125" style="1279" bestFit="1" customWidth="1"/>
    <col min="3848" max="3848" width="21.7109375" style="1279" customWidth="1"/>
    <col min="3849" max="3849" width="21.28515625" style="1279" customWidth="1"/>
    <col min="3850" max="4085" width="9.28515625" style="1279"/>
    <col min="4086" max="4086" width="103.140625" style="1279" customWidth="1"/>
    <col min="4087" max="4087" width="20.5703125" style="1279" customWidth="1"/>
    <col min="4088" max="4088" width="19.42578125" style="1279" customWidth="1"/>
    <col min="4089" max="4089" width="16.7109375" style="1279" customWidth="1"/>
    <col min="4090" max="4090" width="12.85546875" style="1279" customWidth="1"/>
    <col min="4091" max="4091" width="11" style="1279" bestFit="1" customWidth="1"/>
    <col min="4092" max="4096" width="9.28515625" style="1279"/>
    <col min="4097" max="4097" width="103.140625" style="1279" customWidth="1"/>
    <col min="4098" max="4098" width="20.5703125" style="1279" customWidth="1"/>
    <col min="4099" max="4099" width="23.5703125" style="1279" customWidth="1"/>
    <col min="4100" max="4100" width="16.7109375" style="1279" customWidth="1"/>
    <col min="4101" max="4101" width="9.28515625" style="1279"/>
    <col min="4102" max="4102" width="8.42578125" style="1279" customWidth="1"/>
    <col min="4103" max="4103" width="17.5703125" style="1279" bestFit="1" customWidth="1"/>
    <col min="4104" max="4104" width="21.7109375" style="1279" customWidth="1"/>
    <col min="4105" max="4105" width="21.28515625" style="1279" customWidth="1"/>
    <col min="4106" max="4341" width="9.28515625" style="1279"/>
    <col min="4342" max="4342" width="103.140625" style="1279" customWidth="1"/>
    <col min="4343" max="4343" width="20.5703125" style="1279" customWidth="1"/>
    <col min="4344" max="4344" width="19.42578125" style="1279" customWidth="1"/>
    <col min="4345" max="4345" width="16.7109375" style="1279" customWidth="1"/>
    <col min="4346" max="4346" width="12.85546875" style="1279" customWidth="1"/>
    <col min="4347" max="4347" width="11" style="1279" bestFit="1" customWidth="1"/>
    <col min="4348" max="4352" width="9.28515625" style="1279"/>
    <col min="4353" max="4353" width="103.140625" style="1279" customWidth="1"/>
    <col min="4354" max="4354" width="20.5703125" style="1279" customWidth="1"/>
    <col min="4355" max="4355" width="23.5703125" style="1279" customWidth="1"/>
    <col min="4356" max="4356" width="16.7109375" style="1279" customWidth="1"/>
    <col min="4357" max="4357" width="9.28515625" style="1279"/>
    <col min="4358" max="4358" width="8.42578125" style="1279" customWidth="1"/>
    <col min="4359" max="4359" width="17.5703125" style="1279" bestFit="1" customWidth="1"/>
    <col min="4360" max="4360" width="21.7109375" style="1279" customWidth="1"/>
    <col min="4361" max="4361" width="21.28515625" style="1279" customWidth="1"/>
    <col min="4362" max="4597" width="9.28515625" style="1279"/>
    <col min="4598" max="4598" width="103.140625" style="1279" customWidth="1"/>
    <col min="4599" max="4599" width="20.5703125" style="1279" customWidth="1"/>
    <col min="4600" max="4600" width="19.42578125" style="1279" customWidth="1"/>
    <col min="4601" max="4601" width="16.7109375" style="1279" customWidth="1"/>
    <col min="4602" max="4602" width="12.85546875" style="1279" customWidth="1"/>
    <col min="4603" max="4603" width="11" style="1279" bestFit="1" customWidth="1"/>
    <col min="4604" max="4608" width="9.28515625" style="1279"/>
    <col min="4609" max="4609" width="103.140625" style="1279" customWidth="1"/>
    <col min="4610" max="4610" width="20.5703125" style="1279" customWidth="1"/>
    <col min="4611" max="4611" width="23.5703125" style="1279" customWidth="1"/>
    <col min="4612" max="4612" width="16.7109375" style="1279" customWidth="1"/>
    <col min="4613" max="4613" width="9.28515625" style="1279"/>
    <col min="4614" max="4614" width="8.42578125" style="1279" customWidth="1"/>
    <col min="4615" max="4615" width="17.5703125" style="1279" bestFit="1" customWidth="1"/>
    <col min="4616" max="4616" width="21.7109375" style="1279" customWidth="1"/>
    <col min="4617" max="4617" width="21.28515625" style="1279" customWidth="1"/>
    <col min="4618" max="4853" width="9.28515625" style="1279"/>
    <col min="4854" max="4854" width="103.140625" style="1279" customWidth="1"/>
    <col min="4855" max="4855" width="20.5703125" style="1279" customWidth="1"/>
    <col min="4856" max="4856" width="19.42578125" style="1279" customWidth="1"/>
    <col min="4857" max="4857" width="16.7109375" style="1279" customWidth="1"/>
    <col min="4858" max="4858" width="12.85546875" style="1279" customWidth="1"/>
    <col min="4859" max="4859" width="11" style="1279" bestFit="1" customWidth="1"/>
    <col min="4860" max="4864" width="9.28515625" style="1279"/>
    <col min="4865" max="4865" width="103.140625" style="1279" customWidth="1"/>
    <col min="4866" max="4866" width="20.5703125" style="1279" customWidth="1"/>
    <col min="4867" max="4867" width="23.5703125" style="1279" customWidth="1"/>
    <col min="4868" max="4868" width="16.7109375" style="1279" customWidth="1"/>
    <col min="4869" max="4869" width="9.28515625" style="1279"/>
    <col min="4870" max="4870" width="8.42578125" style="1279" customWidth="1"/>
    <col min="4871" max="4871" width="17.5703125" style="1279" bestFit="1" customWidth="1"/>
    <col min="4872" max="4872" width="21.7109375" style="1279" customWidth="1"/>
    <col min="4873" max="4873" width="21.28515625" style="1279" customWidth="1"/>
    <col min="4874" max="5109" width="9.28515625" style="1279"/>
    <col min="5110" max="5110" width="103.140625" style="1279" customWidth="1"/>
    <col min="5111" max="5111" width="20.5703125" style="1279" customWidth="1"/>
    <col min="5112" max="5112" width="19.42578125" style="1279" customWidth="1"/>
    <col min="5113" max="5113" width="16.7109375" style="1279" customWidth="1"/>
    <col min="5114" max="5114" width="12.85546875" style="1279" customWidth="1"/>
    <col min="5115" max="5115" width="11" style="1279" bestFit="1" customWidth="1"/>
    <col min="5116" max="5120" width="9.28515625" style="1279"/>
    <col min="5121" max="5121" width="103.140625" style="1279" customWidth="1"/>
    <col min="5122" max="5122" width="20.5703125" style="1279" customWidth="1"/>
    <col min="5123" max="5123" width="23.5703125" style="1279" customWidth="1"/>
    <col min="5124" max="5124" width="16.7109375" style="1279" customWidth="1"/>
    <col min="5125" max="5125" width="9.28515625" style="1279"/>
    <col min="5126" max="5126" width="8.42578125" style="1279" customWidth="1"/>
    <col min="5127" max="5127" width="17.5703125" style="1279" bestFit="1" customWidth="1"/>
    <col min="5128" max="5128" width="21.7109375" style="1279" customWidth="1"/>
    <col min="5129" max="5129" width="21.28515625" style="1279" customWidth="1"/>
    <col min="5130" max="5365" width="9.28515625" style="1279"/>
    <col min="5366" max="5366" width="103.140625" style="1279" customWidth="1"/>
    <col min="5367" max="5367" width="20.5703125" style="1279" customWidth="1"/>
    <col min="5368" max="5368" width="19.42578125" style="1279" customWidth="1"/>
    <col min="5369" max="5369" width="16.7109375" style="1279" customWidth="1"/>
    <col min="5370" max="5370" width="12.85546875" style="1279" customWidth="1"/>
    <col min="5371" max="5371" width="11" style="1279" bestFit="1" customWidth="1"/>
    <col min="5372" max="5376" width="9.28515625" style="1279"/>
    <col min="5377" max="5377" width="103.140625" style="1279" customWidth="1"/>
    <col min="5378" max="5378" width="20.5703125" style="1279" customWidth="1"/>
    <col min="5379" max="5379" width="23.5703125" style="1279" customWidth="1"/>
    <col min="5380" max="5380" width="16.7109375" style="1279" customWidth="1"/>
    <col min="5381" max="5381" width="9.28515625" style="1279"/>
    <col min="5382" max="5382" width="8.42578125" style="1279" customWidth="1"/>
    <col min="5383" max="5383" width="17.5703125" style="1279" bestFit="1" customWidth="1"/>
    <col min="5384" max="5384" width="21.7109375" style="1279" customWidth="1"/>
    <col min="5385" max="5385" width="21.28515625" style="1279" customWidth="1"/>
    <col min="5386" max="5621" width="9.28515625" style="1279"/>
    <col min="5622" max="5622" width="103.140625" style="1279" customWidth="1"/>
    <col min="5623" max="5623" width="20.5703125" style="1279" customWidth="1"/>
    <col min="5624" max="5624" width="19.42578125" style="1279" customWidth="1"/>
    <col min="5625" max="5625" width="16.7109375" style="1279" customWidth="1"/>
    <col min="5626" max="5626" width="12.85546875" style="1279" customWidth="1"/>
    <col min="5627" max="5627" width="11" style="1279" bestFit="1" customWidth="1"/>
    <col min="5628" max="5632" width="9.28515625" style="1279"/>
    <col min="5633" max="5633" width="103.140625" style="1279" customWidth="1"/>
    <col min="5634" max="5634" width="20.5703125" style="1279" customWidth="1"/>
    <col min="5635" max="5635" width="23.5703125" style="1279" customWidth="1"/>
    <col min="5636" max="5636" width="16.7109375" style="1279" customWidth="1"/>
    <col min="5637" max="5637" width="9.28515625" style="1279"/>
    <col min="5638" max="5638" width="8.42578125" style="1279" customWidth="1"/>
    <col min="5639" max="5639" width="17.5703125" style="1279" bestFit="1" customWidth="1"/>
    <col min="5640" max="5640" width="21.7109375" style="1279" customWidth="1"/>
    <col min="5641" max="5641" width="21.28515625" style="1279" customWidth="1"/>
    <col min="5642" max="5877" width="9.28515625" style="1279"/>
    <col min="5878" max="5878" width="103.140625" style="1279" customWidth="1"/>
    <col min="5879" max="5879" width="20.5703125" style="1279" customWidth="1"/>
    <col min="5880" max="5880" width="19.42578125" style="1279" customWidth="1"/>
    <col min="5881" max="5881" width="16.7109375" style="1279" customWidth="1"/>
    <col min="5882" max="5882" width="12.85546875" style="1279" customWidth="1"/>
    <col min="5883" max="5883" width="11" style="1279" bestFit="1" customWidth="1"/>
    <col min="5884" max="5888" width="9.28515625" style="1279"/>
    <col min="5889" max="5889" width="103.140625" style="1279" customWidth="1"/>
    <col min="5890" max="5890" width="20.5703125" style="1279" customWidth="1"/>
    <col min="5891" max="5891" width="23.5703125" style="1279" customWidth="1"/>
    <col min="5892" max="5892" width="16.7109375" style="1279" customWidth="1"/>
    <col min="5893" max="5893" width="9.28515625" style="1279"/>
    <col min="5894" max="5894" width="8.42578125" style="1279" customWidth="1"/>
    <col min="5895" max="5895" width="17.5703125" style="1279" bestFit="1" customWidth="1"/>
    <col min="5896" max="5896" width="21.7109375" style="1279" customWidth="1"/>
    <col min="5897" max="5897" width="21.28515625" style="1279" customWidth="1"/>
    <col min="5898" max="6133" width="9.28515625" style="1279"/>
    <col min="6134" max="6134" width="103.140625" style="1279" customWidth="1"/>
    <col min="6135" max="6135" width="20.5703125" style="1279" customWidth="1"/>
    <col min="6136" max="6136" width="19.42578125" style="1279" customWidth="1"/>
    <col min="6137" max="6137" width="16.7109375" style="1279" customWidth="1"/>
    <col min="6138" max="6138" width="12.85546875" style="1279" customWidth="1"/>
    <col min="6139" max="6139" width="11" style="1279" bestFit="1" customWidth="1"/>
    <col min="6140" max="6144" width="9.28515625" style="1279"/>
    <col min="6145" max="6145" width="103.140625" style="1279" customWidth="1"/>
    <col min="6146" max="6146" width="20.5703125" style="1279" customWidth="1"/>
    <col min="6147" max="6147" width="23.5703125" style="1279" customWidth="1"/>
    <col min="6148" max="6148" width="16.7109375" style="1279" customWidth="1"/>
    <col min="6149" max="6149" width="9.28515625" style="1279"/>
    <col min="6150" max="6150" width="8.42578125" style="1279" customWidth="1"/>
    <col min="6151" max="6151" width="17.5703125" style="1279" bestFit="1" customWidth="1"/>
    <col min="6152" max="6152" width="21.7109375" style="1279" customWidth="1"/>
    <col min="6153" max="6153" width="21.28515625" style="1279" customWidth="1"/>
    <col min="6154" max="6389" width="9.28515625" style="1279"/>
    <col min="6390" max="6390" width="103.140625" style="1279" customWidth="1"/>
    <col min="6391" max="6391" width="20.5703125" style="1279" customWidth="1"/>
    <col min="6392" max="6392" width="19.42578125" style="1279" customWidth="1"/>
    <col min="6393" max="6393" width="16.7109375" style="1279" customWidth="1"/>
    <col min="6394" max="6394" width="12.85546875" style="1279" customWidth="1"/>
    <col min="6395" max="6395" width="11" style="1279" bestFit="1" customWidth="1"/>
    <col min="6396" max="6400" width="9.28515625" style="1279"/>
    <col min="6401" max="6401" width="103.140625" style="1279" customWidth="1"/>
    <col min="6402" max="6402" width="20.5703125" style="1279" customWidth="1"/>
    <col min="6403" max="6403" width="23.5703125" style="1279" customWidth="1"/>
    <col min="6404" max="6404" width="16.7109375" style="1279" customWidth="1"/>
    <col min="6405" max="6405" width="9.28515625" style="1279"/>
    <col min="6406" max="6406" width="8.42578125" style="1279" customWidth="1"/>
    <col min="6407" max="6407" width="17.5703125" style="1279" bestFit="1" customWidth="1"/>
    <col min="6408" max="6408" width="21.7109375" style="1279" customWidth="1"/>
    <col min="6409" max="6409" width="21.28515625" style="1279" customWidth="1"/>
    <col min="6410" max="6645" width="9.28515625" style="1279"/>
    <col min="6646" max="6646" width="103.140625" style="1279" customWidth="1"/>
    <col min="6647" max="6647" width="20.5703125" style="1279" customWidth="1"/>
    <col min="6648" max="6648" width="19.42578125" style="1279" customWidth="1"/>
    <col min="6649" max="6649" width="16.7109375" style="1279" customWidth="1"/>
    <col min="6650" max="6650" width="12.85546875" style="1279" customWidth="1"/>
    <col min="6651" max="6651" width="11" style="1279" bestFit="1" customWidth="1"/>
    <col min="6652" max="6656" width="9.28515625" style="1279"/>
    <col min="6657" max="6657" width="103.140625" style="1279" customWidth="1"/>
    <col min="6658" max="6658" width="20.5703125" style="1279" customWidth="1"/>
    <col min="6659" max="6659" width="23.5703125" style="1279" customWidth="1"/>
    <col min="6660" max="6660" width="16.7109375" style="1279" customWidth="1"/>
    <col min="6661" max="6661" width="9.28515625" style="1279"/>
    <col min="6662" max="6662" width="8.42578125" style="1279" customWidth="1"/>
    <col min="6663" max="6663" width="17.5703125" style="1279" bestFit="1" customWidth="1"/>
    <col min="6664" max="6664" width="21.7109375" style="1279" customWidth="1"/>
    <col min="6665" max="6665" width="21.28515625" style="1279" customWidth="1"/>
    <col min="6666" max="6901" width="9.28515625" style="1279"/>
    <col min="6902" max="6902" width="103.140625" style="1279" customWidth="1"/>
    <col min="6903" max="6903" width="20.5703125" style="1279" customWidth="1"/>
    <col min="6904" max="6904" width="19.42578125" style="1279" customWidth="1"/>
    <col min="6905" max="6905" width="16.7109375" style="1279" customWidth="1"/>
    <col min="6906" max="6906" width="12.85546875" style="1279" customWidth="1"/>
    <col min="6907" max="6907" width="11" style="1279" bestFit="1" customWidth="1"/>
    <col min="6908" max="6912" width="9.28515625" style="1279"/>
    <col min="6913" max="6913" width="103.140625" style="1279" customWidth="1"/>
    <col min="6914" max="6914" width="20.5703125" style="1279" customWidth="1"/>
    <col min="6915" max="6915" width="23.5703125" style="1279" customWidth="1"/>
    <col min="6916" max="6916" width="16.7109375" style="1279" customWidth="1"/>
    <col min="6917" max="6917" width="9.28515625" style="1279"/>
    <col min="6918" max="6918" width="8.42578125" style="1279" customWidth="1"/>
    <col min="6919" max="6919" width="17.5703125" style="1279" bestFit="1" customWidth="1"/>
    <col min="6920" max="6920" width="21.7109375" style="1279" customWidth="1"/>
    <col min="6921" max="6921" width="21.28515625" style="1279" customWidth="1"/>
    <col min="6922" max="7157" width="9.28515625" style="1279"/>
    <col min="7158" max="7158" width="103.140625" style="1279" customWidth="1"/>
    <col min="7159" max="7159" width="20.5703125" style="1279" customWidth="1"/>
    <col min="7160" max="7160" width="19.42578125" style="1279" customWidth="1"/>
    <col min="7161" max="7161" width="16.7109375" style="1279" customWidth="1"/>
    <col min="7162" max="7162" width="12.85546875" style="1279" customWidth="1"/>
    <col min="7163" max="7163" width="11" style="1279" bestFit="1" customWidth="1"/>
    <col min="7164" max="7168" width="9.28515625" style="1279"/>
    <col min="7169" max="7169" width="103.140625" style="1279" customWidth="1"/>
    <col min="7170" max="7170" width="20.5703125" style="1279" customWidth="1"/>
    <col min="7171" max="7171" width="23.5703125" style="1279" customWidth="1"/>
    <col min="7172" max="7172" width="16.7109375" style="1279" customWidth="1"/>
    <col min="7173" max="7173" width="9.28515625" style="1279"/>
    <col min="7174" max="7174" width="8.42578125" style="1279" customWidth="1"/>
    <col min="7175" max="7175" width="17.5703125" style="1279" bestFit="1" customWidth="1"/>
    <col min="7176" max="7176" width="21.7109375" style="1279" customWidth="1"/>
    <col min="7177" max="7177" width="21.28515625" style="1279" customWidth="1"/>
    <col min="7178" max="7413" width="9.28515625" style="1279"/>
    <col min="7414" max="7414" width="103.140625" style="1279" customWidth="1"/>
    <col min="7415" max="7415" width="20.5703125" style="1279" customWidth="1"/>
    <col min="7416" max="7416" width="19.42578125" style="1279" customWidth="1"/>
    <col min="7417" max="7417" width="16.7109375" style="1279" customWidth="1"/>
    <col min="7418" max="7418" width="12.85546875" style="1279" customWidth="1"/>
    <col min="7419" max="7419" width="11" style="1279" bestFit="1" customWidth="1"/>
    <col min="7420" max="7424" width="9.28515625" style="1279"/>
    <col min="7425" max="7425" width="103.140625" style="1279" customWidth="1"/>
    <col min="7426" max="7426" width="20.5703125" style="1279" customWidth="1"/>
    <col min="7427" max="7427" width="23.5703125" style="1279" customWidth="1"/>
    <col min="7428" max="7428" width="16.7109375" style="1279" customWidth="1"/>
    <col min="7429" max="7429" width="9.28515625" style="1279"/>
    <col min="7430" max="7430" width="8.42578125" style="1279" customWidth="1"/>
    <col min="7431" max="7431" width="17.5703125" style="1279" bestFit="1" customWidth="1"/>
    <col min="7432" max="7432" width="21.7109375" style="1279" customWidth="1"/>
    <col min="7433" max="7433" width="21.28515625" style="1279" customWidth="1"/>
    <col min="7434" max="7669" width="9.28515625" style="1279"/>
    <col min="7670" max="7670" width="103.140625" style="1279" customWidth="1"/>
    <col min="7671" max="7671" width="20.5703125" style="1279" customWidth="1"/>
    <col min="7672" max="7672" width="19.42578125" style="1279" customWidth="1"/>
    <col min="7673" max="7673" width="16.7109375" style="1279" customWidth="1"/>
    <col min="7674" max="7674" width="12.85546875" style="1279" customWidth="1"/>
    <col min="7675" max="7675" width="11" style="1279" bestFit="1" customWidth="1"/>
    <col min="7676" max="7680" width="9.28515625" style="1279"/>
    <col min="7681" max="7681" width="103.140625" style="1279" customWidth="1"/>
    <col min="7682" max="7682" width="20.5703125" style="1279" customWidth="1"/>
    <col min="7683" max="7683" width="23.5703125" style="1279" customWidth="1"/>
    <col min="7684" max="7684" width="16.7109375" style="1279" customWidth="1"/>
    <col min="7685" max="7685" width="9.28515625" style="1279"/>
    <col min="7686" max="7686" width="8.42578125" style="1279" customWidth="1"/>
    <col min="7687" max="7687" width="17.5703125" style="1279" bestFit="1" customWidth="1"/>
    <col min="7688" max="7688" width="21.7109375" style="1279" customWidth="1"/>
    <col min="7689" max="7689" width="21.28515625" style="1279" customWidth="1"/>
    <col min="7690" max="7925" width="9.28515625" style="1279"/>
    <col min="7926" max="7926" width="103.140625" style="1279" customWidth="1"/>
    <col min="7927" max="7927" width="20.5703125" style="1279" customWidth="1"/>
    <col min="7928" max="7928" width="19.42578125" style="1279" customWidth="1"/>
    <col min="7929" max="7929" width="16.7109375" style="1279" customWidth="1"/>
    <col min="7930" max="7930" width="12.85546875" style="1279" customWidth="1"/>
    <col min="7931" max="7931" width="11" style="1279" bestFit="1" customWidth="1"/>
    <col min="7932" max="7936" width="9.28515625" style="1279"/>
    <col min="7937" max="7937" width="103.140625" style="1279" customWidth="1"/>
    <col min="7938" max="7938" width="20.5703125" style="1279" customWidth="1"/>
    <col min="7939" max="7939" width="23.5703125" style="1279" customWidth="1"/>
    <col min="7940" max="7940" width="16.7109375" style="1279" customWidth="1"/>
    <col min="7941" max="7941" width="9.28515625" style="1279"/>
    <col min="7942" max="7942" width="8.42578125" style="1279" customWidth="1"/>
    <col min="7943" max="7943" width="17.5703125" style="1279" bestFit="1" customWidth="1"/>
    <col min="7944" max="7944" width="21.7109375" style="1279" customWidth="1"/>
    <col min="7945" max="7945" width="21.28515625" style="1279" customWidth="1"/>
    <col min="7946" max="8181" width="9.28515625" style="1279"/>
    <col min="8182" max="8182" width="103.140625" style="1279" customWidth="1"/>
    <col min="8183" max="8183" width="20.5703125" style="1279" customWidth="1"/>
    <col min="8184" max="8184" width="19.42578125" style="1279" customWidth="1"/>
    <col min="8185" max="8185" width="16.7109375" style="1279" customWidth="1"/>
    <col min="8186" max="8186" width="12.85546875" style="1279" customWidth="1"/>
    <col min="8187" max="8187" width="11" style="1279" bestFit="1" customWidth="1"/>
    <col min="8188" max="8192" width="9.28515625" style="1279"/>
    <col min="8193" max="8193" width="103.140625" style="1279" customWidth="1"/>
    <col min="8194" max="8194" width="20.5703125" style="1279" customWidth="1"/>
    <col min="8195" max="8195" width="23.5703125" style="1279" customWidth="1"/>
    <col min="8196" max="8196" width="16.7109375" style="1279" customWidth="1"/>
    <col min="8197" max="8197" width="9.28515625" style="1279"/>
    <col min="8198" max="8198" width="8.42578125" style="1279" customWidth="1"/>
    <col min="8199" max="8199" width="17.5703125" style="1279" bestFit="1" customWidth="1"/>
    <col min="8200" max="8200" width="21.7109375" style="1279" customWidth="1"/>
    <col min="8201" max="8201" width="21.28515625" style="1279" customWidth="1"/>
    <col min="8202" max="8437" width="9.28515625" style="1279"/>
    <col min="8438" max="8438" width="103.140625" style="1279" customWidth="1"/>
    <col min="8439" max="8439" width="20.5703125" style="1279" customWidth="1"/>
    <col min="8440" max="8440" width="19.42578125" style="1279" customWidth="1"/>
    <col min="8441" max="8441" width="16.7109375" style="1279" customWidth="1"/>
    <col min="8442" max="8442" width="12.85546875" style="1279" customWidth="1"/>
    <col min="8443" max="8443" width="11" style="1279" bestFit="1" customWidth="1"/>
    <col min="8444" max="8448" width="9.28515625" style="1279"/>
    <col min="8449" max="8449" width="103.140625" style="1279" customWidth="1"/>
    <col min="8450" max="8450" width="20.5703125" style="1279" customWidth="1"/>
    <col min="8451" max="8451" width="23.5703125" style="1279" customWidth="1"/>
    <col min="8452" max="8452" width="16.7109375" style="1279" customWidth="1"/>
    <col min="8453" max="8453" width="9.28515625" style="1279"/>
    <col min="8454" max="8454" width="8.42578125" style="1279" customWidth="1"/>
    <col min="8455" max="8455" width="17.5703125" style="1279" bestFit="1" customWidth="1"/>
    <col min="8456" max="8456" width="21.7109375" style="1279" customWidth="1"/>
    <col min="8457" max="8457" width="21.28515625" style="1279" customWidth="1"/>
    <col min="8458" max="8693" width="9.28515625" style="1279"/>
    <col min="8694" max="8694" width="103.140625" style="1279" customWidth="1"/>
    <col min="8695" max="8695" width="20.5703125" style="1279" customWidth="1"/>
    <col min="8696" max="8696" width="19.42578125" style="1279" customWidth="1"/>
    <col min="8697" max="8697" width="16.7109375" style="1279" customWidth="1"/>
    <col min="8698" max="8698" width="12.85546875" style="1279" customWidth="1"/>
    <col min="8699" max="8699" width="11" style="1279" bestFit="1" customWidth="1"/>
    <col min="8700" max="8704" width="9.28515625" style="1279"/>
    <col min="8705" max="8705" width="103.140625" style="1279" customWidth="1"/>
    <col min="8706" max="8706" width="20.5703125" style="1279" customWidth="1"/>
    <col min="8707" max="8707" width="23.5703125" style="1279" customWidth="1"/>
    <col min="8708" max="8708" width="16.7109375" style="1279" customWidth="1"/>
    <col min="8709" max="8709" width="9.28515625" style="1279"/>
    <col min="8710" max="8710" width="8.42578125" style="1279" customWidth="1"/>
    <col min="8711" max="8711" width="17.5703125" style="1279" bestFit="1" customWidth="1"/>
    <col min="8712" max="8712" width="21.7109375" style="1279" customWidth="1"/>
    <col min="8713" max="8713" width="21.28515625" style="1279" customWidth="1"/>
    <col min="8714" max="8949" width="9.28515625" style="1279"/>
    <col min="8950" max="8950" width="103.140625" style="1279" customWidth="1"/>
    <col min="8951" max="8951" width="20.5703125" style="1279" customWidth="1"/>
    <col min="8952" max="8952" width="19.42578125" style="1279" customWidth="1"/>
    <col min="8953" max="8953" width="16.7109375" style="1279" customWidth="1"/>
    <col min="8954" max="8954" width="12.85546875" style="1279" customWidth="1"/>
    <col min="8955" max="8955" width="11" style="1279" bestFit="1" customWidth="1"/>
    <col min="8956" max="8960" width="9.28515625" style="1279"/>
    <col min="8961" max="8961" width="103.140625" style="1279" customWidth="1"/>
    <col min="8962" max="8962" width="20.5703125" style="1279" customWidth="1"/>
    <col min="8963" max="8963" width="23.5703125" style="1279" customWidth="1"/>
    <col min="8964" max="8964" width="16.7109375" style="1279" customWidth="1"/>
    <col min="8965" max="8965" width="9.28515625" style="1279"/>
    <col min="8966" max="8966" width="8.42578125" style="1279" customWidth="1"/>
    <col min="8967" max="8967" width="17.5703125" style="1279" bestFit="1" customWidth="1"/>
    <col min="8968" max="8968" width="21.7109375" style="1279" customWidth="1"/>
    <col min="8969" max="8969" width="21.28515625" style="1279" customWidth="1"/>
    <col min="8970" max="9205" width="9.28515625" style="1279"/>
    <col min="9206" max="9206" width="103.140625" style="1279" customWidth="1"/>
    <col min="9207" max="9207" width="20.5703125" style="1279" customWidth="1"/>
    <col min="9208" max="9208" width="19.42578125" style="1279" customWidth="1"/>
    <col min="9209" max="9209" width="16.7109375" style="1279" customWidth="1"/>
    <col min="9210" max="9210" width="12.85546875" style="1279" customWidth="1"/>
    <col min="9211" max="9211" width="11" style="1279" bestFit="1" customWidth="1"/>
    <col min="9212" max="9216" width="9.28515625" style="1279"/>
    <col min="9217" max="9217" width="103.140625" style="1279" customWidth="1"/>
    <col min="9218" max="9218" width="20.5703125" style="1279" customWidth="1"/>
    <col min="9219" max="9219" width="23.5703125" style="1279" customWidth="1"/>
    <col min="9220" max="9220" width="16.7109375" style="1279" customWidth="1"/>
    <col min="9221" max="9221" width="9.28515625" style="1279"/>
    <col min="9222" max="9222" width="8.42578125" style="1279" customWidth="1"/>
    <col min="9223" max="9223" width="17.5703125" style="1279" bestFit="1" customWidth="1"/>
    <col min="9224" max="9224" width="21.7109375" style="1279" customWidth="1"/>
    <col min="9225" max="9225" width="21.28515625" style="1279" customWidth="1"/>
    <col min="9226" max="9461" width="9.28515625" style="1279"/>
    <col min="9462" max="9462" width="103.140625" style="1279" customWidth="1"/>
    <col min="9463" max="9463" width="20.5703125" style="1279" customWidth="1"/>
    <col min="9464" max="9464" width="19.42578125" style="1279" customWidth="1"/>
    <col min="9465" max="9465" width="16.7109375" style="1279" customWidth="1"/>
    <col min="9466" max="9466" width="12.85546875" style="1279" customWidth="1"/>
    <col min="9467" max="9467" width="11" style="1279" bestFit="1" customWidth="1"/>
    <col min="9468" max="9472" width="9.28515625" style="1279"/>
    <col min="9473" max="9473" width="103.140625" style="1279" customWidth="1"/>
    <col min="9474" max="9474" width="20.5703125" style="1279" customWidth="1"/>
    <col min="9475" max="9475" width="23.5703125" style="1279" customWidth="1"/>
    <col min="9476" max="9476" width="16.7109375" style="1279" customWidth="1"/>
    <col min="9477" max="9477" width="9.28515625" style="1279"/>
    <col min="9478" max="9478" width="8.42578125" style="1279" customWidth="1"/>
    <col min="9479" max="9479" width="17.5703125" style="1279" bestFit="1" customWidth="1"/>
    <col min="9480" max="9480" width="21.7109375" style="1279" customWidth="1"/>
    <col min="9481" max="9481" width="21.28515625" style="1279" customWidth="1"/>
    <col min="9482" max="9717" width="9.28515625" style="1279"/>
    <col min="9718" max="9718" width="103.140625" style="1279" customWidth="1"/>
    <col min="9719" max="9719" width="20.5703125" style="1279" customWidth="1"/>
    <col min="9720" max="9720" width="19.42578125" style="1279" customWidth="1"/>
    <col min="9721" max="9721" width="16.7109375" style="1279" customWidth="1"/>
    <col min="9722" max="9722" width="12.85546875" style="1279" customWidth="1"/>
    <col min="9723" max="9723" width="11" style="1279" bestFit="1" customWidth="1"/>
    <col min="9724" max="9728" width="9.28515625" style="1279"/>
    <col min="9729" max="9729" width="103.140625" style="1279" customWidth="1"/>
    <col min="9730" max="9730" width="20.5703125" style="1279" customWidth="1"/>
    <col min="9731" max="9731" width="23.5703125" style="1279" customWidth="1"/>
    <col min="9732" max="9732" width="16.7109375" style="1279" customWidth="1"/>
    <col min="9733" max="9733" width="9.28515625" style="1279"/>
    <col min="9734" max="9734" width="8.42578125" style="1279" customWidth="1"/>
    <col min="9735" max="9735" width="17.5703125" style="1279" bestFit="1" customWidth="1"/>
    <col min="9736" max="9736" width="21.7109375" style="1279" customWidth="1"/>
    <col min="9737" max="9737" width="21.28515625" style="1279" customWidth="1"/>
    <col min="9738" max="9973" width="9.28515625" style="1279"/>
    <col min="9974" max="9974" width="103.140625" style="1279" customWidth="1"/>
    <col min="9975" max="9975" width="20.5703125" style="1279" customWidth="1"/>
    <col min="9976" max="9976" width="19.42578125" style="1279" customWidth="1"/>
    <col min="9977" max="9977" width="16.7109375" style="1279" customWidth="1"/>
    <col min="9978" max="9978" width="12.85546875" style="1279" customWidth="1"/>
    <col min="9979" max="9979" width="11" style="1279" bestFit="1" customWidth="1"/>
    <col min="9980" max="9984" width="9.28515625" style="1279"/>
    <col min="9985" max="9985" width="103.140625" style="1279" customWidth="1"/>
    <col min="9986" max="9986" width="20.5703125" style="1279" customWidth="1"/>
    <col min="9987" max="9987" width="23.5703125" style="1279" customWidth="1"/>
    <col min="9988" max="9988" width="16.7109375" style="1279" customWidth="1"/>
    <col min="9989" max="9989" width="9.28515625" style="1279"/>
    <col min="9990" max="9990" width="8.42578125" style="1279" customWidth="1"/>
    <col min="9991" max="9991" width="17.5703125" style="1279" bestFit="1" customWidth="1"/>
    <col min="9992" max="9992" width="21.7109375" style="1279" customWidth="1"/>
    <col min="9993" max="9993" width="21.28515625" style="1279" customWidth="1"/>
    <col min="9994" max="10229" width="9.28515625" style="1279"/>
    <col min="10230" max="10230" width="103.140625" style="1279" customWidth="1"/>
    <col min="10231" max="10231" width="20.5703125" style="1279" customWidth="1"/>
    <col min="10232" max="10232" width="19.42578125" style="1279" customWidth="1"/>
    <col min="10233" max="10233" width="16.7109375" style="1279" customWidth="1"/>
    <col min="10234" max="10234" width="12.85546875" style="1279" customWidth="1"/>
    <col min="10235" max="10235" width="11" style="1279" bestFit="1" customWidth="1"/>
    <col min="10236" max="10240" width="9.28515625" style="1279"/>
    <col min="10241" max="10241" width="103.140625" style="1279" customWidth="1"/>
    <col min="10242" max="10242" width="20.5703125" style="1279" customWidth="1"/>
    <col min="10243" max="10243" width="23.5703125" style="1279" customWidth="1"/>
    <col min="10244" max="10244" width="16.7109375" style="1279" customWidth="1"/>
    <col min="10245" max="10245" width="9.28515625" style="1279"/>
    <col min="10246" max="10246" width="8.42578125" style="1279" customWidth="1"/>
    <col min="10247" max="10247" width="17.5703125" style="1279" bestFit="1" customWidth="1"/>
    <col min="10248" max="10248" width="21.7109375" style="1279" customWidth="1"/>
    <col min="10249" max="10249" width="21.28515625" style="1279" customWidth="1"/>
    <col min="10250" max="10485" width="9.28515625" style="1279"/>
    <col min="10486" max="10486" width="103.140625" style="1279" customWidth="1"/>
    <col min="10487" max="10487" width="20.5703125" style="1279" customWidth="1"/>
    <col min="10488" max="10488" width="19.42578125" style="1279" customWidth="1"/>
    <col min="10489" max="10489" width="16.7109375" style="1279" customWidth="1"/>
    <col min="10490" max="10490" width="12.85546875" style="1279" customWidth="1"/>
    <col min="10491" max="10491" width="11" style="1279" bestFit="1" customWidth="1"/>
    <col min="10492" max="10496" width="9.28515625" style="1279"/>
    <col min="10497" max="10497" width="103.140625" style="1279" customWidth="1"/>
    <col min="10498" max="10498" width="20.5703125" style="1279" customWidth="1"/>
    <col min="10499" max="10499" width="23.5703125" style="1279" customWidth="1"/>
    <col min="10500" max="10500" width="16.7109375" style="1279" customWidth="1"/>
    <col min="10501" max="10501" width="9.28515625" style="1279"/>
    <col min="10502" max="10502" width="8.42578125" style="1279" customWidth="1"/>
    <col min="10503" max="10503" width="17.5703125" style="1279" bestFit="1" customWidth="1"/>
    <col min="10504" max="10504" width="21.7109375" style="1279" customWidth="1"/>
    <col min="10505" max="10505" width="21.28515625" style="1279" customWidth="1"/>
    <col min="10506" max="10741" width="9.28515625" style="1279"/>
    <col min="10742" max="10742" width="103.140625" style="1279" customWidth="1"/>
    <col min="10743" max="10743" width="20.5703125" style="1279" customWidth="1"/>
    <col min="10744" max="10744" width="19.42578125" style="1279" customWidth="1"/>
    <col min="10745" max="10745" width="16.7109375" style="1279" customWidth="1"/>
    <col min="10746" max="10746" width="12.85546875" style="1279" customWidth="1"/>
    <col min="10747" max="10747" width="11" style="1279" bestFit="1" customWidth="1"/>
    <col min="10748" max="10752" width="9.28515625" style="1279"/>
    <col min="10753" max="10753" width="103.140625" style="1279" customWidth="1"/>
    <col min="10754" max="10754" width="20.5703125" style="1279" customWidth="1"/>
    <col min="10755" max="10755" width="23.5703125" style="1279" customWidth="1"/>
    <col min="10756" max="10756" width="16.7109375" style="1279" customWidth="1"/>
    <col min="10757" max="10757" width="9.28515625" style="1279"/>
    <col min="10758" max="10758" width="8.42578125" style="1279" customWidth="1"/>
    <col min="10759" max="10759" width="17.5703125" style="1279" bestFit="1" customWidth="1"/>
    <col min="10760" max="10760" width="21.7109375" style="1279" customWidth="1"/>
    <col min="10761" max="10761" width="21.28515625" style="1279" customWidth="1"/>
    <col min="10762" max="10997" width="9.28515625" style="1279"/>
    <col min="10998" max="10998" width="103.140625" style="1279" customWidth="1"/>
    <col min="10999" max="10999" width="20.5703125" style="1279" customWidth="1"/>
    <col min="11000" max="11000" width="19.42578125" style="1279" customWidth="1"/>
    <col min="11001" max="11001" width="16.7109375" style="1279" customWidth="1"/>
    <col min="11002" max="11002" width="12.85546875" style="1279" customWidth="1"/>
    <col min="11003" max="11003" width="11" style="1279" bestFit="1" customWidth="1"/>
    <col min="11004" max="11008" width="9.28515625" style="1279"/>
    <col min="11009" max="11009" width="103.140625" style="1279" customWidth="1"/>
    <col min="11010" max="11010" width="20.5703125" style="1279" customWidth="1"/>
    <col min="11011" max="11011" width="23.5703125" style="1279" customWidth="1"/>
    <col min="11012" max="11012" width="16.7109375" style="1279" customWidth="1"/>
    <col min="11013" max="11013" width="9.28515625" style="1279"/>
    <col min="11014" max="11014" width="8.42578125" style="1279" customWidth="1"/>
    <col min="11015" max="11015" width="17.5703125" style="1279" bestFit="1" customWidth="1"/>
    <col min="11016" max="11016" width="21.7109375" style="1279" customWidth="1"/>
    <col min="11017" max="11017" width="21.28515625" style="1279" customWidth="1"/>
    <col min="11018" max="11253" width="9.28515625" style="1279"/>
    <col min="11254" max="11254" width="103.140625" style="1279" customWidth="1"/>
    <col min="11255" max="11255" width="20.5703125" style="1279" customWidth="1"/>
    <col min="11256" max="11256" width="19.42578125" style="1279" customWidth="1"/>
    <col min="11257" max="11257" width="16.7109375" style="1279" customWidth="1"/>
    <col min="11258" max="11258" width="12.85546875" style="1279" customWidth="1"/>
    <col min="11259" max="11259" width="11" style="1279" bestFit="1" customWidth="1"/>
    <col min="11260" max="11264" width="9.28515625" style="1279"/>
    <col min="11265" max="11265" width="103.140625" style="1279" customWidth="1"/>
    <col min="11266" max="11266" width="20.5703125" style="1279" customWidth="1"/>
    <col min="11267" max="11267" width="23.5703125" style="1279" customWidth="1"/>
    <col min="11268" max="11268" width="16.7109375" style="1279" customWidth="1"/>
    <col min="11269" max="11269" width="9.28515625" style="1279"/>
    <col min="11270" max="11270" width="8.42578125" style="1279" customWidth="1"/>
    <col min="11271" max="11271" width="17.5703125" style="1279" bestFit="1" customWidth="1"/>
    <col min="11272" max="11272" width="21.7109375" style="1279" customWidth="1"/>
    <col min="11273" max="11273" width="21.28515625" style="1279" customWidth="1"/>
    <col min="11274" max="11509" width="9.28515625" style="1279"/>
    <col min="11510" max="11510" width="103.140625" style="1279" customWidth="1"/>
    <col min="11511" max="11511" width="20.5703125" style="1279" customWidth="1"/>
    <col min="11512" max="11512" width="19.42578125" style="1279" customWidth="1"/>
    <col min="11513" max="11513" width="16.7109375" style="1279" customWidth="1"/>
    <col min="11514" max="11514" width="12.85546875" style="1279" customWidth="1"/>
    <col min="11515" max="11515" width="11" style="1279" bestFit="1" customWidth="1"/>
    <col min="11516" max="11520" width="9.28515625" style="1279"/>
    <col min="11521" max="11521" width="103.140625" style="1279" customWidth="1"/>
    <col min="11522" max="11522" width="20.5703125" style="1279" customWidth="1"/>
    <col min="11523" max="11523" width="23.5703125" style="1279" customWidth="1"/>
    <col min="11524" max="11524" width="16.7109375" style="1279" customWidth="1"/>
    <col min="11525" max="11525" width="9.28515625" style="1279"/>
    <col min="11526" max="11526" width="8.42578125" style="1279" customWidth="1"/>
    <col min="11527" max="11527" width="17.5703125" style="1279" bestFit="1" customWidth="1"/>
    <col min="11528" max="11528" width="21.7109375" style="1279" customWidth="1"/>
    <col min="11529" max="11529" width="21.28515625" style="1279" customWidth="1"/>
    <col min="11530" max="11765" width="9.28515625" style="1279"/>
    <col min="11766" max="11766" width="103.140625" style="1279" customWidth="1"/>
    <col min="11767" max="11767" width="20.5703125" style="1279" customWidth="1"/>
    <col min="11768" max="11768" width="19.42578125" style="1279" customWidth="1"/>
    <col min="11769" max="11769" width="16.7109375" style="1279" customWidth="1"/>
    <col min="11770" max="11770" width="12.85546875" style="1279" customWidth="1"/>
    <col min="11771" max="11771" width="11" style="1279" bestFit="1" customWidth="1"/>
    <col min="11772" max="11776" width="9.28515625" style="1279"/>
    <col min="11777" max="11777" width="103.140625" style="1279" customWidth="1"/>
    <col min="11778" max="11778" width="20.5703125" style="1279" customWidth="1"/>
    <col min="11779" max="11779" width="23.5703125" style="1279" customWidth="1"/>
    <col min="11780" max="11780" width="16.7109375" style="1279" customWidth="1"/>
    <col min="11781" max="11781" width="9.28515625" style="1279"/>
    <col min="11782" max="11782" width="8.42578125" style="1279" customWidth="1"/>
    <col min="11783" max="11783" width="17.5703125" style="1279" bestFit="1" customWidth="1"/>
    <col min="11784" max="11784" width="21.7109375" style="1279" customWidth="1"/>
    <col min="11785" max="11785" width="21.28515625" style="1279" customWidth="1"/>
    <col min="11786" max="12021" width="9.28515625" style="1279"/>
    <col min="12022" max="12022" width="103.140625" style="1279" customWidth="1"/>
    <col min="12023" max="12023" width="20.5703125" style="1279" customWidth="1"/>
    <col min="12024" max="12024" width="19.42578125" style="1279" customWidth="1"/>
    <col min="12025" max="12025" width="16.7109375" style="1279" customWidth="1"/>
    <col min="12026" max="12026" width="12.85546875" style="1279" customWidth="1"/>
    <col min="12027" max="12027" width="11" style="1279" bestFit="1" customWidth="1"/>
    <col min="12028" max="12032" width="9.28515625" style="1279"/>
    <col min="12033" max="12033" width="103.140625" style="1279" customWidth="1"/>
    <col min="12034" max="12034" width="20.5703125" style="1279" customWidth="1"/>
    <col min="12035" max="12035" width="23.5703125" style="1279" customWidth="1"/>
    <col min="12036" max="12036" width="16.7109375" style="1279" customWidth="1"/>
    <col min="12037" max="12037" width="9.28515625" style="1279"/>
    <col min="12038" max="12038" width="8.42578125" style="1279" customWidth="1"/>
    <col min="12039" max="12039" width="17.5703125" style="1279" bestFit="1" customWidth="1"/>
    <col min="12040" max="12040" width="21.7109375" style="1279" customWidth="1"/>
    <col min="12041" max="12041" width="21.28515625" style="1279" customWidth="1"/>
    <col min="12042" max="12277" width="9.28515625" style="1279"/>
    <col min="12278" max="12278" width="103.140625" style="1279" customWidth="1"/>
    <col min="12279" max="12279" width="20.5703125" style="1279" customWidth="1"/>
    <col min="12280" max="12280" width="19.42578125" style="1279" customWidth="1"/>
    <col min="12281" max="12281" width="16.7109375" style="1279" customWidth="1"/>
    <col min="12282" max="12282" width="12.85546875" style="1279" customWidth="1"/>
    <col min="12283" max="12283" width="11" style="1279" bestFit="1" customWidth="1"/>
    <col min="12284" max="12288" width="9.28515625" style="1279"/>
    <col min="12289" max="12289" width="103.140625" style="1279" customWidth="1"/>
    <col min="12290" max="12290" width="20.5703125" style="1279" customWidth="1"/>
    <col min="12291" max="12291" width="23.5703125" style="1279" customWidth="1"/>
    <col min="12292" max="12292" width="16.7109375" style="1279" customWidth="1"/>
    <col min="12293" max="12293" width="9.28515625" style="1279"/>
    <col min="12294" max="12294" width="8.42578125" style="1279" customWidth="1"/>
    <col min="12295" max="12295" width="17.5703125" style="1279" bestFit="1" customWidth="1"/>
    <col min="12296" max="12296" width="21.7109375" style="1279" customWidth="1"/>
    <col min="12297" max="12297" width="21.28515625" style="1279" customWidth="1"/>
    <col min="12298" max="12533" width="9.28515625" style="1279"/>
    <col min="12534" max="12534" width="103.140625" style="1279" customWidth="1"/>
    <col min="12535" max="12535" width="20.5703125" style="1279" customWidth="1"/>
    <col min="12536" max="12536" width="19.42578125" style="1279" customWidth="1"/>
    <col min="12537" max="12537" width="16.7109375" style="1279" customWidth="1"/>
    <col min="12538" max="12538" width="12.85546875" style="1279" customWidth="1"/>
    <col min="12539" max="12539" width="11" style="1279" bestFit="1" customWidth="1"/>
    <col min="12540" max="12544" width="9.28515625" style="1279"/>
    <col min="12545" max="12545" width="103.140625" style="1279" customWidth="1"/>
    <col min="12546" max="12546" width="20.5703125" style="1279" customWidth="1"/>
    <col min="12547" max="12547" width="23.5703125" style="1279" customWidth="1"/>
    <col min="12548" max="12548" width="16.7109375" style="1279" customWidth="1"/>
    <col min="12549" max="12549" width="9.28515625" style="1279"/>
    <col min="12550" max="12550" width="8.42578125" style="1279" customWidth="1"/>
    <col min="12551" max="12551" width="17.5703125" style="1279" bestFit="1" customWidth="1"/>
    <col min="12552" max="12552" width="21.7109375" style="1279" customWidth="1"/>
    <col min="12553" max="12553" width="21.28515625" style="1279" customWidth="1"/>
    <col min="12554" max="12789" width="9.28515625" style="1279"/>
    <col min="12790" max="12790" width="103.140625" style="1279" customWidth="1"/>
    <col min="12791" max="12791" width="20.5703125" style="1279" customWidth="1"/>
    <col min="12792" max="12792" width="19.42578125" style="1279" customWidth="1"/>
    <col min="12793" max="12793" width="16.7109375" style="1279" customWidth="1"/>
    <col min="12794" max="12794" width="12.85546875" style="1279" customWidth="1"/>
    <col min="12795" max="12795" width="11" style="1279" bestFit="1" customWidth="1"/>
    <col min="12796" max="12800" width="9.28515625" style="1279"/>
    <col min="12801" max="12801" width="103.140625" style="1279" customWidth="1"/>
    <col min="12802" max="12802" width="20.5703125" style="1279" customWidth="1"/>
    <col min="12803" max="12803" width="23.5703125" style="1279" customWidth="1"/>
    <col min="12804" max="12804" width="16.7109375" style="1279" customWidth="1"/>
    <col min="12805" max="12805" width="9.28515625" style="1279"/>
    <col min="12806" max="12806" width="8.42578125" style="1279" customWidth="1"/>
    <col min="12807" max="12807" width="17.5703125" style="1279" bestFit="1" customWidth="1"/>
    <col min="12808" max="12808" width="21.7109375" style="1279" customWidth="1"/>
    <col min="12809" max="12809" width="21.28515625" style="1279" customWidth="1"/>
    <col min="12810" max="13045" width="9.28515625" style="1279"/>
    <col min="13046" max="13046" width="103.140625" style="1279" customWidth="1"/>
    <col min="13047" max="13047" width="20.5703125" style="1279" customWidth="1"/>
    <col min="13048" max="13048" width="19.42578125" style="1279" customWidth="1"/>
    <col min="13049" max="13049" width="16.7109375" style="1279" customWidth="1"/>
    <col min="13050" max="13050" width="12.85546875" style="1279" customWidth="1"/>
    <col min="13051" max="13051" width="11" style="1279" bestFit="1" customWidth="1"/>
    <col min="13052" max="13056" width="9.28515625" style="1279"/>
    <col min="13057" max="13057" width="103.140625" style="1279" customWidth="1"/>
    <col min="13058" max="13058" width="20.5703125" style="1279" customWidth="1"/>
    <col min="13059" max="13059" width="23.5703125" style="1279" customWidth="1"/>
    <col min="13060" max="13060" width="16.7109375" style="1279" customWidth="1"/>
    <col min="13061" max="13061" width="9.28515625" style="1279"/>
    <col min="13062" max="13062" width="8.42578125" style="1279" customWidth="1"/>
    <col min="13063" max="13063" width="17.5703125" style="1279" bestFit="1" customWidth="1"/>
    <col min="13064" max="13064" width="21.7109375" style="1279" customWidth="1"/>
    <col min="13065" max="13065" width="21.28515625" style="1279" customWidth="1"/>
    <col min="13066" max="13301" width="9.28515625" style="1279"/>
    <col min="13302" max="13302" width="103.140625" style="1279" customWidth="1"/>
    <col min="13303" max="13303" width="20.5703125" style="1279" customWidth="1"/>
    <col min="13304" max="13304" width="19.42578125" style="1279" customWidth="1"/>
    <col min="13305" max="13305" width="16.7109375" style="1279" customWidth="1"/>
    <col min="13306" max="13306" width="12.85546875" style="1279" customWidth="1"/>
    <col min="13307" max="13307" width="11" style="1279" bestFit="1" customWidth="1"/>
    <col min="13308" max="13312" width="9.28515625" style="1279"/>
    <col min="13313" max="13313" width="103.140625" style="1279" customWidth="1"/>
    <col min="13314" max="13314" width="20.5703125" style="1279" customWidth="1"/>
    <col min="13315" max="13315" width="23.5703125" style="1279" customWidth="1"/>
    <col min="13316" max="13316" width="16.7109375" style="1279" customWidth="1"/>
    <col min="13317" max="13317" width="9.28515625" style="1279"/>
    <col min="13318" max="13318" width="8.42578125" style="1279" customWidth="1"/>
    <col min="13319" max="13319" width="17.5703125" style="1279" bestFit="1" customWidth="1"/>
    <col min="13320" max="13320" width="21.7109375" style="1279" customWidth="1"/>
    <col min="13321" max="13321" width="21.28515625" style="1279" customWidth="1"/>
    <col min="13322" max="13557" width="9.28515625" style="1279"/>
    <col min="13558" max="13558" width="103.140625" style="1279" customWidth="1"/>
    <col min="13559" max="13559" width="20.5703125" style="1279" customWidth="1"/>
    <col min="13560" max="13560" width="19.42578125" style="1279" customWidth="1"/>
    <col min="13561" max="13561" width="16.7109375" style="1279" customWidth="1"/>
    <col min="13562" max="13562" width="12.85546875" style="1279" customWidth="1"/>
    <col min="13563" max="13563" width="11" style="1279" bestFit="1" customWidth="1"/>
    <col min="13564" max="13568" width="9.28515625" style="1279"/>
    <col min="13569" max="13569" width="103.140625" style="1279" customWidth="1"/>
    <col min="13570" max="13570" width="20.5703125" style="1279" customWidth="1"/>
    <col min="13571" max="13571" width="23.5703125" style="1279" customWidth="1"/>
    <col min="13572" max="13572" width="16.7109375" style="1279" customWidth="1"/>
    <col min="13573" max="13573" width="9.28515625" style="1279"/>
    <col min="13574" max="13574" width="8.42578125" style="1279" customWidth="1"/>
    <col min="13575" max="13575" width="17.5703125" style="1279" bestFit="1" customWidth="1"/>
    <col min="13576" max="13576" width="21.7109375" style="1279" customWidth="1"/>
    <col min="13577" max="13577" width="21.28515625" style="1279" customWidth="1"/>
    <col min="13578" max="13813" width="9.28515625" style="1279"/>
    <col min="13814" max="13814" width="103.140625" style="1279" customWidth="1"/>
    <col min="13815" max="13815" width="20.5703125" style="1279" customWidth="1"/>
    <col min="13816" max="13816" width="19.42578125" style="1279" customWidth="1"/>
    <col min="13817" max="13817" width="16.7109375" style="1279" customWidth="1"/>
    <col min="13818" max="13818" width="12.85546875" style="1279" customWidth="1"/>
    <col min="13819" max="13819" width="11" style="1279" bestFit="1" customWidth="1"/>
    <col min="13820" max="13824" width="9.28515625" style="1279"/>
    <col min="13825" max="13825" width="103.140625" style="1279" customWidth="1"/>
    <col min="13826" max="13826" width="20.5703125" style="1279" customWidth="1"/>
    <col min="13827" max="13827" width="23.5703125" style="1279" customWidth="1"/>
    <col min="13828" max="13828" width="16.7109375" style="1279" customWidth="1"/>
    <col min="13829" max="13829" width="9.28515625" style="1279"/>
    <col min="13830" max="13830" width="8.42578125" style="1279" customWidth="1"/>
    <col min="13831" max="13831" width="17.5703125" style="1279" bestFit="1" customWidth="1"/>
    <col min="13832" max="13832" width="21.7109375" style="1279" customWidth="1"/>
    <col min="13833" max="13833" width="21.28515625" style="1279" customWidth="1"/>
    <col min="13834" max="14069" width="9.28515625" style="1279"/>
    <col min="14070" max="14070" width="103.140625" style="1279" customWidth="1"/>
    <col min="14071" max="14071" width="20.5703125" style="1279" customWidth="1"/>
    <col min="14072" max="14072" width="19.42578125" style="1279" customWidth="1"/>
    <col min="14073" max="14073" width="16.7109375" style="1279" customWidth="1"/>
    <col min="14074" max="14074" width="12.85546875" style="1279" customWidth="1"/>
    <col min="14075" max="14075" width="11" style="1279" bestFit="1" customWidth="1"/>
    <col min="14076" max="14080" width="9.28515625" style="1279"/>
    <col min="14081" max="14081" width="103.140625" style="1279" customWidth="1"/>
    <col min="14082" max="14082" width="20.5703125" style="1279" customWidth="1"/>
    <col min="14083" max="14083" width="23.5703125" style="1279" customWidth="1"/>
    <col min="14084" max="14084" width="16.7109375" style="1279" customWidth="1"/>
    <col min="14085" max="14085" width="9.28515625" style="1279"/>
    <col min="14086" max="14086" width="8.42578125" style="1279" customWidth="1"/>
    <col min="14087" max="14087" width="17.5703125" style="1279" bestFit="1" customWidth="1"/>
    <col min="14088" max="14088" width="21.7109375" style="1279" customWidth="1"/>
    <col min="14089" max="14089" width="21.28515625" style="1279" customWidth="1"/>
    <col min="14090" max="14325" width="9.28515625" style="1279"/>
    <col min="14326" max="14326" width="103.140625" style="1279" customWidth="1"/>
    <col min="14327" max="14327" width="20.5703125" style="1279" customWidth="1"/>
    <col min="14328" max="14328" width="19.42578125" style="1279" customWidth="1"/>
    <col min="14329" max="14329" width="16.7109375" style="1279" customWidth="1"/>
    <col min="14330" max="14330" width="12.85546875" style="1279" customWidth="1"/>
    <col min="14331" max="14331" width="11" style="1279" bestFit="1" customWidth="1"/>
    <col min="14332" max="14336" width="9.28515625" style="1279"/>
    <col min="14337" max="14337" width="103.140625" style="1279" customWidth="1"/>
    <col min="14338" max="14338" width="20.5703125" style="1279" customWidth="1"/>
    <col min="14339" max="14339" width="23.5703125" style="1279" customWidth="1"/>
    <col min="14340" max="14340" width="16.7109375" style="1279" customWidth="1"/>
    <col min="14341" max="14341" width="9.28515625" style="1279"/>
    <col min="14342" max="14342" width="8.42578125" style="1279" customWidth="1"/>
    <col min="14343" max="14343" width="17.5703125" style="1279" bestFit="1" customWidth="1"/>
    <col min="14344" max="14344" width="21.7109375" style="1279" customWidth="1"/>
    <col min="14345" max="14345" width="21.28515625" style="1279" customWidth="1"/>
    <col min="14346" max="14581" width="9.28515625" style="1279"/>
    <col min="14582" max="14582" width="103.140625" style="1279" customWidth="1"/>
    <col min="14583" max="14583" width="20.5703125" style="1279" customWidth="1"/>
    <col min="14584" max="14584" width="19.42578125" style="1279" customWidth="1"/>
    <col min="14585" max="14585" width="16.7109375" style="1279" customWidth="1"/>
    <col min="14586" max="14586" width="12.85546875" style="1279" customWidth="1"/>
    <col min="14587" max="14587" width="11" style="1279" bestFit="1" customWidth="1"/>
    <col min="14588" max="14592" width="9.28515625" style="1279"/>
    <col min="14593" max="14593" width="103.140625" style="1279" customWidth="1"/>
    <col min="14594" max="14594" width="20.5703125" style="1279" customWidth="1"/>
    <col min="14595" max="14595" width="23.5703125" style="1279" customWidth="1"/>
    <col min="14596" max="14596" width="16.7109375" style="1279" customWidth="1"/>
    <col min="14597" max="14597" width="9.28515625" style="1279"/>
    <col min="14598" max="14598" width="8.42578125" style="1279" customWidth="1"/>
    <col min="14599" max="14599" width="17.5703125" style="1279" bestFit="1" customWidth="1"/>
    <col min="14600" max="14600" width="21.7109375" style="1279" customWidth="1"/>
    <col min="14601" max="14601" width="21.28515625" style="1279" customWidth="1"/>
    <col min="14602" max="14837" width="9.28515625" style="1279"/>
    <col min="14838" max="14838" width="103.140625" style="1279" customWidth="1"/>
    <col min="14839" max="14839" width="20.5703125" style="1279" customWidth="1"/>
    <col min="14840" max="14840" width="19.42578125" style="1279" customWidth="1"/>
    <col min="14841" max="14841" width="16.7109375" style="1279" customWidth="1"/>
    <col min="14842" max="14842" width="12.85546875" style="1279" customWidth="1"/>
    <col min="14843" max="14843" width="11" style="1279" bestFit="1" customWidth="1"/>
    <col min="14844" max="14848" width="9.28515625" style="1279"/>
    <col min="14849" max="14849" width="103.140625" style="1279" customWidth="1"/>
    <col min="14850" max="14850" width="20.5703125" style="1279" customWidth="1"/>
    <col min="14851" max="14851" width="23.5703125" style="1279" customWidth="1"/>
    <col min="14852" max="14852" width="16.7109375" style="1279" customWidth="1"/>
    <col min="14853" max="14853" width="9.28515625" style="1279"/>
    <col min="14854" max="14854" width="8.42578125" style="1279" customWidth="1"/>
    <col min="14855" max="14855" width="17.5703125" style="1279" bestFit="1" customWidth="1"/>
    <col min="14856" max="14856" width="21.7109375" style="1279" customWidth="1"/>
    <col min="14857" max="14857" width="21.28515625" style="1279" customWidth="1"/>
    <col min="14858" max="15093" width="9.28515625" style="1279"/>
    <col min="15094" max="15094" width="103.140625" style="1279" customWidth="1"/>
    <col min="15095" max="15095" width="20.5703125" style="1279" customWidth="1"/>
    <col min="15096" max="15096" width="19.42578125" style="1279" customWidth="1"/>
    <col min="15097" max="15097" width="16.7109375" style="1279" customWidth="1"/>
    <col min="15098" max="15098" width="12.85546875" style="1279" customWidth="1"/>
    <col min="15099" max="15099" width="11" style="1279" bestFit="1" customWidth="1"/>
    <col min="15100" max="15104" width="9.28515625" style="1279"/>
    <col min="15105" max="15105" width="103.140625" style="1279" customWidth="1"/>
    <col min="15106" max="15106" width="20.5703125" style="1279" customWidth="1"/>
    <col min="15107" max="15107" width="23.5703125" style="1279" customWidth="1"/>
    <col min="15108" max="15108" width="16.7109375" style="1279" customWidth="1"/>
    <col min="15109" max="15109" width="9.28515625" style="1279"/>
    <col min="15110" max="15110" width="8.42578125" style="1279" customWidth="1"/>
    <col min="15111" max="15111" width="17.5703125" style="1279" bestFit="1" customWidth="1"/>
    <col min="15112" max="15112" width="21.7109375" style="1279" customWidth="1"/>
    <col min="15113" max="15113" width="21.28515625" style="1279" customWidth="1"/>
    <col min="15114" max="15349" width="9.28515625" style="1279"/>
    <col min="15350" max="15350" width="103.140625" style="1279" customWidth="1"/>
    <col min="15351" max="15351" width="20.5703125" style="1279" customWidth="1"/>
    <col min="15352" max="15352" width="19.42578125" style="1279" customWidth="1"/>
    <col min="15353" max="15353" width="16.7109375" style="1279" customWidth="1"/>
    <col min="15354" max="15354" width="12.85546875" style="1279" customWidth="1"/>
    <col min="15355" max="15355" width="11" style="1279" bestFit="1" customWidth="1"/>
    <col min="15356" max="15360" width="9.28515625" style="1279"/>
    <col min="15361" max="15361" width="103.140625" style="1279" customWidth="1"/>
    <col min="15362" max="15362" width="20.5703125" style="1279" customWidth="1"/>
    <col min="15363" max="15363" width="23.5703125" style="1279" customWidth="1"/>
    <col min="15364" max="15364" width="16.7109375" style="1279" customWidth="1"/>
    <col min="15365" max="15365" width="9.28515625" style="1279"/>
    <col min="15366" max="15366" width="8.42578125" style="1279" customWidth="1"/>
    <col min="15367" max="15367" width="17.5703125" style="1279" bestFit="1" customWidth="1"/>
    <col min="15368" max="15368" width="21.7109375" style="1279" customWidth="1"/>
    <col min="15369" max="15369" width="21.28515625" style="1279" customWidth="1"/>
    <col min="15370" max="15605" width="9.28515625" style="1279"/>
    <col min="15606" max="15606" width="103.140625" style="1279" customWidth="1"/>
    <col min="15607" max="15607" width="20.5703125" style="1279" customWidth="1"/>
    <col min="15608" max="15608" width="19.42578125" style="1279" customWidth="1"/>
    <col min="15609" max="15609" width="16.7109375" style="1279" customWidth="1"/>
    <col min="15610" max="15610" width="12.85546875" style="1279" customWidth="1"/>
    <col min="15611" max="15611" width="11" style="1279" bestFit="1" customWidth="1"/>
    <col min="15612" max="15616" width="9.28515625" style="1279"/>
    <col min="15617" max="15617" width="103.140625" style="1279" customWidth="1"/>
    <col min="15618" max="15618" width="20.5703125" style="1279" customWidth="1"/>
    <col min="15619" max="15619" width="23.5703125" style="1279" customWidth="1"/>
    <col min="15620" max="15620" width="16.7109375" style="1279" customWidth="1"/>
    <col min="15621" max="15621" width="9.28515625" style="1279"/>
    <col min="15622" max="15622" width="8.42578125" style="1279" customWidth="1"/>
    <col min="15623" max="15623" width="17.5703125" style="1279" bestFit="1" customWidth="1"/>
    <col min="15624" max="15624" width="21.7109375" style="1279" customWidth="1"/>
    <col min="15625" max="15625" width="21.28515625" style="1279" customWidth="1"/>
    <col min="15626" max="15861" width="9.28515625" style="1279"/>
    <col min="15862" max="15862" width="103.140625" style="1279" customWidth="1"/>
    <col min="15863" max="15863" width="20.5703125" style="1279" customWidth="1"/>
    <col min="15864" max="15864" width="19.42578125" style="1279" customWidth="1"/>
    <col min="15865" max="15865" width="16.7109375" style="1279" customWidth="1"/>
    <col min="15866" max="15866" width="12.85546875" style="1279" customWidth="1"/>
    <col min="15867" max="15867" width="11" style="1279" bestFit="1" customWidth="1"/>
    <col min="15868" max="15872" width="9.28515625" style="1279"/>
    <col min="15873" max="15873" width="103.140625" style="1279" customWidth="1"/>
    <col min="15874" max="15874" width="20.5703125" style="1279" customWidth="1"/>
    <col min="15875" max="15875" width="23.5703125" style="1279" customWidth="1"/>
    <col min="15876" max="15876" width="16.7109375" style="1279" customWidth="1"/>
    <col min="15877" max="15877" width="9.28515625" style="1279"/>
    <col min="15878" max="15878" width="8.42578125" style="1279" customWidth="1"/>
    <col min="15879" max="15879" width="17.5703125" style="1279" bestFit="1" customWidth="1"/>
    <col min="15880" max="15880" width="21.7109375" style="1279" customWidth="1"/>
    <col min="15881" max="15881" width="21.28515625" style="1279" customWidth="1"/>
    <col min="15882" max="16117" width="9.28515625" style="1279"/>
    <col min="16118" max="16118" width="103.140625" style="1279" customWidth="1"/>
    <col min="16119" max="16119" width="20.5703125" style="1279" customWidth="1"/>
    <col min="16120" max="16120" width="19.42578125" style="1279" customWidth="1"/>
    <col min="16121" max="16121" width="16.7109375" style="1279" customWidth="1"/>
    <col min="16122" max="16122" width="12.85546875" style="1279" customWidth="1"/>
    <col min="16123" max="16123" width="11" style="1279" bestFit="1" customWidth="1"/>
    <col min="16124" max="16128" width="9.28515625" style="1279"/>
    <col min="16129" max="16129" width="103.140625" style="1279" customWidth="1"/>
    <col min="16130" max="16130" width="20.5703125" style="1279" customWidth="1"/>
    <col min="16131" max="16131" width="23.5703125" style="1279" customWidth="1"/>
    <col min="16132" max="16132" width="16.7109375" style="1279" customWidth="1"/>
    <col min="16133" max="16133" width="9.28515625" style="1279"/>
    <col min="16134" max="16134" width="8.42578125" style="1279" customWidth="1"/>
    <col min="16135" max="16135" width="17.5703125" style="1279" bestFit="1" customWidth="1"/>
    <col min="16136" max="16136" width="21.7109375" style="1279" customWidth="1"/>
    <col min="16137" max="16137" width="21.28515625" style="1279" customWidth="1"/>
    <col min="16138" max="16373" width="9.28515625" style="1279"/>
    <col min="16374" max="16374" width="103.140625" style="1279" customWidth="1"/>
    <col min="16375" max="16375" width="20.5703125" style="1279" customWidth="1"/>
    <col min="16376" max="16376" width="19.42578125" style="1279" customWidth="1"/>
    <col min="16377" max="16377" width="16.7109375" style="1279" customWidth="1"/>
    <col min="16378" max="16378" width="12.85546875" style="1279" customWidth="1"/>
    <col min="16379" max="16379" width="11" style="1279" bestFit="1" customWidth="1"/>
    <col min="16380" max="16384" width="9.28515625" style="1279"/>
  </cols>
  <sheetData>
    <row r="1" spans="1:5" ht="16.5" customHeight="1">
      <c r="A1" s="1277" t="s">
        <v>797</v>
      </c>
      <c r="B1" s="1278"/>
      <c r="C1" s="1608"/>
      <c r="D1" s="1608"/>
    </row>
    <row r="2" spans="1:5" ht="22.5" customHeight="1">
      <c r="A2" s="1609" t="s">
        <v>798</v>
      </c>
      <c r="B2" s="1609"/>
      <c r="C2" s="1609"/>
      <c r="D2" s="1609"/>
    </row>
    <row r="3" spans="1:5" s="1282" customFormat="1" ht="18" customHeight="1">
      <c r="A3" s="1280"/>
      <c r="B3" s="1281"/>
      <c r="C3" s="1610" t="s">
        <v>2</v>
      </c>
      <c r="D3" s="1610"/>
    </row>
    <row r="4" spans="1:5" s="1285" customFormat="1" ht="79.5" customHeight="1">
      <c r="A4" s="1611" t="s">
        <v>799</v>
      </c>
      <c r="B4" s="1613" t="s">
        <v>800</v>
      </c>
      <c r="C4" s="1283" t="s">
        <v>229</v>
      </c>
      <c r="D4" s="1284" t="s">
        <v>230</v>
      </c>
    </row>
    <row r="5" spans="1:5" s="1285" customFormat="1" ht="24" customHeight="1">
      <c r="A5" s="1612"/>
      <c r="B5" s="1614"/>
      <c r="C5" s="1286" t="s">
        <v>776</v>
      </c>
      <c r="D5" s="1287" t="s">
        <v>232</v>
      </c>
    </row>
    <row r="6" spans="1:5" s="1285" customFormat="1" ht="21.6" customHeight="1">
      <c r="A6" s="1288">
        <v>1</v>
      </c>
      <c r="B6" s="1289">
        <v>2</v>
      </c>
      <c r="C6" s="1290">
        <v>3</v>
      </c>
      <c r="D6" s="1291" t="s">
        <v>34</v>
      </c>
    </row>
    <row r="7" spans="1:5" s="1297" customFormat="1" ht="39" customHeight="1">
      <c r="A7" s="1292" t="s">
        <v>801</v>
      </c>
      <c r="B7" s="1293">
        <v>18939596000</v>
      </c>
      <c r="C7" s="1294">
        <v>9456103769.9799995</v>
      </c>
      <c r="D7" s="1295">
        <f>C7/B7</f>
        <v>0.49927695236899455</v>
      </c>
      <c r="E7" s="1296"/>
    </row>
    <row r="8" spans="1:5" s="1297" customFormat="1" ht="39" customHeight="1">
      <c r="A8" s="1292" t="s">
        <v>802</v>
      </c>
      <c r="B8" s="1293">
        <v>6814316000</v>
      </c>
      <c r="C8" s="1294">
        <v>4552181797.5600004</v>
      </c>
      <c r="D8" s="1295">
        <f t="shared" ref="D8:D38" si="0">C8/B8</f>
        <v>0.66803209559991061</v>
      </c>
      <c r="E8" s="1296"/>
    </row>
    <row r="9" spans="1:5" s="1297" customFormat="1" ht="39" customHeight="1">
      <c r="A9" s="1292" t="s">
        <v>803</v>
      </c>
      <c r="B9" s="1293">
        <v>873933000</v>
      </c>
      <c r="C9" s="1294">
        <v>515345553.27999997</v>
      </c>
      <c r="D9" s="1295">
        <f t="shared" si="0"/>
        <v>0.58968542586216566</v>
      </c>
      <c r="E9" s="1296"/>
    </row>
    <row r="10" spans="1:5" s="1297" customFormat="1" ht="39" customHeight="1">
      <c r="A10" s="1292" t="s">
        <v>804</v>
      </c>
      <c r="B10" s="1293">
        <v>3348556000</v>
      </c>
      <c r="C10" s="1294">
        <v>2197982309.0700002</v>
      </c>
      <c r="D10" s="1295">
        <f t="shared" si="0"/>
        <v>0.65639705863363196</v>
      </c>
      <c r="E10" s="1296"/>
    </row>
    <row r="11" spans="1:5" s="1297" customFormat="1" ht="39" customHeight="1">
      <c r="A11" s="1292" t="s">
        <v>805</v>
      </c>
      <c r="B11" s="1293">
        <v>2032555000</v>
      </c>
      <c r="C11" s="1294">
        <v>1410244096.8800001</v>
      </c>
      <c r="D11" s="1295">
        <f t="shared" si="0"/>
        <v>0.69382825895486233</v>
      </c>
      <c r="E11" s="1296"/>
    </row>
    <row r="12" spans="1:5" s="1297" customFormat="1" ht="39" customHeight="1">
      <c r="A12" s="1292" t="s">
        <v>806</v>
      </c>
      <c r="B12" s="1298">
        <v>1474260000</v>
      </c>
      <c r="C12" s="1294">
        <v>920190944.50999999</v>
      </c>
      <c r="D12" s="1295">
        <f t="shared" si="0"/>
        <v>0.62417141108759644</v>
      </c>
      <c r="E12" s="1296"/>
    </row>
    <row r="13" spans="1:5" s="1297" customFormat="1" ht="39" customHeight="1">
      <c r="A13" s="1292" t="s">
        <v>807</v>
      </c>
      <c r="B13" s="1293">
        <v>1268213000</v>
      </c>
      <c r="C13" s="1294">
        <v>894825033.33000004</v>
      </c>
      <c r="D13" s="1295">
        <f t="shared" si="0"/>
        <v>0.70557945181921333</v>
      </c>
      <c r="E13" s="1296"/>
    </row>
    <row r="14" spans="1:5" s="1297" customFormat="1" ht="39" customHeight="1">
      <c r="A14" s="1292" t="s">
        <v>808</v>
      </c>
      <c r="B14" s="1293">
        <v>1653032000</v>
      </c>
      <c r="C14" s="1294">
        <v>1095800114.98</v>
      </c>
      <c r="D14" s="1295">
        <f t="shared" si="0"/>
        <v>0.66290314705341458</v>
      </c>
      <c r="E14" s="1296"/>
    </row>
    <row r="15" spans="1:5" s="1297" customFormat="1" ht="39" customHeight="1">
      <c r="A15" s="1292" t="s">
        <v>809</v>
      </c>
      <c r="B15" s="1293">
        <v>466429000</v>
      </c>
      <c r="C15" s="1294">
        <v>437451510.23000002</v>
      </c>
      <c r="D15" s="1295">
        <f t="shared" si="0"/>
        <v>0.93787373904710047</v>
      </c>
      <c r="E15" s="1296"/>
    </row>
    <row r="16" spans="1:5" s="1297" customFormat="1" ht="39" customHeight="1">
      <c r="A16" s="1292" t="s">
        <v>810</v>
      </c>
      <c r="B16" s="1293">
        <v>1558027000</v>
      </c>
      <c r="C16" s="1294">
        <v>980168196.26999998</v>
      </c>
      <c r="D16" s="1295">
        <f t="shared" si="0"/>
        <v>0.62910860740539154</v>
      </c>
      <c r="E16" s="1296"/>
    </row>
    <row r="17" spans="1:5" s="1297" customFormat="1" ht="39" customHeight="1">
      <c r="A17" s="1292" t="s">
        <v>811</v>
      </c>
      <c r="B17" s="1298">
        <v>2117768000</v>
      </c>
      <c r="C17" s="1294">
        <v>1265515025.5599999</v>
      </c>
      <c r="D17" s="1295">
        <f t="shared" si="0"/>
        <v>0.59757018972805331</v>
      </c>
      <c r="E17" s="1296"/>
    </row>
    <row r="18" spans="1:5" s="1297" customFormat="1" ht="39" customHeight="1">
      <c r="A18" s="1292" t="s">
        <v>812</v>
      </c>
      <c r="B18" s="1293">
        <v>1466616000</v>
      </c>
      <c r="C18" s="1294">
        <v>850234448.78999996</v>
      </c>
      <c r="D18" s="1295">
        <f t="shared" si="0"/>
        <v>0.57972533286831729</v>
      </c>
      <c r="E18" s="1296"/>
    </row>
    <row r="19" spans="1:5" s="1297" customFormat="1" ht="39" customHeight="1">
      <c r="A19" s="1292" t="s">
        <v>813</v>
      </c>
      <c r="B19" s="1298">
        <v>508145000</v>
      </c>
      <c r="C19" s="1294">
        <v>345605037.57999998</v>
      </c>
      <c r="D19" s="1295">
        <f t="shared" si="0"/>
        <v>0.68013074531875739</v>
      </c>
      <c r="E19" s="1296"/>
    </row>
    <row r="20" spans="1:5" s="1297" customFormat="1" ht="39" customHeight="1">
      <c r="A20" s="1292" t="s">
        <v>814</v>
      </c>
      <c r="B20" s="1298">
        <v>1448322000</v>
      </c>
      <c r="C20" s="1294">
        <v>770449291.38</v>
      </c>
      <c r="D20" s="1295">
        <f t="shared" si="0"/>
        <v>0.53195994494318255</v>
      </c>
      <c r="E20" s="1296"/>
    </row>
    <row r="21" spans="1:5" s="1297" customFormat="1" ht="39" customHeight="1">
      <c r="A21" s="1292" t="s">
        <v>815</v>
      </c>
      <c r="B21" s="1293">
        <v>895482000</v>
      </c>
      <c r="C21" s="1294">
        <v>545749249.99000001</v>
      </c>
      <c r="D21" s="1295">
        <f t="shared" si="0"/>
        <v>0.60944748190360054</v>
      </c>
      <c r="E21" s="1296"/>
    </row>
    <row r="22" spans="1:5" s="1297" customFormat="1" ht="39" customHeight="1">
      <c r="A22" s="1292" t="s">
        <v>816</v>
      </c>
      <c r="B22" s="1298">
        <v>1246802000</v>
      </c>
      <c r="C22" s="1294">
        <v>633197231.08000004</v>
      </c>
      <c r="D22" s="1295">
        <f t="shared" si="0"/>
        <v>0.50785708643393257</v>
      </c>
      <c r="E22" s="1296"/>
    </row>
    <row r="23" spans="1:5" s="1297" customFormat="1" ht="39" customHeight="1">
      <c r="A23" s="1292" t="s">
        <v>817</v>
      </c>
      <c r="B23" s="1293">
        <v>2437219000</v>
      </c>
      <c r="C23" s="1294">
        <v>1626511095.3399999</v>
      </c>
      <c r="D23" s="1295">
        <f t="shared" si="0"/>
        <v>0.66736353825405104</v>
      </c>
      <c r="E23" s="1296"/>
    </row>
    <row r="24" spans="1:5" s="1297" customFormat="1" ht="39" customHeight="1">
      <c r="A24" s="1292" t="s">
        <v>818</v>
      </c>
      <c r="B24" s="1293">
        <v>1189634000</v>
      </c>
      <c r="C24" s="1294">
        <v>671452568.44000006</v>
      </c>
      <c r="D24" s="1295">
        <f t="shared" si="0"/>
        <v>0.56441945038558083</v>
      </c>
      <c r="E24" s="1296"/>
    </row>
    <row r="25" spans="1:5" s="1297" customFormat="1" ht="39" customHeight="1">
      <c r="A25" s="1292" t="s">
        <v>819</v>
      </c>
      <c r="B25" s="1298">
        <v>1123188000</v>
      </c>
      <c r="C25" s="1294">
        <v>710869126.04999995</v>
      </c>
      <c r="D25" s="1295">
        <f t="shared" si="0"/>
        <v>0.63290306346755842</v>
      </c>
      <c r="E25" s="1296"/>
    </row>
    <row r="26" spans="1:5" s="1297" customFormat="1" ht="39" customHeight="1">
      <c r="A26" s="1292" t="s">
        <v>820</v>
      </c>
      <c r="B26" s="1298">
        <v>1525447000</v>
      </c>
      <c r="C26" s="1294">
        <v>910675901.87</v>
      </c>
      <c r="D26" s="1295">
        <f t="shared" si="0"/>
        <v>0.59698953937436039</v>
      </c>
      <c r="E26" s="1296"/>
    </row>
    <row r="27" spans="1:5" s="1297" customFormat="1" ht="39" customHeight="1" thickBot="1">
      <c r="A27" s="1292" t="s">
        <v>821</v>
      </c>
      <c r="B27" s="1293">
        <v>849616000</v>
      </c>
      <c r="C27" s="1294">
        <v>799690778.90999997</v>
      </c>
      <c r="D27" s="1295">
        <f t="shared" si="0"/>
        <v>0.94123789913325551</v>
      </c>
      <c r="E27" s="1296"/>
    </row>
    <row r="28" spans="1:5" s="1297" customFormat="1" ht="39" customHeight="1" thickTop="1" thickBot="1">
      <c r="A28" s="1299" t="s">
        <v>822</v>
      </c>
      <c r="B28" s="1300">
        <f>SUM(B12:B27)</f>
        <v>21228200000</v>
      </c>
      <c r="C28" s="1300">
        <f>SUM(C12:C27)</f>
        <v>13458385554.309999</v>
      </c>
      <c r="D28" s="1301">
        <f t="shared" si="0"/>
        <v>0.63398618603131685</v>
      </c>
      <c r="E28" s="1296"/>
    </row>
    <row r="29" spans="1:5" s="1297" customFormat="1" ht="39" customHeight="1" thickTop="1">
      <c r="A29" s="1302" t="s">
        <v>823</v>
      </c>
      <c r="B29" s="1303">
        <v>3861157000</v>
      </c>
      <c r="C29" s="1304">
        <v>1496128087.1700001</v>
      </c>
      <c r="D29" s="1305">
        <f t="shared" si="0"/>
        <v>0.38748180588616316</v>
      </c>
      <c r="E29" s="1296"/>
    </row>
    <row r="30" spans="1:5" s="1297" customFormat="1" ht="39" customHeight="1">
      <c r="A30" s="1306" t="s">
        <v>824</v>
      </c>
      <c r="B30" s="1307">
        <v>336869000</v>
      </c>
      <c r="C30" s="1294">
        <v>186775761.22999999</v>
      </c>
      <c r="D30" s="1308">
        <f t="shared" si="0"/>
        <v>0.5544462720820259</v>
      </c>
      <c r="E30" s="1296"/>
    </row>
    <row r="31" spans="1:5" s="1297" customFormat="1" ht="39" customHeight="1" thickBot="1">
      <c r="A31" s="1309" t="s">
        <v>825</v>
      </c>
      <c r="B31" s="1310">
        <v>359215000</v>
      </c>
      <c r="C31" s="1311">
        <v>262518657.74000001</v>
      </c>
      <c r="D31" s="1312">
        <f t="shared" si="0"/>
        <v>0.73081207004161852</v>
      </c>
      <c r="E31" s="1296"/>
    </row>
    <row r="32" spans="1:5" s="1297" customFormat="1" ht="39" customHeight="1" thickTop="1" thickBot="1">
      <c r="A32" s="1299" t="s">
        <v>826</v>
      </c>
      <c r="B32" s="1300">
        <f>B7+B8+B9+B10+B11+B28+B31+B29+B30</f>
        <v>57794397000</v>
      </c>
      <c r="C32" s="1300">
        <f>C7+C8+C9+C10+C11+C28+C29+C31+C30</f>
        <v>33535665587.220001</v>
      </c>
      <c r="D32" s="1313">
        <f t="shared" si="0"/>
        <v>0.5802580756612099</v>
      </c>
      <c r="E32" s="1296"/>
    </row>
    <row r="33" spans="1:5" s="1297" customFormat="1" ht="39" customHeight="1" thickTop="1" thickBot="1">
      <c r="A33" s="1314" t="s">
        <v>827</v>
      </c>
      <c r="B33" s="1315"/>
      <c r="C33" s="1316">
        <v>5185556.87</v>
      </c>
      <c r="D33" s="1317" t="s">
        <v>47</v>
      </c>
      <c r="E33" s="1296"/>
    </row>
    <row r="34" spans="1:5" s="1297" customFormat="1" ht="39" customHeight="1" thickTop="1" thickBot="1">
      <c r="A34" s="1318" t="s">
        <v>828</v>
      </c>
      <c r="B34" s="1315">
        <f>B33</f>
        <v>0</v>
      </c>
      <c r="C34" s="1315">
        <f>C33</f>
        <v>5185556.87</v>
      </c>
      <c r="D34" s="1315" t="str">
        <f>D33</f>
        <v>-</v>
      </c>
      <c r="E34" s="1296"/>
    </row>
    <row r="35" spans="1:5" s="1297" customFormat="1" ht="39" customHeight="1" thickTop="1">
      <c r="A35" s="1302" t="s">
        <v>829</v>
      </c>
      <c r="B35" s="1319">
        <v>234674000</v>
      </c>
      <c r="C35" s="1320">
        <v>44406533.100000001</v>
      </c>
      <c r="D35" s="1321">
        <f t="shared" si="0"/>
        <v>0.18922647204206688</v>
      </c>
      <c r="E35" s="1296"/>
    </row>
    <row r="36" spans="1:5" s="1297" customFormat="1" ht="39" customHeight="1">
      <c r="A36" s="1306" t="s">
        <v>830</v>
      </c>
      <c r="B36" s="1322">
        <v>376721000</v>
      </c>
      <c r="C36" s="1294">
        <v>96860967.719999999</v>
      </c>
      <c r="D36" s="1295">
        <f t="shared" si="0"/>
        <v>0.25711592324293042</v>
      </c>
      <c r="E36" s="1296"/>
    </row>
    <row r="37" spans="1:5" s="1297" customFormat="1" ht="39" customHeight="1" thickBot="1">
      <c r="A37" s="1323" t="s">
        <v>831</v>
      </c>
      <c r="B37" s="1324">
        <v>22070084000</v>
      </c>
      <c r="C37" s="1311">
        <v>8018640119.04</v>
      </c>
      <c r="D37" s="1325">
        <f t="shared" si="0"/>
        <v>0.36332621656718661</v>
      </c>
      <c r="E37" s="1296"/>
    </row>
    <row r="38" spans="1:5" s="1330" customFormat="1" ht="39" customHeight="1" thickTop="1" thickBot="1">
      <c r="A38" s="1326" t="s">
        <v>832</v>
      </c>
      <c r="B38" s="1300">
        <f>B32+B35+B36+B37</f>
        <v>80475876000</v>
      </c>
      <c r="C38" s="1327">
        <f>C32+C35+C36+C37+C34</f>
        <v>41700758763.950005</v>
      </c>
      <c r="D38" s="1328">
        <f t="shared" si="0"/>
        <v>0.5181771337779536</v>
      </c>
      <c r="E38" s="1329"/>
    </row>
    <row r="39" spans="1:5" ht="15.75" thickTop="1">
      <c r="C39" s="1331"/>
      <c r="E39" s="1332"/>
    </row>
    <row r="40" spans="1:5" ht="15" customHeight="1">
      <c r="A40" s="1333"/>
      <c r="E40" s="1332"/>
    </row>
    <row r="41" spans="1:5" ht="24.75" customHeight="1">
      <c r="A41" s="1332"/>
      <c r="B41" s="1332"/>
      <c r="C41" s="1335"/>
    </row>
    <row r="42" spans="1:5">
      <c r="A42" s="1332"/>
      <c r="B42" s="1332"/>
    </row>
    <row r="43" spans="1:5">
      <c r="A43" s="1336"/>
      <c r="B43" s="1332"/>
    </row>
    <row r="44" spans="1:5">
      <c r="A44" s="1332"/>
      <c r="B44" s="1332"/>
    </row>
    <row r="45" spans="1:5">
      <c r="A45" s="1332"/>
      <c r="B45" s="1332"/>
    </row>
    <row r="46" spans="1:5">
      <c r="A46" s="1332"/>
      <c r="B46" s="1332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60" firstPageNumber="64" fitToHeight="2" orientation="landscape" useFirstPageNumber="1" r:id="rId1"/>
  <headerFooter alignWithMargins="0">
    <oddHeader>&amp;C&amp;16- &amp;P -</oddHeader>
  </headerFooter>
  <rowBreaks count="2" manualBreakCount="2">
    <brk id="22" max="3" man="1"/>
    <brk id="38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72"/>
  <sheetViews>
    <sheetView zoomScale="70" zoomScaleNormal="70" zoomScaleSheetLayoutView="50" zoomScalePageLayoutView="40" workbookViewId="0">
      <selection activeCell="O21" sqref="O21"/>
    </sheetView>
  </sheetViews>
  <sheetFormatPr defaultColWidth="9.28515625" defaultRowHeight="37.5" customHeight="1"/>
  <cols>
    <col min="1" max="1" width="11.28515625" style="1426" customWidth="1"/>
    <col min="2" max="2" width="9.5703125" style="1426" customWidth="1"/>
    <col min="3" max="3" width="48.42578125" style="1427" customWidth="1"/>
    <col min="4" max="4" width="81.7109375" style="1428" customWidth="1"/>
    <col min="5" max="5" width="22.7109375" style="1429" customWidth="1"/>
    <col min="6" max="6" width="22" style="1429" customWidth="1"/>
    <col min="7" max="8" width="22.7109375" style="1429" customWidth="1"/>
    <col min="9" max="9" width="22" style="1420" customWidth="1"/>
    <col min="10" max="10" width="23.28515625" style="1422" customWidth="1"/>
    <col min="11" max="11" width="17.5703125" style="1346" bestFit="1" customWidth="1"/>
    <col min="12" max="12" width="16.5703125" style="1346" customWidth="1"/>
    <col min="13" max="13" width="9.28515625" style="1346" customWidth="1"/>
    <col min="14" max="256" width="9.28515625" style="1346"/>
    <col min="257" max="257" width="11.28515625" style="1346" customWidth="1"/>
    <col min="258" max="258" width="9.5703125" style="1346" customWidth="1"/>
    <col min="259" max="259" width="48.42578125" style="1346" customWidth="1"/>
    <col min="260" max="260" width="81.7109375" style="1346" customWidth="1"/>
    <col min="261" max="261" width="22.7109375" style="1346" customWidth="1"/>
    <col min="262" max="262" width="22" style="1346" customWidth="1"/>
    <col min="263" max="264" width="22.7109375" style="1346" customWidth="1"/>
    <col min="265" max="265" width="22" style="1346" customWidth="1"/>
    <col min="266" max="266" width="23.28515625" style="1346" customWidth="1"/>
    <col min="267" max="267" width="17.5703125" style="1346" bestFit="1" customWidth="1"/>
    <col min="268" max="268" width="16.5703125" style="1346" customWidth="1"/>
    <col min="269" max="269" width="9.28515625" style="1346" customWidth="1"/>
    <col min="270" max="512" width="9.28515625" style="1346"/>
    <col min="513" max="513" width="11.28515625" style="1346" customWidth="1"/>
    <col min="514" max="514" width="9.5703125" style="1346" customWidth="1"/>
    <col min="515" max="515" width="48.42578125" style="1346" customWidth="1"/>
    <col min="516" max="516" width="81.7109375" style="1346" customWidth="1"/>
    <col min="517" max="517" width="22.7109375" style="1346" customWidth="1"/>
    <col min="518" max="518" width="22" style="1346" customWidth="1"/>
    <col min="519" max="520" width="22.7109375" style="1346" customWidth="1"/>
    <col min="521" max="521" width="22" style="1346" customWidth="1"/>
    <col min="522" max="522" width="23.28515625" style="1346" customWidth="1"/>
    <col min="523" max="523" width="17.5703125" style="1346" bestFit="1" customWidth="1"/>
    <col min="524" max="524" width="16.5703125" style="1346" customWidth="1"/>
    <col min="525" max="525" width="9.28515625" style="1346" customWidth="1"/>
    <col min="526" max="768" width="9.28515625" style="1346"/>
    <col min="769" max="769" width="11.28515625" style="1346" customWidth="1"/>
    <col min="770" max="770" width="9.5703125" style="1346" customWidth="1"/>
    <col min="771" max="771" width="48.42578125" style="1346" customWidth="1"/>
    <col min="772" max="772" width="81.7109375" style="1346" customWidth="1"/>
    <col min="773" max="773" width="22.7109375" style="1346" customWidth="1"/>
    <col min="774" max="774" width="22" style="1346" customWidth="1"/>
    <col min="775" max="776" width="22.7109375" style="1346" customWidth="1"/>
    <col min="777" max="777" width="22" style="1346" customWidth="1"/>
    <col min="778" max="778" width="23.28515625" style="1346" customWidth="1"/>
    <col min="779" max="779" width="17.5703125" style="1346" bestFit="1" customWidth="1"/>
    <col min="780" max="780" width="16.5703125" style="1346" customWidth="1"/>
    <col min="781" max="781" width="9.28515625" style="1346" customWidth="1"/>
    <col min="782" max="1024" width="9.28515625" style="1346"/>
    <col min="1025" max="1025" width="11.28515625" style="1346" customWidth="1"/>
    <col min="1026" max="1026" width="9.5703125" style="1346" customWidth="1"/>
    <col min="1027" max="1027" width="48.42578125" style="1346" customWidth="1"/>
    <col min="1028" max="1028" width="81.7109375" style="1346" customWidth="1"/>
    <col min="1029" max="1029" width="22.7109375" style="1346" customWidth="1"/>
    <col min="1030" max="1030" width="22" style="1346" customWidth="1"/>
    <col min="1031" max="1032" width="22.7109375" style="1346" customWidth="1"/>
    <col min="1033" max="1033" width="22" style="1346" customWidth="1"/>
    <col min="1034" max="1034" width="23.28515625" style="1346" customWidth="1"/>
    <col min="1035" max="1035" width="17.5703125" style="1346" bestFit="1" customWidth="1"/>
    <col min="1036" max="1036" width="16.5703125" style="1346" customWidth="1"/>
    <col min="1037" max="1037" width="9.28515625" style="1346" customWidth="1"/>
    <col min="1038" max="1280" width="9.28515625" style="1346"/>
    <col min="1281" max="1281" width="11.28515625" style="1346" customWidth="1"/>
    <col min="1282" max="1282" width="9.5703125" style="1346" customWidth="1"/>
    <col min="1283" max="1283" width="48.42578125" style="1346" customWidth="1"/>
    <col min="1284" max="1284" width="81.7109375" style="1346" customWidth="1"/>
    <col min="1285" max="1285" width="22.7109375" style="1346" customWidth="1"/>
    <col min="1286" max="1286" width="22" style="1346" customWidth="1"/>
    <col min="1287" max="1288" width="22.7109375" style="1346" customWidth="1"/>
    <col min="1289" max="1289" width="22" style="1346" customWidth="1"/>
    <col min="1290" max="1290" width="23.28515625" style="1346" customWidth="1"/>
    <col min="1291" max="1291" width="17.5703125" style="1346" bestFit="1" customWidth="1"/>
    <col min="1292" max="1292" width="16.5703125" style="1346" customWidth="1"/>
    <col min="1293" max="1293" width="9.28515625" style="1346" customWidth="1"/>
    <col min="1294" max="1536" width="9.28515625" style="1346"/>
    <col min="1537" max="1537" width="11.28515625" style="1346" customWidth="1"/>
    <col min="1538" max="1538" width="9.5703125" style="1346" customWidth="1"/>
    <col min="1539" max="1539" width="48.42578125" style="1346" customWidth="1"/>
    <col min="1540" max="1540" width="81.7109375" style="1346" customWidth="1"/>
    <col min="1541" max="1541" width="22.7109375" style="1346" customWidth="1"/>
    <col min="1542" max="1542" width="22" style="1346" customWidth="1"/>
    <col min="1543" max="1544" width="22.7109375" style="1346" customWidth="1"/>
    <col min="1545" max="1545" width="22" style="1346" customWidth="1"/>
    <col min="1546" max="1546" width="23.28515625" style="1346" customWidth="1"/>
    <col min="1547" max="1547" width="17.5703125" style="1346" bestFit="1" customWidth="1"/>
    <col min="1548" max="1548" width="16.5703125" style="1346" customWidth="1"/>
    <col min="1549" max="1549" width="9.28515625" style="1346" customWidth="1"/>
    <col min="1550" max="1792" width="9.28515625" style="1346"/>
    <col min="1793" max="1793" width="11.28515625" style="1346" customWidth="1"/>
    <col min="1794" max="1794" width="9.5703125" style="1346" customWidth="1"/>
    <col min="1795" max="1795" width="48.42578125" style="1346" customWidth="1"/>
    <col min="1796" max="1796" width="81.7109375" style="1346" customWidth="1"/>
    <col min="1797" max="1797" width="22.7109375" style="1346" customWidth="1"/>
    <col min="1798" max="1798" width="22" style="1346" customWidth="1"/>
    <col min="1799" max="1800" width="22.7109375" style="1346" customWidth="1"/>
    <col min="1801" max="1801" width="22" style="1346" customWidth="1"/>
    <col min="1802" max="1802" width="23.28515625" style="1346" customWidth="1"/>
    <col min="1803" max="1803" width="17.5703125" style="1346" bestFit="1" customWidth="1"/>
    <col min="1804" max="1804" width="16.5703125" style="1346" customWidth="1"/>
    <col min="1805" max="1805" width="9.28515625" style="1346" customWidth="1"/>
    <col min="1806" max="2048" width="9.28515625" style="1346"/>
    <col min="2049" max="2049" width="11.28515625" style="1346" customWidth="1"/>
    <col min="2050" max="2050" width="9.5703125" style="1346" customWidth="1"/>
    <col min="2051" max="2051" width="48.42578125" style="1346" customWidth="1"/>
    <col min="2052" max="2052" width="81.7109375" style="1346" customWidth="1"/>
    <col min="2053" max="2053" width="22.7109375" style="1346" customWidth="1"/>
    <col min="2054" max="2054" width="22" style="1346" customWidth="1"/>
    <col min="2055" max="2056" width="22.7109375" style="1346" customWidth="1"/>
    <col min="2057" max="2057" width="22" style="1346" customWidth="1"/>
    <col min="2058" max="2058" width="23.28515625" style="1346" customWidth="1"/>
    <col min="2059" max="2059" width="17.5703125" style="1346" bestFit="1" customWidth="1"/>
    <col min="2060" max="2060" width="16.5703125" style="1346" customWidth="1"/>
    <col min="2061" max="2061" width="9.28515625" style="1346" customWidth="1"/>
    <col min="2062" max="2304" width="9.28515625" style="1346"/>
    <col min="2305" max="2305" width="11.28515625" style="1346" customWidth="1"/>
    <col min="2306" max="2306" width="9.5703125" style="1346" customWidth="1"/>
    <col min="2307" max="2307" width="48.42578125" style="1346" customWidth="1"/>
    <col min="2308" max="2308" width="81.7109375" style="1346" customWidth="1"/>
    <col min="2309" max="2309" width="22.7109375" style="1346" customWidth="1"/>
    <col min="2310" max="2310" width="22" style="1346" customWidth="1"/>
    <col min="2311" max="2312" width="22.7109375" style="1346" customWidth="1"/>
    <col min="2313" max="2313" width="22" style="1346" customWidth="1"/>
    <col min="2314" max="2314" width="23.28515625" style="1346" customWidth="1"/>
    <col min="2315" max="2315" width="17.5703125" style="1346" bestFit="1" customWidth="1"/>
    <col min="2316" max="2316" width="16.5703125" style="1346" customWidth="1"/>
    <col min="2317" max="2317" width="9.28515625" style="1346" customWidth="1"/>
    <col min="2318" max="2560" width="9.28515625" style="1346"/>
    <col min="2561" max="2561" width="11.28515625" style="1346" customWidth="1"/>
    <col min="2562" max="2562" width="9.5703125" style="1346" customWidth="1"/>
    <col min="2563" max="2563" width="48.42578125" style="1346" customWidth="1"/>
    <col min="2564" max="2564" width="81.7109375" style="1346" customWidth="1"/>
    <col min="2565" max="2565" width="22.7109375" style="1346" customWidth="1"/>
    <col min="2566" max="2566" width="22" style="1346" customWidth="1"/>
    <col min="2567" max="2568" width="22.7109375" style="1346" customWidth="1"/>
    <col min="2569" max="2569" width="22" style="1346" customWidth="1"/>
    <col min="2570" max="2570" width="23.28515625" style="1346" customWidth="1"/>
    <col min="2571" max="2571" width="17.5703125" style="1346" bestFit="1" customWidth="1"/>
    <col min="2572" max="2572" width="16.5703125" style="1346" customWidth="1"/>
    <col min="2573" max="2573" width="9.28515625" style="1346" customWidth="1"/>
    <col min="2574" max="2816" width="9.28515625" style="1346"/>
    <col min="2817" max="2817" width="11.28515625" style="1346" customWidth="1"/>
    <col min="2818" max="2818" width="9.5703125" style="1346" customWidth="1"/>
    <col min="2819" max="2819" width="48.42578125" style="1346" customWidth="1"/>
    <col min="2820" max="2820" width="81.7109375" style="1346" customWidth="1"/>
    <col min="2821" max="2821" width="22.7109375" style="1346" customWidth="1"/>
    <col min="2822" max="2822" width="22" style="1346" customWidth="1"/>
    <col min="2823" max="2824" width="22.7109375" style="1346" customWidth="1"/>
    <col min="2825" max="2825" width="22" style="1346" customWidth="1"/>
    <col min="2826" max="2826" width="23.28515625" style="1346" customWidth="1"/>
    <col min="2827" max="2827" width="17.5703125" style="1346" bestFit="1" customWidth="1"/>
    <col min="2828" max="2828" width="16.5703125" style="1346" customWidth="1"/>
    <col min="2829" max="2829" width="9.28515625" style="1346" customWidth="1"/>
    <col min="2830" max="3072" width="9.28515625" style="1346"/>
    <col min="3073" max="3073" width="11.28515625" style="1346" customWidth="1"/>
    <col min="3074" max="3074" width="9.5703125" style="1346" customWidth="1"/>
    <col min="3075" max="3075" width="48.42578125" style="1346" customWidth="1"/>
    <col min="3076" max="3076" width="81.7109375" style="1346" customWidth="1"/>
    <col min="3077" max="3077" width="22.7109375" style="1346" customWidth="1"/>
    <col min="3078" max="3078" width="22" style="1346" customWidth="1"/>
    <col min="3079" max="3080" width="22.7109375" style="1346" customWidth="1"/>
    <col min="3081" max="3081" width="22" style="1346" customWidth="1"/>
    <col min="3082" max="3082" width="23.28515625" style="1346" customWidth="1"/>
    <col min="3083" max="3083" width="17.5703125" style="1346" bestFit="1" customWidth="1"/>
    <col min="3084" max="3084" width="16.5703125" style="1346" customWidth="1"/>
    <col min="3085" max="3085" width="9.28515625" style="1346" customWidth="1"/>
    <col min="3086" max="3328" width="9.28515625" style="1346"/>
    <col min="3329" max="3329" width="11.28515625" style="1346" customWidth="1"/>
    <col min="3330" max="3330" width="9.5703125" style="1346" customWidth="1"/>
    <col min="3331" max="3331" width="48.42578125" style="1346" customWidth="1"/>
    <col min="3332" max="3332" width="81.7109375" style="1346" customWidth="1"/>
    <col min="3333" max="3333" width="22.7109375" style="1346" customWidth="1"/>
    <col min="3334" max="3334" width="22" style="1346" customWidth="1"/>
    <col min="3335" max="3336" width="22.7109375" style="1346" customWidth="1"/>
    <col min="3337" max="3337" width="22" style="1346" customWidth="1"/>
    <col min="3338" max="3338" width="23.28515625" style="1346" customWidth="1"/>
    <col min="3339" max="3339" width="17.5703125" style="1346" bestFit="1" customWidth="1"/>
    <col min="3340" max="3340" width="16.5703125" style="1346" customWidth="1"/>
    <col min="3341" max="3341" width="9.28515625" style="1346" customWidth="1"/>
    <col min="3342" max="3584" width="9.28515625" style="1346"/>
    <col min="3585" max="3585" width="11.28515625" style="1346" customWidth="1"/>
    <col min="3586" max="3586" width="9.5703125" style="1346" customWidth="1"/>
    <col min="3587" max="3587" width="48.42578125" style="1346" customWidth="1"/>
    <col min="3588" max="3588" width="81.7109375" style="1346" customWidth="1"/>
    <col min="3589" max="3589" width="22.7109375" style="1346" customWidth="1"/>
    <col min="3590" max="3590" width="22" style="1346" customWidth="1"/>
    <col min="3591" max="3592" width="22.7109375" style="1346" customWidth="1"/>
    <col min="3593" max="3593" width="22" style="1346" customWidth="1"/>
    <col min="3594" max="3594" width="23.28515625" style="1346" customWidth="1"/>
    <col min="3595" max="3595" width="17.5703125" style="1346" bestFit="1" customWidth="1"/>
    <col min="3596" max="3596" width="16.5703125" style="1346" customWidth="1"/>
    <col min="3597" max="3597" width="9.28515625" style="1346" customWidth="1"/>
    <col min="3598" max="3840" width="9.28515625" style="1346"/>
    <col min="3841" max="3841" width="11.28515625" style="1346" customWidth="1"/>
    <col min="3842" max="3842" width="9.5703125" style="1346" customWidth="1"/>
    <col min="3843" max="3843" width="48.42578125" style="1346" customWidth="1"/>
    <col min="3844" max="3844" width="81.7109375" style="1346" customWidth="1"/>
    <col min="3845" max="3845" width="22.7109375" style="1346" customWidth="1"/>
    <col min="3846" max="3846" width="22" style="1346" customWidth="1"/>
    <col min="3847" max="3848" width="22.7109375" style="1346" customWidth="1"/>
    <col min="3849" max="3849" width="22" style="1346" customWidth="1"/>
    <col min="3850" max="3850" width="23.28515625" style="1346" customWidth="1"/>
    <col min="3851" max="3851" width="17.5703125" style="1346" bestFit="1" customWidth="1"/>
    <col min="3852" max="3852" width="16.5703125" style="1346" customWidth="1"/>
    <col min="3853" max="3853" width="9.28515625" style="1346" customWidth="1"/>
    <col min="3854" max="4096" width="9.28515625" style="1346"/>
    <col min="4097" max="4097" width="11.28515625" style="1346" customWidth="1"/>
    <col min="4098" max="4098" width="9.5703125" style="1346" customWidth="1"/>
    <col min="4099" max="4099" width="48.42578125" style="1346" customWidth="1"/>
    <col min="4100" max="4100" width="81.7109375" style="1346" customWidth="1"/>
    <col min="4101" max="4101" width="22.7109375" style="1346" customWidth="1"/>
    <col min="4102" max="4102" width="22" style="1346" customWidth="1"/>
    <col min="4103" max="4104" width="22.7109375" style="1346" customWidth="1"/>
    <col min="4105" max="4105" width="22" style="1346" customWidth="1"/>
    <col min="4106" max="4106" width="23.28515625" style="1346" customWidth="1"/>
    <col min="4107" max="4107" width="17.5703125" style="1346" bestFit="1" customWidth="1"/>
    <col min="4108" max="4108" width="16.5703125" style="1346" customWidth="1"/>
    <col min="4109" max="4109" width="9.28515625" style="1346" customWidth="1"/>
    <col min="4110" max="4352" width="9.28515625" style="1346"/>
    <col min="4353" max="4353" width="11.28515625" style="1346" customWidth="1"/>
    <col min="4354" max="4354" width="9.5703125" style="1346" customWidth="1"/>
    <col min="4355" max="4355" width="48.42578125" style="1346" customWidth="1"/>
    <col min="4356" max="4356" width="81.7109375" style="1346" customWidth="1"/>
    <col min="4357" max="4357" width="22.7109375" style="1346" customWidth="1"/>
    <col min="4358" max="4358" width="22" style="1346" customWidth="1"/>
    <col min="4359" max="4360" width="22.7109375" style="1346" customWidth="1"/>
    <col min="4361" max="4361" width="22" style="1346" customWidth="1"/>
    <col min="4362" max="4362" width="23.28515625" style="1346" customWidth="1"/>
    <col min="4363" max="4363" width="17.5703125" style="1346" bestFit="1" customWidth="1"/>
    <col min="4364" max="4364" width="16.5703125" style="1346" customWidth="1"/>
    <col min="4365" max="4365" width="9.28515625" style="1346" customWidth="1"/>
    <col min="4366" max="4608" width="9.28515625" style="1346"/>
    <col min="4609" max="4609" width="11.28515625" style="1346" customWidth="1"/>
    <col min="4610" max="4610" width="9.5703125" style="1346" customWidth="1"/>
    <col min="4611" max="4611" width="48.42578125" style="1346" customWidth="1"/>
    <col min="4612" max="4612" width="81.7109375" style="1346" customWidth="1"/>
    <col min="4613" max="4613" width="22.7109375" style="1346" customWidth="1"/>
    <col min="4614" max="4614" width="22" style="1346" customWidth="1"/>
    <col min="4615" max="4616" width="22.7109375" style="1346" customWidth="1"/>
    <col min="4617" max="4617" width="22" style="1346" customWidth="1"/>
    <col min="4618" max="4618" width="23.28515625" style="1346" customWidth="1"/>
    <col min="4619" max="4619" width="17.5703125" style="1346" bestFit="1" customWidth="1"/>
    <col min="4620" max="4620" width="16.5703125" style="1346" customWidth="1"/>
    <col min="4621" max="4621" width="9.28515625" style="1346" customWidth="1"/>
    <col min="4622" max="4864" width="9.28515625" style="1346"/>
    <col min="4865" max="4865" width="11.28515625" style="1346" customWidth="1"/>
    <col min="4866" max="4866" width="9.5703125" style="1346" customWidth="1"/>
    <col min="4867" max="4867" width="48.42578125" style="1346" customWidth="1"/>
    <col min="4868" max="4868" width="81.7109375" style="1346" customWidth="1"/>
    <col min="4869" max="4869" width="22.7109375" style="1346" customWidth="1"/>
    <col min="4870" max="4870" width="22" style="1346" customWidth="1"/>
    <col min="4871" max="4872" width="22.7109375" style="1346" customWidth="1"/>
    <col min="4873" max="4873" width="22" style="1346" customWidth="1"/>
    <col min="4874" max="4874" width="23.28515625" style="1346" customWidth="1"/>
    <col min="4875" max="4875" width="17.5703125" style="1346" bestFit="1" customWidth="1"/>
    <col min="4876" max="4876" width="16.5703125" style="1346" customWidth="1"/>
    <col min="4877" max="4877" width="9.28515625" style="1346" customWidth="1"/>
    <col min="4878" max="5120" width="9.28515625" style="1346"/>
    <col min="5121" max="5121" width="11.28515625" style="1346" customWidth="1"/>
    <col min="5122" max="5122" width="9.5703125" style="1346" customWidth="1"/>
    <col min="5123" max="5123" width="48.42578125" style="1346" customWidth="1"/>
    <col min="5124" max="5124" width="81.7109375" style="1346" customWidth="1"/>
    <col min="5125" max="5125" width="22.7109375" style="1346" customWidth="1"/>
    <col min="5126" max="5126" width="22" style="1346" customWidth="1"/>
    <col min="5127" max="5128" width="22.7109375" style="1346" customWidth="1"/>
    <col min="5129" max="5129" width="22" style="1346" customWidth="1"/>
    <col min="5130" max="5130" width="23.28515625" style="1346" customWidth="1"/>
    <col min="5131" max="5131" width="17.5703125" style="1346" bestFit="1" customWidth="1"/>
    <col min="5132" max="5132" width="16.5703125" style="1346" customWidth="1"/>
    <col min="5133" max="5133" width="9.28515625" style="1346" customWidth="1"/>
    <col min="5134" max="5376" width="9.28515625" style="1346"/>
    <col min="5377" max="5377" width="11.28515625" style="1346" customWidth="1"/>
    <col min="5378" max="5378" width="9.5703125" style="1346" customWidth="1"/>
    <col min="5379" max="5379" width="48.42578125" style="1346" customWidth="1"/>
    <col min="5380" max="5380" width="81.7109375" style="1346" customWidth="1"/>
    <col min="5381" max="5381" width="22.7109375" style="1346" customWidth="1"/>
    <col min="5382" max="5382" width="22" style="1346" customWidth="1"/>
    <col min="5383" max="5384" width="22.7109375" style="1346" customWidth="1"/>
    <col min="5385" max="5385" width="22" style="1346" customWidth="1"/>
    <col min="5386" max="5386" width="23.28515625" style="1346" customWidth="1"/>
    <col min="5387" max="5387" width="17.5703125" style="1346" bestFit="1" customWidth="1"/>
    <col min="5388" max="5388" width="16.5703125" style="1346" customWidth="1"/>
    <col min="5389" max="5389" width="9.28515625" style="1346" customWidth="1"/>
    <col min="5390" max="5632" width="9.28515625" style="1346"/>
    <col min="5633" max="5633" width="11.28515625" style="1346" customWidth="1"/>
    <col min="5634" max="5634" width="9.5703125" style="1346" customWidth="1"/>
    <col min="5635" max="5635" width="48.42578125" style="1346" customWidth="1"/>
    <col min="5636" max="5636" width="81.7109375" style="1346" customWidth="1"/>
    <col min="5637" max="5637" width="22.7109375" style="1346" customWidth="1"/>
    <col min="5638" max="5638" width="22" style="1346" customWidth="1"/>
    <col min="5639" max="5640" width="22.7109375" style="1346" customWidth="1"/>
    <col min="5641" max="5641" width="22" style="1346" customWidth="1"/>
    <col min="5642" max="5642" width="23.28515625" style="1346" customWidth="1"/>
    <col min="5643" max="5643" width="17.5703125" style="1346" bestFit="1" customWidth="1"/>
    <col min="5644" max="5644" width="16.5703125" style="1346" customWidth="1"/>
    <col min="5645" max="5645" width="9.28515625" style="1346" customWidth="1"/>
    <col min="5646" max="5888" width="9.28515625" style="1346"/>
    <col min="5889" max="5889" width="11.28515625" style="1346" customWidth="1"/>
    <col min="5890" max="5890" width="9.5703125" style="1346" customWidth="1"/>
    <col min="5891" max="5891" width="48.42578125" style="1346" customWidth="1"/>
    <col min="5892" max="5892" width="81.7109375" style="1346" customWidth="1"/>
    <col min="5893" max="5893" width="22.7109375" style="1346" customWidth="1"/>
    <col min="5894" max="5894" width="22" style="1346" customWidth="1"/>
    <col min="5895" max="5896" width="22.7109375" style="1346" customWidth="1"/>
    <col min="5897" max="5897" width="22" style="1346" customWidth="1"/>
    <col min="5898" max="5898" width="23.28515625" style="1346" customWidth="1"/>
    <col min="5899" max="5899" width="17.5703125" style="1346" bestFit="1" customWidth="1"/>
    <col min="5900" max="5900" width="16.5703125" style="1346" customWidth="1"/>
    <col min="5901" max="5901" width="9.28515625" style="1346" customWidth="1"/>
    <col min="5902" max="6144" width="9.28515625" style="1346"/>
    <col min="6145" max="6145" width="11.28515625" style="1346" customWidth="1"/>
    <col min="6146" max="6146" width="9.5703125" style="1346" customWidth="1"/>
    <col min="6147" max="6147" width="48.42578125" style="1346" customWidth="1"/>
    <col min="6148" max="6148" width="81.7109375" style="1346" customWidth="1"/>
    <col min="6149" max="6149" width="22.7109375" style="1346" customWidth="1"/>
    <col min="6150" max="6150" width="22" style="1346" customWidth="1"/>
    <col min="6151" max="6152" width="22.7109375" style="1346" customWidth="1"/>
    <col min="6153" max="6153" width="22" style="1346" customWidth="1"/>
    <col min="6154" max="6154" width="23.28515625" style="1346" customWidth="1"/>
    <col min="6155" max="6155" width="17.5703125" style="1346" bestFit="1" customWidth="1"/>
    <col min="6156" max="6156" width="16.5703125" style="1346" customWidth="1"/>
    <col min="6157" max="6157" width="9.28515625" style="1346" customWidth="1"/>
    <col min="6158" max="6400" width="9.28515625" style="1346"/>
    <col min="6401" max="6401" width="11.28515625" style="1346" customWidth="1"/>
    <col min="6402" max="6402" width="9.5703125" style="1346" customWidth="1"/>
    <col min="6403" max="6403" width="48.42578125" style="1346" customWidth="1"/>
    <col min="6404" max="6404" width="81.7109375" style="1346" customWidth="1"/>
    <col min="6405" max="6405" width="22.7109375" style="1346" customWidth="1"/>
    <col min="6406" max="6406" width="22" style="1346" customWidth="1"/>
    <col min="6407" max="6408" width="22.7109375" style="1346" customWidth="1"/>
    <col min="6409" max="6409" width="22" style="1346" customWidth="1"/>
    <col min="6410" max="6410" width="23.28515625" style="1346" customWidth="1"/>
    <col min="6411" max="6411" width="17.5703125" style="1346" bestFit="1" customWidth="1"/>
    <col min="6412" max="6412" width="16.5703125" style="1346" customWidth="1"/>
    <col min="6413" max="6413" width="9.28515625" style="1346" customWidth="1"/>
    <col min="6414" max="6656" width="9.28515625" style="1346"/>
    <col min="6657" max="6657" width="11.28515625" style="1346" customWidth="1"/>
    <col min="6658" max="6658" width="9.5703125" style="1346" customWidth="1"/>
    <col min="6659" max="6659" width="48.42578125" style="1346" customWidth="1"/>
    <col min="6660" max="6660" width="81.7109375" style="1346" customWidth="1"/>
    <col min="6661" max="6661" width="22.7109375" style="1346" customWidth="1"/>
    <col min="6662" max="6662" width="22" style="1346" customWidth="1"/>
    <col min="6663" max="6664" width="22.7109375" style="1346" customWidth="1"/>
    <col min="6665" max="6665" width="22" style="1346" customWidth="1"/>
    <col min="6666" max="6666" width="23.28515625" style="1346" customWidth="1"/>
    <col min="6667" max="6667" width="17.5703125" style="1346" bestFit="1" customWidth="1"/>
    <col min="6668" max="6668" width="16.5703125" style="1346" customWidth="1"/>
    <col min="6669" max="6669" width="9.28515625" style="1346" customWidth="1"/>
    <col min="6670" max="6912" width="9.28515625" style="1346"/>
    <col min="6913" max="6913" width="11.28515625" style="1346" customWidth="1"/>
    <col min="6914" max="6914" width="9.5703125" style="1346" customWidth="1"/>
    <col min="6915" max="6915" width="48.42578125" style="1346" customWidth="1"/>
    <col min="6916" max="6916" width="81.7109375" style="1346" customWidth="1"/>
    <col min="6917" max="6917" width="22.7109375" style="1346" customWidth="1"/>
    <col min="6918" max="6918" width="22" style="1346" customWidth="1"/>
    <col min="6919" max="6920" width="22.7109375" style="1346" customWidth="1"/>
    <col min="6921" max="6921" width="22" style="1346" customWidth="1"/>
    <col min="6922" max="6922" width="23.28515625" style="1346" customWidth="1"/>
    <col min="6923" max="6923" width="17.5703125" style="1346" bestFit="1" customWidth="1"/>
    <col min="6924" max="6924" width="16.5703125" style="1346" customWidth="1"/>
    <col min="6925" max="6925" width="9.28515625" style="1346" customWidth="1"/>
    <col min="6926" max="7168" width="9.28515625" style="1346"/>
    <col min="7169" max="7169" width="11.28515625" style="1346" customWidth="1"/>
    <col min="7170" max="7170" width="9.5703125" style="1346" customWidth="1"/>
    <col min="7171" max="7171" width="48.42578125" style="1346" customWidth="1"/>
    <col min="7172" max="7172" width="81.7109375" style="1346" customWidth="1"/>
    <col min="7173" max="7173" width="22.7109375" style="1346" customWidth="1"/>
    <col min="7174" max="7174" width="22" style="1346" customWidth="1"/>
    <col min="7175" max="7176" width="22.7109375" style="1346" customWidth="1"/>
    <col min="7177" max="7177" width="22" style="1346" customWidth="1"/>
    <col min="7178" max="7178" width="23.28515625" style="1346" customWidth="1"/>
    <col min="7179" max="7179" width="17.5703125" style="1346" bestFit="1" customWidth="1"/>
    <col min="7180" max="7180" width="16.5703125" style="1346" customWidth="1"/>
    <col min="7181" max="7181" width="9.28515625" style="1346" customWidth="1"/>
    <col min="7182" max="7424" width="9.28515625" style="1346"/>
    <col min="7425" max="7425" width="11.28515625" style="1346" customWidth="1"/>
    <col min="7426" max="7426" width="9.5703125" style="1346" customWidth="1"/>
    <col min="7427" max="7427" width="48.42578125" style="1346" customWidth="1"/>
    <col min="7428" max="7428" width="81.7109375" style="1346" customWidth="1"/>
    <col min="7429" max="7429" width="22.7109375" style="1346" customWidth="1"/>
    <col min="7430" max="7430" width="22" style="1346" customWidth="1"/>
    <col min="7431" max="7432" width="22.7109375" style="1346" customWidth="1"/>
    <col min="7433" max="7433" width="22" style="1346" customWidth="1"/>
    <col min="7434" max="7434" width="23.28515625" style="1346" customWidth="1"/>
    <col min="7435" max="7435" width="17.5703125" style="1346" bestFit="1" customWidth="1"/>
    <col min="7436" max="7436" width="16.5703125" style="1346" customWidth="1"/>
    <col min="7437" max="7437" width="9.28515625" style="1346" customWidth="1"/>
    <col min="7438" max="7680" width="9.28515625" style="1346"/>
    <col min="7681" max="7681" width="11.28515625" style="1346" customWidth="1"/>
    <col min="7682" max="7682" width="9.5703125" style="1346" customWidth="1"/>
    <col min="7683" max="7683" width="48.42578125" style="1346" customWidth="1"/>
    <col min="7684" max="7684" width="81.7109375" style="1346" customWidth="1"/>
    <col min="7685" max="7685" width="22.7109375" style="1346" customWidth="1"/>
    <col min="7686" max="7686" width="22" style="1346" customWidth="1"/>
    <col min="7687" max="7688" width="22.7109375" style="1346" customWidth="1"/>
    <col min="7689" max="7689" width="22" style="1346" customWidth="1"/>
    <col min="7690" max="7690" width="23.28515625" style="1346" customWidth="1"/>
    <col min="7691" max="7691" width="17.5703125" style="1346" bestFit="1" customWidth="1"/>
    <col min="7692" max="7692" width="16.5703125" style="1346" customWidth="1"/>
    <col min="7693" max="7693" width="9.28515625" style="1346" customWidth="1"/>
    <col min="7694" max="7936" width="9.28515625" style="1346"/>
    <col min="7937" max="7937" width="11.28515625" style="1346" customWidth="1"/>
    <col min="7938" max="7938" width="9.5703125" style="1346" customWidth="1"/>
    <col min="7939" max="7939" width="48.42578125" style="1346" customWidth="1"/>
    <col min="7940" max="7940" width="81.7109375" style="1346" customWidth="1"/>
    <col min="7941" max="7941" width="22.7109375" style="1346" customWidth="1"/>
    <col min="7942" max="7942" width="22" style="1346" customWidth="1"/>
    <col min="7943" max="7944" width="22.7109375" style="1346" customWidth="1"/>
    <col min="7945" max="7945" width="22" style="1346" customWidth="1"/>
    <col min="7946" max="7946" width="23.28515625" style="1346" customWidth="1"/>
    <col min="7947" max="7947" width="17.5703125" style="1346" bestFit="1" customWidth="1"/>
    <col min="7948" max="7948" width="16.5703125" style="1346" customWidth="1"/>
    <col min="7949" max="7949" width="9.28515625" style="1346" customWidth="1"/>
    <col min="7950" max="8192" width="9.28515625" style="1346"/>
    <col min="8193" max="8193" width="11.28515625" style="1346" customWidth="1"/>
    <col min="8194" max="8194" width="9.5703125" style="1346" customWidth="1"/>
    <col min="8195" max="8195" width="48.42578125" style="1346" customWidth="1"/>
    <col min="8196" max="8196" width="81.7109375" style="1346" customWidth="1"/>
    <col min="8197" max="8197" width="22.7109375" style="1346" customWidth="1"/>
    <col min="8198" max="8198" width="22" style="1346" customWidth="1"/>
    <col min="8199" max="8200" width="22.7109375" style="1346" customWidth="1"/>
    <col min="8201" max="8201" width="22" style="1346" customWidth="1"/>
    <col min="8202" max="8202" width="23.28515625" style="1346" customWidth="1"/>
    <col min="8203" max="8203" width="17.5703125" style="1346" bestFit="1" customWidth="1"/>
    <col min="8204" max="8204" width="16.5703125" style="1346" customWidth="1"/>
    <col min="8205" max="8205" width="9.28515625" style="1346" customWidth="1"/>
    <col min="8206" max="8448" width="9.28515625" style="1346"/>
    <col min="8449" max="8449" width="11.28515625" style="1346" customWidth="1"/>
    <col min="8450" max="8450" width="9.5703125" style="1346" customWidth="1"/>
    <col min="8451" max="8451" width="48.42578125" style="1346" customWidth="1"/>
    <col min="8452" max="8452" width="81.7109375" style="1346" customWidth="1"/>
    <col min="8453" max="8453" width="22.7109375" style="1346" customWidth="1"/>
    <col min="8454" max="8454" width="22" style="1346" customWidth="1"/>
    <col min="8455" max="8456" width="22.7109375" style="1346" customWidth="1"/>
    <col min="8457" max="8457" width="22" style="1346" customWidth="1"/>
    <col min="8458" max="8458" width="23.28515625" style="1346" customWidth="1"/>
    <col min="8459" max="8459" width="17.5703125" style="1346" bestFit="1" customWidth="1"/>
    <col min="8460" max="8460" width="16.5703125" style="1346" customWidth="1"/>
    <col min="8461" max="8461" width="9.28515625" style="1346" customWidth="1"/>
    <col min="8462" max="8704" width="9.28515625" style="1346"/>
    <col min="8705" max="8705" width="11.28515625" style="1346" customWidth="1"/>
    <col min="8706" max="8706" width="9.5703125" style="1346" customWidth="1"/>
    <col min="8707" max="8707" width="48.42578125" style="1346" customWidth="1"/>
    <col min="8708" max="8708" width="81.7109375" style="1346" customWidth="1"/>
    <col min="8709" max="8709" width="22.7109375" style="1346" customWidth="1"/>
    <col min="8710" max="8710" width="22" style="1346" customWidth="1"/>
    <col min="8711" max="8712" width="22.7109375" style="1346" customWidth="1"/>
    <col min="8713" max="8713" width="22" style="1346" customWidth="1"/>
    <col min="8714" max="8714" width="23.28515625" style="1346" customWidth="1"/>
    <col min="8715" max="8715" width="17.5703125" style="1346" bestFit="1" customWidth="1"/>
    <col min="8716" max="8716" width="16.5703125" style="1346" customWidth="1"/>
    <col min="8717" max="8717" width="9.28515625" style="1346" customWidth="1"/>
    <col min="8718" max="8960" width="9.28515625" style="1346"/>
    <col min="8961" max="8961" width="11.28515625" style="1346" customWidth="1"/>
    <col min="8962" max="8962" width="9.5703125" style="1346" customWidth="1"/>
    <col min="8963" max="8963" width="48.42578125" style="1346" customWidth="1"/>
    <col min="8964" max="8964" width="81.7109375" style="1346" customWidth="1"/>
    <col min="8965" max="8965" width="22.7109375" style="1346" customWidth="1"/>
    <col min="8966" max="8966" width="22" style="1346" customWidth="1"/>
    <col min="8967" max="8968" width="22.7109375" style="1346" customWidth="1"/>
    <col min="8969" max="8969" width="22" style="1346" customWidth="1"/>
    <col min="8970" max="8970" width="23.28515625" style="1346" customWidth="1"/>
    <col min="8971" max="8971" width="17.5703125" style="1346" bestFit="1" customWidth="1"/>
    <col min="8972" max="8972" width="16.5703125" style="1346" customWidth="1"/>
    <col min="8973" max="8973" width="9.28515625" style="1346" customWidth="1"/>
    <col min="8974" max="9216" width="9.28515625" style="1346"/>
    <col min="9217" max="9217" width="11.28515625" style="1346" customWidth="1"/>
    <col min="9218" max="9218" width="9.5703125" style="1346" customWidth="1"/>
    <col min="9219" max="9219" width="48.42578125" style="1346" customWidth="1"/>
    <col min="9220" max="9220" width="81.7109375" style="1346" customWidth="1"/>
    <col min="9221" max="9221" width="22.7109375" style="1346" customWidth="1"/>
    <col min="9222" max="9222" width="22" style="1346" customWidth="1"/>
    <col min="9223" max="9224" width="22.7109375" style="1346" customWidth="1"/>
    <col min="9225" max="9225" width="22" style="1346" customWidth="1"/>
    <col min="9226" max="9226" width="23.28515625" style="1346" customWidth="1"/>
    <col min="9227" max="9227" width="17.5703125" style="1346" bestFit="1" customWidth="1"/>
    <col min="9228" max="9228" width="16.5703125" style="1346" customWidth="1"/>
    <col min="9229" max="9229" width="9.28515625" style="1346" customWidth="1"/>
    <col min="9230" max="9472" width="9.28515625" style="1346"/>
    <col min="9473" max="9473" width="11.28515625" style="1346" customWidth="1"/>
    <col min="9474" max="9474" width="9.5703125" style="1346" customWidth="1"/>
    <col min="9475" max="9475" width="48.42578125" style="1346" customWidth="1"/>
    <col min="9476" max="9476" width="81.7109375" style="1346" customWidth="1"/>
    <col min="9477" max="9477" width="22.7109375" style="1346" customWidth="1"/>
    <col min="9478" max="9478" width="22" style="1346" customWidth="1"/>
    <col min="9479" max="9480" width="22.7109375" style="1346" customWidth="1"/>
    <col min="9481" max="9481" width="22" style="1346" customWidth="1"/>
    <col min="9482" max="9482" width="23.28515625" style="1346" customWidth="1"/>
    <col min="9483" max="9483" width="17.5703125" style="1346" bestFit="1" customWidth="1"/>
    <col min="9484" max="9484" width="16.5703125" style="1346" customWidth="1"/>
    <col min="9485" max="9485" width="9.28515625" style="1346" customWidth="1"/>
    <col min="9486" max="9728" width="9.28515625" style="1346"/>
    <col min="9729" max="9729" width="11.28515625" style="1346" customWidth="1"/>
    <col min="9730" max="9730" width="9.5703125" style="1346" customWidth="1"/>
    <col min="9731" max="9731" width="48.42578125" style="1346" customWidth="1"/>
    <col min="9732" max="9732" width="81.7109375" style="1346" customWidth="1"/>
    <col min="9733" max="9733" width="22.7109375" style="1346" customWidth="1"/>
    <col min="9734" max="9734" width="22" style="1346" customWidth="1"/>
    <col min="9735" max="9736" width="22.7109375" style="1346" customWidth="1"/>
    <col min="9737" max="9737" width="22" style="1346" customWidth="1"/>
    <col min="9738" max="9738" width="23.28515625" style="1346" customWidth="1"/>
    <col min="9739" max="9739" width="17.5703125" style="1346" bestFit="1" customWidth="1"/>
    <col min="9740" max="9740" width="16.5703125" style="1346" customWidth="1"/>
    <col min="9741" max="9741" width="9.28515625" style="1346" customWidth="1"/>
    <col min="9742" max="9984" width="9.28515625" style="1346"/>
    <col min="9985" max="9985" width="11.28515625" style="1346" customWidth="1"/>
    <col min="9986" max="9986" width="9.5703125" style="1346" customWidth="1"/>
    <col min="9987" max="9987" width="48.42578125" style="1346" customWidth="1"/>
    <col min="9988" max="9988" width="81.7109375" style="1346" customWidth="1"/>
    <col min="9989" max="9989" width="22.7109375" style="1346" customWidth="1"/>
    <col min="9990" max="9990" width="22" style="1346" customWidth="1"/>
    <col min="9991" max="9992" width="22.7109375" style="1346" customWidth="1"/>
    <col min="9993" max="9993" width="22" style="1346" customWidth="1"/>
    <col min="9994" max="9994" width="23.28515625" style="1346" customWidth="1"/>
    <col min="9995" max="9995" width="17.5703125" style="1346" bestFit="1" customWidth="1"/>
    <col min="9996" max="9996" width="16.5703125" style="1346" customWidth="1"/>
    <col min="9997" max="9997" width="9.28515625" style="1346" customWidth="1"/>
    <col min="9998" max="10240" width="9.28515625" style="1346"/>
    <col min="10241" max="10241" width="11.28515625" style="1346" customWidth="1"/>
    <col min="10242" max="10242" width="9.5703125" style="1346" customWidth="1"/>
    <col min="10243" max="10243" width="48.42578125" style="1346" customWidth="1"/>
    <col min="10244" max="10244" width="81.7109375" style="1346" customWidth="1"/>
    <col min="10245" max="10245" width="22.7109375" style="1346" customWidth="1"/>
    <col min="10246" max="10246" width="22" style="1346" customWidth="1"/>
    <col min="10247" max="10248" width="22.7109375" style="1346" customWidth="1"/>
    <col min="10249" max="10249" width="22" style="1346" customWidth="1"/>
    <col min="10250" max="10250" width="23.28515625" style="1346" customWidth="1"/>
    <col min="10251" max="10251" width="17.5703125" style="1346" bestFit="1" customWidth="1"/>
    <col min="10252" max="10252" width="16.5703125" style="1346" customWidth="1"/>
    <col min="10253" max="10253" width="9.28515625" style="1346" customWidth="1"/>
    <col min="10254" max="10496" width="9.28515625" style="1346"/>
    <col min="10497" max="10497" width="11.28515625" style="1346" customWidth="1"/>
    <col min="10498" max="10498" width="9.5703125" style="1346" customWidth="1"/>
    <col min="10499" max="10499" width="48.42578125" style="1346" customWidth="1"/>
    <col min="10500" max="10500" width="81.7109375" style="1346" customWidth="1"/>
    <col min="10501" max="10501" width="22.7109375" style="1346" customWidth="1"/>
    <col min="10502" max="10502" width="22" style="1346" customWidth="1"/>
    <col min="10503" max="10504" width="22.7109375" style="1346" customWidth="1"/>
    <col min="10505" max="10505" width="22" style="1346" customWidth="1"/>
    <col min="10506" max="10506" width="23.28515625" style="1346" customWidth="1"/>
    <col min="10507" max="10507" width="17.5703125" style="1346" bestFit="1" customWidth="1"/>
    <col min="10508" max="10508" width="16.5703125" style="1346" customWidth="1"/>
    <col min="10509" max="10509" width="9.28515625" style="1346" customWidth="1"/>
    <col min="10510" max="10752" width="9.28515625" style="1346"/>
    <col min="10753" max="10753" width="11.28515625" style="1346" customWidth="1"/>
    <col min="10754" max="10754" width="9.5703125" style="1346" customWidth="1"/>
    <col min="10755" max="10755" width="48.42578125" style="1346" customWidth="1"/>
    <col min="10756" max="10756" width="81.7109375" style="1346" customWidth="1"/>
    <col min="10757" max="10757" width="22.7109375" style="1346" customWidth="1"/>
    <col min="10758" max="10758" width="22" style="1346" customWidth="1"/>
    <col min="10759" max="10760" width="22.7109375" style="1346" customWidth="1"/>
    <col min="10761" max="10761" width="22" style="1346" customWidth="1"/>
    <col min="10762" max="10762" width="23.28515625" style="1346" customWidth="1"/>
    <col min="10763" max="10763" width="17.5703125" style="1346" bestFit="1" customWidth="1"/>
    <col min="10764" max="10764" width="16.5703125" style="1346" customWidth="1"/>
    <col min="10765" max="10765" width="9.28515625" style="1346" customWidth="1"/>
    <col min="10766" max="11008" width="9.28515625" style="1346"/>
    <col min="11009" max="11009" width="11.28515625" style="1346" customWidth="1"/>
    <col min="11010" max="11010" width="9.5703125" style="1346" customWidth="1"/>
    <col min="11011" max="11011" width="48.42578125" style="1346" customWidth="1"/>
    <col min="11012" max="11012" width="81.7109375" style="1346" customWidth="1"/>
    <col min="11013" max="11013" width="22.7109375" style="1346" customWidth="1"/>
    <col min="11014" max="11014" width="22" style="1346" customWidth="1"/>
    <col min="11015" max="11016" width="22.7109375" style="1346" customWidth="1"/>
    <col min="11017" max="11017" width="22" style="1346" customWidth="1"/>
    <col min="11018" max="11018" width="23.28515625" style="1346" customWidth="1"/>
    <col min="11019" max="11019" width="17.5703125" style="1346" bestFit="1" customWidth="1"/>
    <col min="11020" max="11020" width="16.5703125" style="1346" customWidth="1"/>
    <col min="11021" max="11021" width="9.28515625" style="1346" customWidth="1"/>
    <col min="11022" max="11264" width="9.28515625" style="1346"/>
    <col min="11265" max="11265" width="11.28515625" style="1346" customWidth="1"/>
    <col min="11266" max="11266" width="9.5703125" style="1346" customWidth="1"/>
    <col min="11267" max="11267" width="48.42578125" style="1346" customWidth="1"/>
    <col min="11268" max="11268" width="81.7109375" style="1346" customWidth="1"/>
    <col min="11269" max="11269" width="22.7109375" style="1346" customWidth="1"/>
    <col min="11270" max="11270" width="22" style="1346" customWidth="1"/>
    <col min="11271" max="11272" width="22.7109375" style="1346" customWidth="1"/>
    <col min="11273" max="11273" width="22" style="1346" customWidth="1"/>
    <col min="11274" max="11274" width="23.28515625" style="1346" customWidth="1"/>
    <col min="11275" max="11275" width="17.5703125" style="1346" bestFit="1" customWidth="1"/>
    <col min="11276" max="11276" width="16.5703125" style="1346" customWidth="1"/>
    <col min="11277" max="11277" width="9.28515625" style="1346" customWidth="1"/>
    <col min="11278" max="11520" width="9.28515625" style="1346"/>
    <col min="11521" max="11521" width="11.28515625" style="1346" customWidth="1"/>
    <col min="11522" max="11522" width="9.5703125" style="1346" customWidth="1"/>
    <col min="11523" max="11523" width="48.42578125" style="1346" customWidth="1"/>
    <col min="11524" max="11524" width="81.7109375" style="1346" customWidth="1"/>
    <col min="11525" max="11525" width="22.7109375" style="1346" customWidth="1"/>
    <col min="11526" max="11526" width="22" style="1346" customWidth="1"/>
    <col min="11527" max="11528" width="22.7109375" style="1346" customWidth="1"/>
    <col min="11529" max="11529" width="22" style="1346" customWidth="1"/>
    <col min="11530" max="11530" width="23.28515625" style="1346" customWidth="1"/>
    <col min="11531" max="11531" width="17.5703125" style="1346" bestFit="1" customWidth="1"/>
    <col min="11532" max="11532" width="16.5703125" style="1346" customWidth="1"/>
    <col min="11533" max="11533" width="9.28515625" style="1346" customWidth="1"/>
    <col min="11534" max="11776" width="9.28515625" style="1346"/>
    <col min="11777" max="11777" width="11.28515625" style="1346" customWidth="1"/>
    <col min="11778" max="11778" width="9.5703125" style="1346" customWidth="1"/>
    <col min="11779" max="11779" width="48.42578125" style="1346" customWidth="1"/>
    <col min="11780" max="11780" width="81.7109375" style="1346" customWidth="1"/>
    <col min="11781" max="11781" width="22.7109375" style="1346" customWidth="1"/>
    <col min="11782" max="11782" width="22" style="1346" customWidth="1"/>
    <col min="11783" max="11784" width="22.7109375" style="1346" customWidth="1"/>
    <col min="11785" max="11785" width="22" style="1346" customWidth="1"/>
    <col min="11786" max="11786" width="23.28515625" style="1346" customWidth="1"/>
    <col min="11787" max="11787" width="17.5703125" style="1346" bestFit="1" customWidth="1"/>
    <col min="11788" max="11788" width="16.5703125" style="1346" customWidth="1"/>
    <col min="11789" max="11789" width="9.28515625" style="1346" customWidth="1"/>
    <col min="11790" max="12032" width="9.28515625" style="1346"/>
    <col min="12033" max="12033" width="11.28515625" style="1346" customWidth="1"/>
    <col min="12034" max="12034" width="9.5703125" style="1346" customWidth="1"/>
    <col min="12035" max="12035" width="48.42578125" style="1346" customWidth="1"/>
    <col min="12036" max="12036" width="81.7109375" style="1346" customWidth="1"/>
    <col min="12037" max="12037" width="22.7109375" style="1346" customWidth="1"/>
    <col min="12038" max="12038" width="22" style="1346" customWidth="1"/>
    <col min="12039" max="12040" width="22.7109375" style="1346" customWidth="1"/>
    <col min="12041" max="12041" width="22" style="1346" customWidth="1"/>
    <col min="12042" max="12042" width="23.28515625" style="1346" customWidth="1"/>
    <col min="12043" max="12043" width="17.5703125" style="1346" bestFit="1" customWidth="1"/>
    <col min="12044" max="12044" width="16.5703125" style="1346" customWidth="1"/>
    <col min="12045" max="12045" width="9.28515625" style="1346" customWidth="1"/>
    <col min="12046" max="12288" width="9.28515625" style="1346"/>
    <col min="12289" max="12289" width="11.28515625" style="1346" customWidth="1"/>
    <col min="12290" max="12290" width="9.5703125" style="1346" customWidth="1"/>
    <col min="12291" max="12291" width="48.42578125" style="1346" customWidth="1"/>
    <col min="12292" max="12292" width="81.7109375" style="1346" customWidth="1"/>
    <col min="12293" max="12293" width="22.7109375" style="1346" customWidth="1"/>
    <col min="12294" max="12294" width="22" style="1346" customWidth="1"/>
    <col min="12295" max="12296" width="22.7109375" style="1346" customWidth="1"/>
    <col min="12297" max="12297" width="22" style="1346" customWidth="1"/>
    <col min="12298" max="12298" width="23.28515625" style="1346" customWidth="1"/>
    <col min="12299" max="12299" width="17.5703125" style="1346" bestFit="1" customWidth="1"/>
    <col min="12300" max="12300" width="16.5703125" style="1346" customWidth="1"/>
    <col min="12301" max="12301" width="9.28515625" style="1346" customWidth="1"/>
    <col min="12302" max="12544" width="9.28515625" style="1346"/>
    <col min="12545" max="12545" width="11.28515625" style="1346" customWidth="1"/>
    <col min="12546" max="12546" width="9.5703125" style="1346" customWidth="1"/>
    <col min="12547" max="12547" width="48.42578125" style="1346" customWidth="1"/>
    <col min="12548" max="12548" width="81.7109375" style="1346" customWidth="1"/>
    <col min="12549" max="12549" width="22.7109375" style="1346" customWidth="1"/>
    <col min="12550" max="12550" width="22" style="1346" customWidth="1"/>
    <col min="12551" max="12552" width="22.7109375" style="1346" customWidth="1"/>
    <col min="12553" max="12553" width="22" style="1346" customWidth="1"/>
    <col min="12554" max="12554" width="23.28515625" style="1346" customWidth="1"/>
    <col min="12555" max="12555" width="17.5703125" style="1346" bestFit="1" customWidth="1"/>
    <col min="12556" max="12556" width="16.5703125" style="1346" customWidth="1"/>
    <col min="12557" max="12557" width="9.28515625" style="1346" customWidth="1"/>
    <col min="12558" max="12800" width="9.28515625" style="1346"/>
    <col min="12801" max="12801" width="11.28515625" style="1346" customWidth="1"/>
    <col min="12802" max="12802" width="9.5703125" style="1346" customWidth="1"/>
    <col min="12803" max="12803" width="48.42578125" style="1346" customWidth="1"/>
    <col min="12804" max="12804" width="81.7109375" style="1346" customWidth="1"/>
    <col min="12805" max="12805" width="22.7109375" style="1346" customWidth="1"/>
    <col min="12806" max="12806" width="22" style="1346" customWidth="1"/>
    <col min="12807" max="12808" width="22.7109375" style="1346" customWidth="1"/>
    <col min="12809" max="12809" width="22" style="1346" customWidth="1"/>
    <col min="12810" max="12810" width="23.28515625" style="1346" customWidth="1"/>
    <col min="12811" max="12811" width="17.5703125" style="1346" bestFit="1" customWidth="1"/>
    <col min="12812" max="12812" width="16.5703125" style="1346" customWidth="1"/>
    <col min="12813" max="12813" width="9.28515625" style="1346" customWidth="1"/>
    <col min="12814" max="13056" width="9.28515625" style="1346"/>
    <col min="13057" max="13057" width="11.28515625" style="1346" customWidth="1"/>
    <col min="13058" max="13058" width="9.5703125" style="1346" customWidth="1"/>
    <col min="13059" max="13059" width="48.42578125" style="1346" customWidth="1"/>
    <col min="13060" max="13060" width="81.7109375" style="1346" customWidth="1"/>
    <col min="13061" max="13061" width="22.7109375" style="1346" customWidth="1"/>
    <col min="13062" max="13062" width="22" style="1346" customWidth="1"/>
    <col min="13063" max="13064" width="22.7109375" style="1346" customWidth="1"/>
    <col min="13065" max="13065" width="22" style="1346" customWidth="1"/>
    <col min="13066" max="13066" width="23.28515625" style="1346" customWidth="1"/>
    <col min="13067" max="13067" width="17.5703125" style="1346" bestFit="1" customWidth="1"/>
    <col min="13068" max="13068" width="16.5703125" style="1346" customWidth="1"/>
    <col min="13069" max="13069" width="9.28515625" style="1346" customWidth="1"/>
    <col min="13070" max="13312" width="9.28515625" style="1346"/>
    <col min="13313" max="13313" width="11.28515625" style="1346" customWidth="1"/>
    <col min="13314" max="13314" width="9.5703125" style="1346" customWidth="1"/>
    <col min="13315" max="13315" width="48.42578125" style="1346" customWidth="1"/>
    <col min="13316" max="13316" width="81.7109375" style="1346" customWidth="1"/>
    <col min="13317" max="13317" width="22.7109375" style="1346" customWidth="1"/>
    <col min="13318" max="13318" width="22" style="1346" customWidth="1"/>
    <col min="13319" max="13320" width="22.7109375" style="1346" customWidth="1"/>
    <col min="13321" max="13321" width="22" style="1346" customWidth="1"/>
    <col min="13322" max="13322" width="23.28515625" style="1346" customWidth="1"/>
    <col min="13323" max="13323" width="17.5703125" style="1346" bestFit="1" customWidth="1"/>
    <col min="13324" max="13324" width="16.5703125" style="1346" customWidth="1"/>
    <col min="13325" max="13325" width="9.28515625" style="1346" customWidth="1"/>
    <col min="13326" max="13568" width="9.28515625" style="1346"/>
    <col min="13569" max="13569" width="11.28515625" style="1346" customWidth="1"/>
    <col min="13570" max="13570" width="9.5703125" style="1346" customWidth="1"/>
    <col min="13571" max="13571" width="48.42578125" style="1346" customWidth="1"/>
    <col min="13572" max="13572" width="81.7109375" style="1346" customWidth="1"/>
    <col min="13573" max="13573" width="22.7109375" style="1346" customWidth="1"/>
    <col min="13574" max="13574" width="22" style="1346" customWidth="1"/>
    <col min="13575" max="13576" width="22.7109375" style="1346" customWidth="1"/>
    <col min="13577" max="13577" width="22" style="1346" customWidth="1"/>
    <col min="13578" max="13578" width="23.28515625" style="1346" customWidth="1"/>
    <col min="13579" max="13579" width="17.5703125" style="1346" bestFit="1" customWidth="1"/>
    <col min="13580" max="13580" width="16.5703125" style="1346" customWidth="1"/>
    <col min="13581" max="13581" width="9.28515625" style="1346" customWidth="1"/>
    <col min="13582" max="13824" width="9.28515625" style="1346"/>
    <col min="13825" max="13825" width="11.28515625" style="1346" customWidth="1"/>
    <col min="13826" max="13826" width="9.5703125" style="1346" customWidth="1"/>
    <col min="13827" max="13827" width="48.42578125" style="1346" customWidth="1"/>
    <col min="13828" max="13828" width="81.7109375" style="1346" customWidth="1"/>
    <col min="13829" max="13829" width="22.7109375" style="1346" customWidth="1"/>
    <col min="13830" max="13830" width="22" style="1346" customWidth="1"/>
    <col min="13831" max="13832" width="22.7109375" style="1346" customWidth="1"/>
    <col min="13833" max="13833" width="22" style="1346" customWidth="1"/>
    <col min="13834" max="13834" width="23.28515625" style="1346" customWidth="1"/>
    <col min="13835" max="13835" width="17.5703125" style="1346" bestFit="1" customWidth="1"/>
    <col min="13836" max="13836" width="16.5703125" style="1346" customWidth="1"/>
    <col min="13837" max="13837" width="9.28515625" style="1346" customWidth="1"/>
    <col min="13838" max="14080" width="9.28515625" style="1346"/>
    <col min="14081" max="14081" width="11.28515625" style="1346" customWidth="1"/>
    <col min="14082" max="14082" width="9.5703125" style="1346" customWidth="1"/>
    <col min="14083" max="14083" width="48.42578125" style="1346" customWidth="1"/>
    <col min="14084" max="14084" width="81.7109375" style="1346" customWidth="1"/>
    <col min="14085" max="14085" width="22.7109375" style="1346" customWidth="1"/>
    <col min="14086" max="14086" width="22" style="1346" customWidth="1"/>
    <col min="14087" max="14088" width="22.7109375" style="1346" customWidth="1"/>
    <col min="14089" max="14089" width="22" style="1346" customWidth="1"/>
    <col min="14090" max="14090" width="23.28515625" style="1346" customWidth="1"/>
    <col min="14091" max="14091" width="17.5703125" style="1346" bestFit="1" customWidth="1"/>
    <col min="14092" max="14092" width="16.5703125" style="1346" customWidth="1"/>
    <col min="14093" max="14093" width="9.28515625" style="1346" customWidth="1"/>
    <col min="14094" max="14336" width="9.28515625" style="1346"/>
    <col min="14337" max="14337" width="11.28515625" style="1346" customWidth="1"/>
    <col min="14338" max="14338" width="9.5703125" style="1346" customWidth="1"/>
    <col min="14339" max="14339" width="48.42578125" style="1346" customWidth="1"/>
    <col min="14340" max="14340" width="81.7109375" style="1346" customWidth="1"/>
    <col min="14341" max="14341" width="22.7109375" style="1346" customWidth="1"/>
    <col min="14342" max="14342" width="22" style="1346" customWidth="1"/>
    <col min="14343" max="14344" width="22.7109375" style="1346" customWidth="1"/>
    <col min="14345" max="14345" width="22" style="1346" customWidth="1"/>
    <col min="14346" max="14346" width="23.28515625" style="1346" customWidth="1"/>
    <col min="14347" max="14347" width="17.5703125" style="1346" bestFit="1" customWidth="1"/>
    <col min="14348" max="14348" width="16.5703125" style="1346" customWidth="1"/>
    <col min="14349" max="14349" width="9.28515625" style="1346" customWidth="1"/>
    <col min="14350" max="14592" width="9.28515625" style="1346"/>
    <col min="14593" max="14593" width="11.28515625" style="1346" customWidth="1"/>
    <col min="14594" max="14594" width="9.5703125" style="1346" customWidth="1"/>
    <col min="14595" max="14595" width="48.42578125" style="1346" customWidth="1"/>
    <col min="14596" max="14596" width="81.7109375" style="1346" customWidth="1"/>
    <col min="14597" max="14597" width="22.7109375" style="1346" customWidth="1"/>
    <col min="14598" max="14598" width="22" style="1346" customWidth="1"/>
    <col min="14599" max="14600" width="22.7109375" style="1346" customWidth="1"/>
    <col min="14601" max="14601" width="22" style="1346" customWidth="1"/>
    <col min="14602" max="14602" width="23.28515625" style="1346" customWidth="1"/>
    <col min="14603" max="14603" width="17.5703125" style="1346" bestFit="1" customWidth="1"/>
    <col min="14604" max="14604" width="16.5703125" style="1346" customWidth="1"/>
    <col min="14605" max="14605" width="9.28515625" style="1346" customWidth="1"/>
    <col min="14606" max="14848" width="9.28515625" style="1346"/>
    <col min="14849" max="14849" width="11.28515625" style="1346" customWidth="1"/>
    <col min="14850" max="14850" width="9.5703125" style="1346" customWidth="1"/>
    <col min="14851" max="14851" width="48.42578125" style="1346" customWidth="1"/>
    <col min="14852" max="14852" width="81.7109375" style="1346" customWidth="1"/>
    <col min="14853" max="14853" width="22.7109375" style="1346" customWidth="1"/>
    <col min="14854" max="14854" width="22" style="1346" customWidth="1"/>
    <col min="14855" max="14856" width="22.7109375" style="1346" customWidth="1"/>
    <col min="14857" max="14857" width="22" style="1346" customWidth="1"/>
    <col min="14858" max="14858" width="23.28515625" style="1346" customWidth="1"/>
    <col min="14859" max="14859" width="17.5703125" style="1346" bestFit="1" customWidth="1"/>
    <col min="14860" max="14860" width="16.5703125" style="1346" customWidth="1"/>
    <col min="14861" max="14861" width="9.28515625" style="1346" customWidth="1"/>
    <col min="14862" max="15104" width="9.28515625" style="1346"/>
    <col min="15105" max="15105" width="11.28515625" style="1346" customWidth="1"/>
    <col min="15106" max="15106" width="9.5703125" style="1346" customWidth="1"/>
    <col min="15107" max="15107" width="48.42578125" style="1346" customWidth="1"/>
    <col min="15108" max="15108" width="81.7109375" style="1346" customWidth="1"/>
    <col min="15109" max="15109" width="22.7109375" style="1346" customWidth="1"/>
    <col min="15110" max="15110" width="22" style="1346" customWidth="1"/>
    <col min="15111" max="15112" width="22.7109375" style="1346" customWidth="1"/>
    <col min="15113" max="15113" width="22" style="1346" customWidth="1"/>
    <col min="15114" max="15114" width="23.28515625" style="1346" customWidth="1"/>
    <col min="15115" max="15115" width="17.5703125" style="1346" bestFit="1" customWidth="1"/>
    <col min="15116" max="15116" width="16.5703125" style="1346" customWidth="1"/>
    <col min="15117" max="15117" width="9.28515625" style="1346" customWidth="1"/>
    <col min="15118" max="15360" width="9.28515625" style="1346"/>
    <col min="15361" max="15361" width="11.28515625" style="1346" customWidth="1"/>
    <col min="15362" max="15362" width="9.5703125" style="1346" customWidth="1"/>
    <col min="15363" max="15363" width="48.42578125" style="1346" customWidth="1"/>
    <col min="15364" max="15364" width="81.7109375" style="1346" customWidth="1"/>
    <col min="15365" max="15365" width="22.7109375" style="1346" customWidth="1"/>
    <col min="15366" max="15366" width="22" style="1346" customWidth="1"/>
    <col min="15367" max="15368" width="22.7109375" style="1346" customWidth="1"/>
    <col min="15369" max="15369" width="22" style="1346" customWidth="1"/>
    <col min="15370" max="15370" width="23.28515625" style="1346" customWidth="1"/>
    <col min="15371" max="15371" width="17.5703125" style="1346" bestFit="1" customWidth="1"/>
    <col min="15372" max="15372" width="16.5703125" style="1346" customWidth="1"/>
    <col min="15373" max="15373" width="9.28515625" style="1346" customWidth="1"/>
    <col min="15374" max="15616" width="9.28515625" style="1346"/>
    <col min="15617" max="15617" width="11.28515625" style="1346" customWidth="1"/>
    <col min="15618" max="15618" width="9.5703125" style="1346" customWidth="1"/>
    <col min="15619" max="15619" width="48.42578125" style="1346" customWidth="1"/>
    <col min="15620" max="15620" width="81.7109375" style="1346" customWidth="1"/>
    <col min="15621" max="15621" width="22.7109375" style="1346" customWidth="1"/>
    <col min="15622" max="15622" width="22" style="1346" customWidth="1"/>
    <col min="15623" max="15624" width="22.7109375" style="1346" customWidth="1"/>
    <col min="15625" max="15625" width="22" style="1346" customWidth="1"/>
    <col min="15626" max="15626" width="23.28515625" style="1346" customWidth="1"/>
    <col min="15627" max="15627" width="17.5703125" style="1346" bestFit="1" customWidth="1"/>
    <col min="15628" max="15628" width="16.5703125" style="1346" customWidth="1"/>
    <col min="15629" max="15629" width="9.28515625" style="1346" customWidth="1"/>
    <col min="15630" max="15872" width="9.28515625" style="1346"/>
    <col min="15873" max="15873" width="11.28515625" style="1346" customWidth="1"/>
    <col min="15874" max="15874" width="9.5703125" style="1346" customWidth="1"/>
    <col min="15875" max="15875" width="48.42578125" style="1346" customWidth="1"/>
    <col min="15876" max="15876" width="81.7109375" style="1346" customWidth="1"/>
    <col min="15877" max="15877" width="22.7109375" style="1346" customWidth="1"/>
    <col min="15878" max="15878" width="22" style="1346" customWidth="1"/>
    <col min="15879" max="15880" width="22.7109375" style="1346" customWidth="1"/>
    <col min="15881" max="15881" width="22" style="1346" customWidth="1"/>
    <col min="15882" max="15882" width="23.28515625" style="1346" customWidth="1"/>
    <col min="15883" max="15883" width="17.5703125" style="1346" bestFit="1" customWidth="1"/>
    <col min="15884" max="15884" width="16.5703125" style="1346" customWidth="1"/>
    <col min="15885" max="15885" width="9.28515625" style="1346" customWidth="1"/>
    <col min="15886" max="16128" width="9.28515625" style="1346"/>
    <col min="16129" max="16129" width="11.28515625" style="1346" customWidth="1"/>
    <col min="16130" max="16130" width="9.5703125" style="1346" customWidth="1"/>
    <col min="16131" max="16131" width="48.42578125" style="1346" customWidth="1"/>
    <col min="16132" max="16132" width="81.7109375" style="1346" customWidth="1"/>
    <col min="16133" max="16133" width="22.7109375" style="1346" customWidth="1"/>
    <col min="16134" max="16134" width="22" style="1346" customWidth="1"/>
    <col min="16135" max="16136" width="22.7109375" style="1346" customWidth="1"/>
    <col min="16137" max="16137" width="22" style="1346" customWidth="1"/>
    <col min="16138" max="16138" width="23.28515625" style="1346" customWidth="1"/>
    <col min="16139" max="16139" width="17.5703125" style="1346" bestFit="1" customWidth="1"/>
    <col min="16140" max="16140" width="16.5703125" style="1346" customWidth="1"/>
    <col min="16141" max="16141" width="9.28515625" style="1346" customWidth="1"/>
    <col min="16142" max="16384" width="9.28515625" style="1346"/>
  </cols>
  <sheetData>
    <row r="1" spans="1:12" ht="22.5" customHeight="1">
      <c r="A1" s="1337" t="s">
        <v>833</v>
      </c>
      <c r="B1" s="1338"/>
      <c r="C1" s="1339"/>
      <c r="D1" s="1340"/>
      <c r="E1" s="1341"/>
      <c r="F1" s="1341"/>
      <c r="G1" s="1341"/>
      <c r="H1" s="1341"/>
      <c r="I1" s="1342"/>
      <c r="J1" s="1343"/>
      <c r="K1" s="1344"/>
      <c r="L1" s="1345"/>
    </row>
    <row r="2" spans="1:12" ht="22.5" customHeight="1">
      <c r="A2" s="1637" t="s">
        <v>834</v>
      </c>
      <c r="B2" s="1638"/>
      <c r="C2" s="1638"/>
      <c r="D2" s="1638"/>
      <c r="E2" s="1638"/>
      <c r="F2" s="1638"/>
      <c r="G2" s="1638"/>
      <c r="H2" s="1638"/>
      <c r="I2" s="1639"/>
      <c r="J2" s="1639"/>
      <c r="K2" s="1639"/>
      <c r="L2" s="1639"/>
    </row>
    <row r="3" spans="1:12" ht="28.5" customHeight="1">
      <c r="A3" s="1347"/>
      <c r="B3" s="1348"/>
      <c r="C3" s="1339"/>
      <c r="D3" s="1349"/>
      <c r="E3" s="1341"/>
      <c r="F3" s="1341"/>
      <c r="G3" s="1341"/>
      <c r="H3" s="1341"/>
      <c r="I3" s="1342"/>
      <c r="J3" s="1343"/>
      <c r="K3" s="1640" t="s">
        <v>2</v>
      </c>
      <c r="L3" s="1640"/>
    </row>
    <row r="4" spans="1:12" ht="18" customHeight="1">
      <c r="A4" s="1641" t="s">
        <v>835</v>
      </c>
      <c r="B4" s="1641" t="s">
        <v>836</v>
      </c>
      <c r="C4" s="1641"/>
      <c r="D4" s="1641" t="s">
        <v>837</v>
      </c>
      <c r="E4" s="1641" t="s">
        <v>755</v>
      </c>
      <c r="F4" s="1642"/>
      <c r="G4" s="1643" t="s">
        <v>838</v>
      </c>
      <c r="H4" s="1644"/>
      <c r="I4" s="1645" t="s">
        <v>229</v>
      </c>
      <c r="J4" s="1646"/>
      <c r="K4" s="1647" t="s">
        <v>433</v>
      </c>
      <c r="L4" s="1647"/>
    </row>
    <row r="5" spans="1:12" ht="75" customHeight="1">
      <c r="A5" s="1641"/>
      <c r="B5" s="1641"/>
      <c r="C5" s="1641"/>
      <c r="D5" s="1641"/>
      <c r="E5" s="1484" t="s">
        <v>839</v>
      </c>
      <c r="F5" s="1485" t="s">
        <v>840</v>
      </c>
      <c r="G5" s="1486" t="s">
        <v>839</v>
      </c>
      <c r="H5" s="1485" t="s">
        <v>840</v>
      </c>
      <c r="I5" s="1487" t="s">
        <v>839</v>
      </c>
      <c r="J5" s="1485" t="s">
        <v>840</v>
      </c>
      <c r="K5" s="1488" t="s">
        <v>841</v>
      </c>
      <c r="L5" s="1489" t="s">
        <v>842</v>
      </c>
    </row>
    <row r="6" spans="1:12" s="1353" customFormat="1" ht="17.25" customHeight="1">
      <c r="A6" s="1350">
        <v>1</v>
      </c>
      <c r="B6" s="1350">
        <v>2</v>
      </c>
      <c r="C6" s="1351">
        <v>3</v>
      </c>
      <c r="D6" s="1350">
        <v>4</v>
      </c>
      <c r="E6" s="1350">
        <v>5</v>
      </c>
      <c r="F6" s="1350">
        <v>6</v>
      </c>
      <c r="G6" s="1350">
        <v>7</v>
      </c>
      <c r="H6" s="1350">
        <v>8</v>
      </c>
      <c r="I6" s="1352">
        <v>9</v>
      </c>
      <c r="J6" s="1350">
        <v>10</v>
      </c>
      <c r="K6" s="1350">
        <v>11</v>
      </c>
      <c r="L6" s="1351">
        <v>12</v>
      </c>
    </row>
    <row r="7" spans="1:12" s="1353" customFormat="1" ht="45" customHeight="1">
      <c r="A7" s="1354" t="s">
        <v>843</v>
      </c>
      <c r="B7" s="1355" t="s">
        <v>390</v>
      </c>
      <c r="C7" s="1356" t="s">
        <v>391</v>
      </c>
      <c r="D7" s="1357" t="s">
        <v>804</v>
      </c>
      <c r="E7" s="1358">
        <v>165000</v>
      </c>
      <c r="F7" s="1359">
        <f t="shared" ref="F7:F13" si="0">E7</f>
        <v>165000</v>
      </c>
      <c r="G7" s="1358">
        <v>499640</v>
      </c>
      <c r="H7" s="1358">
        <f t="shared" ref="H7:H13" si="1">G7</f>
        <v>499640</v>
      </c>
      <c r="I7" s="1358">
        <v>4017.02</v>
      </c>
      <c r="J7" s="1358">
        <f t="shared" ref="J7:J13" si="2">I7</f>
        <v>4017.02</v>
      </c>
      <c r="K7" s="1360">
        <f t="shared" ref="K7:K15" si="3">I7/E7</f>
        <v>2.4345575757575757E-2</v>
      </c>
      <c r="L7" s="1360">
        <f t="shared" ref="L7:L15" si="4">I7/G7</f>
        <v>8.0398286766471868E-3</v>
      </c>
    </row>
    <row r="8" spans="1:12" s="1353" customFormat="1" ht="45" customHeight="1">
      <c r="A8" s="1354" t="s">
        <v>844</v>
      </c>
      <c r="B8" s="1355" t="s">
        <v>390</v>
      </c>
      <c r="C8" s="1356" t="s">
        <v>391</v>
      </c>
      <c r="D8" s="1357" t="s">
        <v>804</v>
      </c>
      <c r="E8" s="1358">
        <v>165000</v>
      </c>
      <c r="F8" s="1359">
        <f t="shared" si="0"/>
        <v>165000</v>
      </c>
      <c r="G8" s="1358">
        <v>471053</v>
      </c>
      <c r="H8" s="1358">
        <f t="shared" si="1"/>
        <v>471053</v>
      </c>
      <c r="I8" s="1358">
        <v>4017.02</v>
      </c>
      <c r="J8" s="1358">
        <f t="shared" si="2"/>
        <v>4017.02</v>
      </c>
      <c r="K8" s="1360">
        <f t="shared" si="3"/>
        <v>2.4345575757575757E-2</v>
      </c>
      <c r="L8" s="1360">
        <f t="shared" si="4"/>
        <v>8.5277452855623461E-3</v>
      </c>
    </row>
    <row r="9" spans="1:12" s="1353" customFormat="1" ht="45" customHeight="1">
      <c r="A9" s="1615" t="s">
        <v>845</v>
      </c>
      <c r="B9" s="1621" t="s">
        <v>390</v>
      </c>
      <c r="C9" s="1624" t="s">
        <v>391</v>
      </c>
      <c r="D9" s="1357" t="s">
        <v>805</v>
      </c>
      <c r="E9" s="1358"/>
      <c r="F9" s="1359"/>
      <c r="G9" s="1358">
        <v>414687</v>
      </c>
      <c r="H9" s="1620">
        <f>G10+G9</f>
        <v>1015250</v>
      </c>
      <c r="I9" s="1361">
        <v>0</v>
      </c>
      <c r="J9" s="1620">
        <f>SUM(I9:I10)</f>
        <v>158326.95000000001</v>
      </c>
      <c r="K9" s="1362">
        <v>0</v>
      </c>
      <c r="L9" s="1362">
        <v>0</v>
      </c>
    </row>
    <row r="10" spans="1:12" s="1353" customFormat="1" ht="45" customHeight="1">
      <c r="A10" s="1615"/>
      <c r="B10" s="1621"/>
      <c r="C10" s="1624"/>
      <c r="D10" s="1357" t="s">
        <v>804</v>
      </c>
      <c r="E10" s="1358">
        <v>249000</v>
      </c>
      <c r="F10" s="1359">
        <f t="shared" si="0"/>
        <v>249000</v>
      </c>
      <c r="G10" s="1358">
        <v>600563</v>
      </c>
      <c r="H10" s="1620"/>
      <c r="I10" s="1358">
        <v>158326.95000000001</v>
      </c>
      <c r="J10" s="1620"/>
      <c r="K10" s="1360">
        <f t="shared" si="3"/>
        <v>0.63585120481927715</v>
      </c>
      <c r="L10" s="1360">
        <f t="shared" si="4"/>
        <v>0.26363087636101462</v>
      </c>
    </row>
    <row r="11" spans="1:12" s="1353" customFormat="1" ht="45" customHeight="1">
      <c r="A11" s="1354" t="s">
        <v>846</v>
      </c>
      <c r="B11" s="1355" t="s">
        <v>390</v>
      </c>
      <c r="C11" s="1356" t="s">
        <v>391</v>
      </c>
      <c r="D11" s="1357" t="s">
        <v>804</v>
      </c>
      <c r="E11" s="1358">
        <v>165000</v>
      </c>
      <c r="F11" s="1359">
        <f t="shared" si="0"/>
        <v>165000</v>
      </c>
      <c r="G11" s="1358">
        <v>458800</v>
      </c>
      <c r="H11" s="1358">
        <f t="shared" si="1"/>
        <v>458800</v>
      </c>
      <c r="I11" s="1358">
        <v>4017.02</v>
      </c>
      <c r="J11" s="1358">
        <f t="shared" si="2"/>
        <v>4017.02</v>
      </c>
      <c r="K11" s="1360">
        <f t="shared" si="3"/>
        <v>2.4345575757575757E-2</v>
      </c>
      <c r="L11" s="1360">
        <f t="shared" si="4"/>
        <v>8.7554925893635564E-3</v>
      </c>
    </row>
    <row r="12" spans="1:12" s="1353" customFormat="1" ht="45" customHeight="1">
      <c r="A12" s="1354" t="s">
        <v>847</v>
      </c>
      <c r="B12" s="1355" t="s">
        <v>390</v>
      </c>
      <c r="C12" s="1356" t="s">
        <v>391</v>
      </c>
      <c r="D12" s="1357" t="s">
        <v>804</v>
      </c>
      <c r="E12" s="1358">
        <v>165000</v>
      </c>
      <c r="F12" s="1359">
        <f t="shared" si="0"/>
        <v>165000</v>
      </c>
      <c r="G12" s="1358">
        <v>458800</v>
      </c>
      <c r="H12" s="1358">
        <f t="shared" si="1"/>
        <v>458800</v>
      </c>
      <c r="I12" s="1358">
        <v>4017.02</v>
      </c>
      <c r="J12" s="1358">
        <f t="shared" si="2"/>
        <v>4017.02</v>
      </c>
      <c r="K12" s="1360">
        <f t="shared" si="3"/>
        <v>2.4345575757575757E-2</v>
      </c>
      <c r="L12" s="1360">
        <f t="shared" si="4"/>
        <v>8.7554925893635564E-3</v>
      </c>
    </row>
    <row r="13" spans="1:12" s="1353" customFormat="1" ht="45" customHeight="1">
      <c r="A13" s="1354" t="s">
        <v>848</v>
      </c>
      <c r="B13" s="1355" t="s">
        <v>390</v>
      </c>
      <c r="C13" s="1356" t="s">
        <v>391</v>
      </c>
      <c r="D13" s="1357" t="s">
        <v>804</v>
      </c>
      <c r="E13" s="1358">
        <v>165000</v>
      </c>
      <c r="F13" s="1359">
        <f t="shared" si="0"/>
        <v>165000</v>
      </c>
      <c r="G13" s="1358">
        <v>462844</v>
      </c>
      <c r="H13" s="1358">
        <f t="shared" si="1"/>
        <v>462844</v>
      </c>
      <c r="I13" s="1358">
        <v>4016.83</v>
      </c>
      <c r="J13" s="1358">
        <f t="shared" si="2"/>
        <v>4016.83</v>
      </c>
      <c r="K13" s="1360">
        <f t="shared" si="3"/>
        <v>2.434442424242424E-2</v>
      </c>
      <c r="L13" s="1360">
        <f t="shared" si="4"/>
        <v>8.6785828486487891E-3</v>
      </c>
    </row>
    <row r="14" spans="1:12" s="1353" customFormat="1" ht="45" customHeight="1">
      <c r="A14" s="1615" t="s">
        <v>849</v>
      </c>
      <c r="B14" s="1621" t="s">
        <v>390</v>
      </c>
      <c r="C14" s="1624" t="s">
        <v>391</v>
      </c>
      <c r="D14" s="1357" t="s">
        <v>801</v>
      </c>
      <c r="E14" s="1358">
        <v>235000</v>
      </c>
      <c r="F14" s="1620">
        <f>SUM(E14:E15)</f>
        <v>400000</v>
      </c>
      <c r="G14" s="1358">
        <v>4475462</v>
      </c>
      <c r="H14" s="1627">
        <f>SUM(G14:G15)</f>
        <v>4934262</v>
      </c>
      <c r="I14" s="1359">
        <v>3885687.49</v>
      </c>
      <c r="J14" s="1620">
        <f>SUM(I14:I15)</f>
        <v>3889704.5100000002</v>
      </c>
      <c r="K14" s="1360">
        <f>I14/E14</f>
        <v>16.534840382978725</v>
      </c>
      <c r="L14" s="1360">
        <f t="shared" si="4"/>
        <v>0.86822041836127761</v>
      </c>
    </row>
    <row r="15" spans="1:12" s="1353" customFormat="1" ht="45" customHeight="1">
      <c r="A15" s="1615"/>
      <c r="B15" s="1621"/>
      <c r="C15" s="1624"/>
      <c r="D15" s="1357" t="s">
        <v>804</v>
      </c>
      <c r="E15" s="1358">
        <v>165000</v>
      </c>
      <c r="F15" s="1620"/>
      <c r="G15" s="1358">
        <v>458800</v>
      </c>
      <c r="H15" s="1627"/>
      <c r="I15" s="1358">
        <v>4017.02</v>
      </c>
      <c r="J15" s="1620"/>
      <c r="K15" s="1360">
        <f t="shared" si="3"/>
        <v>2.4345575757575757E-2</v>
      </c>
      <c r="L15" s="1360">
        <f t="shared" si="4"/>
        <v>8.7554925893635564E-3</v>
      </c>
    </row>
    <row r="16" spans="1:12" s="1353" customFormat="1" ht="45" customHeight="1">
      <c r="A16" s="1615" t="s">
        <v>850</v>
      </c>
      <c r="B16" s="1621" t="s">
        <v>390</v>
      </c>
      <c r="C16" s="1624" t="s">
        <v>391</v>
      </c>
      <c r="D16" s="1357" t="s">
        <v>805</v>
      </c>
      <c r="E16" s="1358">
        <v>594000</v>
      </c>
      <c r="F16" s="1620">
        <f>SUM(E16:E17)</f>
        <v>759000</v>
      </c>
      <c r="G16" s="1358">
        <v>594000</v>
      </c>
      <c r="H16" s="1627">
        <f>SUM(G16:G17)</f>
        <v>1052800</v>
      </c>
      <c r="I16" s="1361">
        <v>0</v>
      </c>
      <c r="J16" s="1620">
        <f>SUM(I16:I17)</f>
        <v>4017.02</v>
      </c>
      <c r="K16" s="1362">
        <v>0</v>
      </c>
      <c r="L16" s="1362">
        <v>0</v>
      </c>
    </row>
    <row r="17" spans="1:13" s="1353" customFormat="1" ht="45" customHeight="1">
      <c r="A17" s="1615"/>
      <c r="B17" s="1621"/>
      <c r="C17" s="1624"/>
      <c r="D17" s="1357" t="s">
        <v>804</v>
      </c>
      <c r="E17" s="1358">
        <v>165000</v>
      </c>
      <c r="F17" s="1620"/>
      <c r="G17" s="1358">
        <v>458800</v>
      </c>
      <c r="H17" s="1627"/>
      <c r="I17" s="1358">
        <v>4017.02</v>
      </c>
      <c r="J17" s="1620"/>
      <c r="K17" s="1360">
        <f>I17/E17</f>
        <v>2.4345575757575757E-2</v>
      </c>
      <c r="L17" s="1360">
        <f>I17/G17</f>
        <v>8.7554925893635564E-3</v>
      </c>
    </row>
    <row r="18" spans="1:13" s="1353" customFormat="1" ht="45" customHeight="1">
      <c r="A18" s="1354" t="s">
        <v>851</v>
      </c>
      <c r="B18" s="1355" t="s">
        <v>390</v>
      </c>
      <c r="C18" s="1356" t="s">
        <v>391</v>
      </c>
      <c r="D18" s="1357" t="s">
        <v>804</v>
      </c>
      <c r="E18" s="1358">
        <v>165000</v>
      </c>
      <c r="F18" s="1359">
        <f>E18</f>
        <v>165000</v>
      </c>
      <c r="G18" s="1358">
        <v>458800</v>
      </c>
      <c r="H18" s="1358">
        <f>G18</f>
        <v>458800</v>
      </c>
      <c r="I18" s="1358">
        <v>4017.02</v>
      </c>
      <c r="J18" s="1358">
        <f>I18</f>
        <v>4017.02</v>
      </c>
      <c r="K18" s="1360">
        <f>I18/E18</f>
        <v>2.4345575757575757E-2</v>
      </c>
      <c r="L18" s="1360">
        <f>I18/G18</f>
        <v>8.7554925893635564E-3</v>
      </c>
    </row>
    <row r="19" spans="1:13" s="1353" customFormat="1" ht="45" customHeight="1">
      <c r="A19" s="1354" t="s">
        <v>852</v>
      </c>
      <c r="B19" s="1355" t="s">
        <v>390</v>
      </c>
      <c r="C19" s="1356" t="s">
        <v>391</v>
      </c>
      <c r="D19" s="1357" t="s">
        <v>804</v>
      </c>
      <c r="E19" s="1358">
        <v>165000</v>
      </c>
      <c r="F19" s="1359">
        <f>E19</f>
        <v>165000</v>
      </c>
      <c r="G19" s="1358">
        <v>458800</v>
      </c>
      <c r="H19" s="1358">
        <f>G19</f>
        <v>458800</v>
      </c>
      <c r="I19" s="1358">
        <v>4017.02</v>
      </c>
      <c r="J19" s="1358">
        <f>I19</f>
        <v>4017.02</v>
      </c>
      <c r="K19" s="1360">
        <f>I19/E19</f>
        <v>2.4345575757575757E-2</v>
      </c>
      <c r="L19" s="1360">
        <f>I19/G19</f>
        <v>8.7554925893635564E-3</v>
      </c>
    </row>
    <row r="20" spans="1:13" s="1353" customFormat="1" ht="45" customHeight="1">
      <c r="A20" s="1354" t="s">
        <v>853</v>
      </c>
      <c r="B20" s="1355" t="s">
        <v>390</v>
      </c>
      <c r="C20" s="1356" t="s">
        <v>391</v>
      </c>
      <c r="D20" s="1357" t="s">
        <v>804</v>
      </c>
      <c r="E20" s="1358">
        <v>165000</v>
      </c>
      <c r="F20" s="1359">
        <f>E20</f>
        <v>165000</v>
      </c>
      <c r="G20" s="1358">
        <v>458800</v>
      </c>
      <c r="H20" s="1358">
        <f>G20</f>
        <v>458800</v>
      </c>
      <c r="I20" s="1358">
        <v>4017.02</v>
      </c>
      <c r="J20" s="1358">
        <f>I20</f>
        <v>4017.02</v>
      </c>
      <c r="K20" s="1360">
        <f>I20/E20</f>
        <v>2.4345575757575757E-2</v>
      </c>
      <c r="L20" s="1360">
        <f>I20/G20</f>
        <v>8.7554925893635564E-3</v>
      </c>
    </row>
    <row r="21" spans="1:13" ht="45" customHeight="1">
      <c r="A21" s="1632">
        <v>16</v>
      </c>
      <c r="B21" s="1633">
        <v>750</v>
      </c>
      <c r="C21" s="1630" t="s">
        <v>83</v>
      </c>
      <c r="D21" s="1357" t="s">
        <v>801</v>
      </c>
      <c r="E21" s="1363">
        <v>15600000</v>
      </c>
      <c r="F21" s="1620">
        <f>SUM(E21:E22)</f>
        <v>23974000</v>
      </c>
      <c r="G21" s="1363">
        <v>15600000</v>
      </c>
      <c r="H21" s="1620">
        <f>G21+G22</f>
        <v>28917526</v>
      </c>
      <c r="I21" s="1358">
        <v>8167.68</v>
      </c>
      <c r="J21" s="1620">
        <f>SUM(I21:I22)</f>
        <v>7754474.1799999997</v>
      </c>
      <c r="K21" s="1360">
        <f>I21/E21</f>
        <v>5.2356923076923075E-4</v>
      </c>
      <c r="L21" s="1360">
        <f>I21/G21</f>
        <v>5.2356923076923075E-4</v>
      </c>
    </row>
    <row r="22" spans="1:13" ht="45" customHeight="1">
      <c r="A22" s="1632"/>
      <c r="B22" s="1633"/>
      <c r="C22" s="1630"/>
      <c r="D22" s="1357" t="s">
        <v>804</v>
      </c>
      <c r="E22" s="1363">
        <v>8374000</v>
      </c>
      <c r="F22" s="1620"/>
      <c r="G22" s="1363">
        <v>13317526</v>
      </c>
      <c r="H22" s="1620"/>
      <c r="I22" s="1358">
        <v>7746306.5</v>
      </c>
      <c r="J22" s="1620"/>
      <c r="K22" s="1360">
        <f t="shared" ref="K22:K29" si="5">I22/E22</f>
        <v>0.92504257224743258</v>
      </c>
      <c r="L22" s="1360">
        <f t="shared" ref="L22:L29" si="6">I22/G22</f>
        <v>0.58166257756883677</v>
      </c>
    </row>
    <row r="23" spans="1:13" ht="45" customHeight="1">
      <c r="A23" s="1364">
        <v>17</v>
      </c>
      <c r="B23" s="1365">
        <v>750</v>
      </c>
      <c r="C23" s="1357" t="s">
        <v>83</v>
      </c>
      <c r="D23" s="1357" t="s">
        <v>804</v>
      </c>
      <c r="E23" s="1363">
        <v>48818000</v>
      </c>
      <c r="F23" s="1359">
        <f>E23</f>
        <v>48818000</v>
      </c>
      <c r="G23" s="1363">
        <v>48818000</v>
      </c>
      <c r="H23" s="1359">
        <f>G23</f>
        <v>48818000</v>
      </c>
      <c r="I23" s="1359">
        <v>10403234.450000001</v>
      </c>
      <c r="J23" s="1359">
        <f>I23</f>
        <v>10403234.450000001</v>
      </c>
      <c r="K23" s="1360">
        <f t="shared" si="5"/>
        <v>0.21310243045597937</v>
      </c>
      <c r="L23" s="1360">
        <f t="shared" si="6"/>
        <v>0.21310243045597937</v>
      </c>
    </row>
    <row r="24" spans="1:13" ht="45" customHeight="1">
      <c r="A24" s="1632">
        <v>18</v>
      </c>
      <c r="B24" s="1633">
        <v>710</v>
      </c>
      <c r="C24" s="1630" t="s">
        <v>373</v>
      </c>
      <c r="D24" s="1357" t="s">
        <v>805</v>
      </c>
      <c r="E24" s="1363">
        <v>1768000</v>
      </c>
      <c r="F24" s="1627">
        <f>SUM(E24:E26)</f>
        <v>3630000</v>
      </c>
      <c r="G24" s="1363">
        <v>1768000</v>
      </c>
      <c r="H24" s="1627">
        <f>G24+G25+G26</f>
        <v>3630000</v>
      </c>
      <c r="I24" s="1359">
        <v>170126.17</v>
      </c>
      <c r="J24" s="1627">
        <f>SUM(I24:I26)</f>
        <v>529872.81000000006</v>
      </c>
      <c r="K24" s="1360">
        <f t="shared" si="5"/>
        <v>9.6225209276018103E-2</v>
      </c>
      <c r="L24" s="1360">
        <f t="shared" si="6"/>
        <v>9.6225209276018103E-2</v>
      </c>
    </row>
    <row r="25" spans="1:13" ht="45" customHeight="1">
      <c r="A25" s="1632"/>
      <c r="B25" s="1633"/>
      <c r="C25" s="1630"/>
      <c r="D25" s="1357" t="s">
        <v>804</v>
      </c>
      <c r="E25" s="1363">
        <v>945000</v>
      </c>
      <c r="F25" s="1627"/>
      <c r="G25" s="1363">
        <v>945000</v>
      </c>
      <c r="H25" s="1627"/>
      <c r="I25" s="1359">
        <v>219700.72999999998</v>
      </c>
      <c r="J25" s="1627"/>
      <c r="K25" s="1360">
        <f t="shared" si="5"/>
        <v>0.23248754497354496</v>
      </c>
      <c r="L25" s="1360">
        <f t="shared" si="6"/>
        <v>0.23248754497354496</v>
      </c>
    </row>
    <row r="26" spans="1:13" ht="45" customHeight="1">
      <c r="A26" s="1632"/>
      <c r="B26" s="1365">
        <v>750</v>
      </c>
      <c r="C26" s="1357" t="s">
        <v>83</v>
      </c>
      <c r="D26" s="1357" t="s">
        <v>804</v>
      </c>
      <c r="E26" s="1363">
        <v>917000</v>
      </c>
      <c r="F26" s="1627"/>
      <c r="G26" s="1363">
        <v>917000</v>
      </c>
      <c r="H26" s="1627"/>
      <c r="I26" s="1359">
        <v>140045.91000000003</v>
      </c>
      <c r="J26" s="1627"/>
      <c r="K26" s="1366">
        <f t="shared" si="5"/>
        <v>0.15272182115594332</v>
      </c>
      <c r="L26" s="1366">
        <f t="shared" si="6"/>
        <v>0.15272182115594332</v>
      </c>
    </row>
    <row r="27" spans="1:13" ht="45" customHeight="1">
      <c r="A27" s="1632">
        <v>19</v>
      </c>
      <c r="B27" s="1633">
        <v>750</v>
      </c>
      <c r="C27" s="1630" t="s">
        <v>83</v>
      </c>
      <c r="D27" s="1357" t="s">
        <v>801</v>
      </c>
      <c r="E27" s="1363">
        <v>8335000</v>
      </c>
      <c r="F27" s="1627">
        <f>SUM(E27:E29)</f>
        <v>28138000</v>
      </c>
      <c r="G27" s="1363">
        <v>16284546</v>
      </c>
      <c r="H27" s="1627">
        <f>G27+G28+G29</f>
        <v>96899883</v>
      </c>
      <c r="I27" s="1359">
        <v>6993355.3199999994</v>
      </c>
      <c r="J27" s="1627">
        <f>SUM(I27:I29)</f>
        <v>40044830.330000006</v>
      </c>
      <c r="K27" s="1360">
        <f t="shared" si="5"/>
        <v>0.83903483143371316</v>
      </c>
      <c r="L27" s="1360">
        <f t="shared" si="6"/>
        <v>0.42944736193443767</v>
      </c>
    </row>
    <row r="28" spans="1:13" ht="45" customHeight="1">
      <c r="A28" s="1632"/>
      <c r="B28" s="1633"/>
      <c r="C28" s="1630"/>
      <c r="D28" s="1357" t="s">
        <v>805</v>
      </c>
      <c r="E28" s="1363">
        <v>13353000</v>
      </c>
      <c r="F28" s="1627"/>
      <c r="G28" s="1363">
        <v>74165337</v>
      </c>
      <c r="H28" s="1627"/>
      <c r="I28" s="1359">
        <v>32513431.490000002</v>
      </c>
      <c r="J28" s="1627"/>
      <c r="K28" s="1360">
        <f t="shared" si="5"/>
        <v>2.4349158608552388</v>
      </c>
      <c r="L28" s="1360">
        <f t="shared" si="6"/>
        <v>0.43839120544952154</v>
      </c>
    </row>
    <row r="29" spans="1:13" ht="45" customHeight="1">
      <c r="A29" s="1632"/>
      <c r="B29" s="1633"/>
      <c r="C29" s="1630"/>
      <c r="D29" s="1357" t="s">
        <v>804</v>
      </c>
      <c r="E29" s="1363">
        <v>6450000</v>
      </c>
      <c r="F29" s="1627"/>
      <c r="G29" s="1363">
        <v>6450000</v>
      </c>
      <c r="H29" s="1627"/>
      <c r="I29" s="1359">
        <v>538043.52</v>
      </c>
      <c r="J29" s="1627"/>
      <c r="K29" s="1360">
        <f t="shared" si="5"/>
        <v>8.3417600000000008E-2</v>
      </c>
      <c r="L29" s="1360">
        <f t="shared" si="6"/>
        <v>8.3417600000000008E-2</v>
      </c>
    </row>
    <row r="30" spans="1:13" s="1367" customFormat="1" ht="45" customHeight="1">
      <c r="A30" s="1619">
        <v>20</v>
      </c>
      <c r="B30" s="1634">
        <v>150</v>
      </c>
      <c r="C30" s="1635" t="s">
        <v>359</v>
      </c>
      <c r="D30" s="1480" t="s">
        <v>802</v>
      </c>
      <c r="E30" s="1481">
        <v>15441000</v>
      </c>
      <c r="F30" s="1636">
        <f>SUM(E30:E35)</f>
        <v>80982000</v>
      </c>
      <c r="G30" s="1481">
        <v>12437000</v>
      </c>
      <c r="H30" s="1636">
        <f>SUM(G30:G35)</f>
        <v>80982000</v>
      </c>
      <c r="I30" s="1482">
        <v>1996000</v>
      </c>
      <c r="J30" s="1636">
        <f>SUM(I30:I35)</f>
        <v>36226680.079999998</v>
      </c>
      <c r="K30" s="1483">
        <f>I30/E30</f>
        <v>0.12926623923321029</v>
      </c>
      <c r="L30" s="1483">
        <f>I30/G30</f>
        <v>0.16048886387392458</v>
      </c>
    </row>
    <row r="31" spans="1:13" s="1367" customFormat="1" ht="45" customHeight="1">
      <c r="A31" s="1632"/>
      <c r="B31" s="1633"/>
      <c r="C31" s="1630"/>
      <c r="D31" s="1357" t="s">
        <v>805</v>
      </c>
      <c r="E31" s="1363">
        <v>19133000</v>
      </c>
      <c r="F31" s="1627"/>
      <c r="G31" s="1363">
        <v>19133000</v>
      </c>
      <c r="H31" s="1627"/>
      <c r="I31" s="1359">
        <v>8949611.1099999994</v>
      </c>
      <c r="J31" s="1627"/>
      <c r="K31" s="1360">
        <f t="shared" ref="K31:K38" si="7">I31/E31</f>
        <v>0.46775785867349601</v>
      </c>
      <c r="L31" s="1360">
        <f t="shared" ref="L31:L40" si="8">I31/G31</f>
        <v>0.46775785867349601</v>
      </c>
    </row>
    <row r="32" spans="1:13" s="1368" customFormat="1" ht="45" customHeight="1">
      <c r="A32" s="1632"/>
      <c r="B32" s="1365">
        <v>500</v>
      </c>
      <c r="C32" s="1357" t="s">
        <v>364</v>
      </c>
      <c r="D32" s="1357" t="s">
        <v>802</v>
      </c>
      <c r="E32" s="1363">
        <v>25849000</v>
      </c>
      <c r="F32" s="1627"/>
      <c r="G32" s="1363">
        <v>25849000</v>
      </c>
      <c r="H32" s="1627"/>
      <c r="I32" s="1359">
        <v>16667724.370000001</v>
      </c>
      <c r="J32" s="1627"/>
      <c r="K32" s="1360">
        <f t="shared" si="7"/>
        <v>0.64481118689311001</v>
      </c>
      <c r="L32" s="1360">
        <f t="shared" si="8"/>
        <v>0.64481118689311001</v>
      </c>
      <c r="M32" s="1346"/>
    </row>
    <row r="33" spans="1:55" s="1369" customFormat="1" ht="45" customHeight="1">
      <c r="A33" s="1632"/>
      <c r="B33" s="1633">
        <v>750</v>
      </c>
      <c r="C33" s="1630" t="s">
        <v>83</v>
      </c>
      <c r="D33" s="1357" t="s">
        <v>802</v>
      </c>
      <c r="E33" s="1363">
        <v>10173000</v>
      </c>
      <c r="F33" s="1627"/>
      <c r="G33" s="1363">
        <v>13177000</v>
      </c>
      <c r="H33" s="1627"/>
      <c r="I33" s="1359">
        <v>3883963.6700000004</v>
      </c>
      <c r="J33" s="1627"/>
      <c r="K33" s="1360">
        <f t="shared" si="7"/>
        <v>0.38179137619188053</v>
      </c>
      <c r="L33" s="1360">
        <f t="shared" si="8"/>
        <v>0.29475325719055934</v>
      </c>
      <c r="M33" s="1346"/>
      <c r="N33" s="1368"/>
      <c r="O33" s="1368"/>
      <c r="P33" s="1368"/>
      <c r="Q33" s="1368"/>
      <c r="R33" s="1368"/>
      <c r="S33" s="1368"/>
      <c r="T33" s="1368"/>
      <c r="U33" s="1368"/>
      <c r="V33" s="1368"/>
      <c r="W33" s="1368"/>
      <c r="X33" s="1368"/>
      <c r="Y33" s="1368"/>
      <c r="Z33" s="1368"/>
      <c r="AA33" s="1368"/>
      <c r="AB33" s="1368"/>
      <c r="AC33" s="1368"/>
      <c r="AD33" s="1368"/>
      <c r="AE33" s="1368"/>
      <c r="AF33" s="1368"/>
      <c r="AG33" s="1368"/>
      <c r="AH33" s="1368"/>
      <c r="AI33" s="1368"/>
      <c r="AJ33" s="1368"/>
      <c r="AK33" s="1368"/>
      <c r="AL33" s="1368"/>
      <c r="AM33" s="1368"/>
      <c r="AN33" s="1368"/>
      <c r="AO33" s="1368"/>
      <c r="AP33" s="1368"/>
      <c r="AQ33" s="1368"/>
      <c r="AR33" s="1368"/>
      <c r="AS33" s="1368"/>
      <c r="AT33" s="1368"/>
      <c r="AU33" s="1368"/>
      <c r="AV33" s="1368"/>
      <c r="AW33" s="1368"/>
      <c r="AX33" s="1368"/>
      <c r="AY33" s="1368"/>
      <c r="AZ33" s="1368"/>
      <c r="BA33" s="1368"/>
      <c r="BB33" s="1368"/>
      <c r="BC33" s="1368"/>
    </row>
    <row r="34" spans="1:55" s="1369" customFormat="1" ht="45" customHeight="1">
      <c r="A34" s="1632"/>
      <c r="B34" s="1633"/>
      <c r="C34" s="1630"/>
      <c r="D34" s="1357" t="s">
        <v>801</v>
      </c>
      <c r="E34" s="1363">
        <v>3261000</v>
      </c>
      <c r="F34" s="1627"/>
      <c r="G34" s="1363">
        <v>3261000</v>
      </c>
      <c r="H34" s="1627"/>
      <c r="I34" s="1359">
        <v>2489442.56</v>
      </c>
      <c r="J34" s="1627"/>
      <c r="K34" s="1360">
        <f t="shared" si="7"/>
        <v>0.76339851579270168</v>
      </c>
      <c r="L34" s="1360">
        <f t="shared" si="8"/>
        <v>0.76339851579270168</v>
      </c>
      <c r="M34" s="1346"/>
      <c r="N34" s="1368"/>
      <c r="O34" s="1368"/>
      <c r="P34" s="1368"/>
      <c r="Q34" s="1368"/>
      <c r="R34" s="1368"/>
      <c r="S34" s="1368"/>
      <c r="T34" s="1368"/>
      <c r="U34" s="1368"/>
      <c r="V34" s="1368"/>
      <c r="W34" s="1368"/>
      <c r="X34" s="1368"/>
      <c r="Y34" s="1368"/>
      <c r="Z34" s="1368"/>
      <c r="AA34" s="1368"/>
      <c r="AB34" s="1368"/>
      <c r="AC34" s="1368"/>
      <c r="AD34" s="1368"/>
      <c r="AE34" s="1368"/>
      <c r="AF34" s="1368"/>
      <c r="AG34" s="1368"/>
      <c r="AH34" s="1368"/>
      <c r="AI34" s="1368"/>
      <c r="AJ34" s="1368"/>
      <c r="AK34" s="1368"/>
      <c r="AL34" s="1368"/>
      <c r="AM34" s="1368"/>
      <c r="AN34" s="1368"/>
      <c r="AO34" s="1368"/>
      <c r="AP34" s="1368"/>
      <c r="AQ34" s="1368"/>
      <c r="AR34" s="1368"/>
      <c r="AS34" s="1368"/>
      <c r="AT34" s="1368"/>
      <c r="AU34" s="1368"/>
      <c r="AV34" s="1368"/>
      <c r="AW34" s="1368"/>
      <c r="AX34" s="1368"/>
      <c r="AY34" s="1368"/>
      <c r="AZ34" s="1368"/>
      <c r="BA34" s="1368"/>
      <c r="BB34" s="1368"/>
      <c r="BC34" s="1368"/>
    </row>
    <row r="35" spans="1:55" s="1368" customFormat="1" ht="45" customHeight="1">
      <c r="A35" s="1632"/>
      <c r="B35" s="1633"/>
      <c r="C35" s="1630"/>
      <c r="D35" s="1357" t="s">
        <v>805</v>
      </c>
      <c r="E35" s="1363">
        <v>7125000</v>
      </c>
      <c r="F35" s="1627"/>
      <c r="G35" s="1363">
        <v>7125000</v>
      </c>
      <c r="H35" s="1627"/>
      <c r="I35" s="1359">
        <v>2239938.37</v>
      </c>
      <c r="J35" s="1627"/>
      <c r="K35" s="1360">
        <f t="shared" si="7"/>
        <v>0.31437731508771932</v>
      </c>
      <c r="L35" s="1360">
        <f t="shared" si="8"/>
        <v>0.31437731508771932</v>
      </c>
      <c r="M35" s="1346"/>
    </row>
    <row r="36" spans="1:55" s="1368" customFormat="1" ht="45" customHeight="1">
      <c r="A36" s="1632">
        <v>21</v>
      </c>
      <c r="B36" s="1633">
        <v>600</v>
      </c>
      <c r="C36" s="1630" t="s">
        <v>368</v>
      </c>
      <c r="D36" s="1357" t="s">
        <v>801</v>
      </c>
      <c r="E36" s="1363">
        <v>283163000</v>
      </c>
      <c r="F36" s="1627">
        <f>SUM(E36:E42)</f>
        <v>292225000</v>
      </c>
      <c r="G36" s="1363">
        <v>639937560</v>
      </c>
      <c r="H36" s="1627">
        <f>SUM(G36:G42)</f>
        <v>670194617</v>
      </c>
      <c r="I36" s="1359">
        <v>551638690.6500001</v>
      </c>
      <c r="J36" s="1627">
        <f>SUM(I36:I42)</f>
        <v>565360886.87000024</v>
      </c>
      <c r="K36" s="1360">
        <f t="shared" si="7"/>
        <v>1.9481312553193746</v>
      </c>
      <c r="L36" s="1360">
        <f t="shared" si="8"/>
        <v>0.86201955492345239</v>
      </c>
      <c r="M36" s="1346"/>
    </row>
    <row r="37" spans="1:55" s="1368" customFormat="1" ht="45" customHeight="1">
      <c r="A37" s="1632"/>
      <c r="B37" s="1633"/>
      <c r="C37" s="1630"/>
      <c r="D37" s="1357" t="s">
        <v>824</v>
      </c>
      <c r="E37" s="1363"/>
      <c r="F37" s="1627"/>
      <c r="G37" s="1363">
        <v>12094358</v>
      </c>
      <c r="H37" s="1627"/>
      <c r="I37" s="1359">
        <v>7359418.4400000004</v>
      </c>
      <c r="J37" s="1627"/>
      <c r="K37" s="1362">
        <v>0</v>
      </c>
      <c r="L37" s="1360">
        <f t="shared" si="8"/>
        <v>0.60850013204504116</v>
      </c>
      <c r="M37" s="1346"/>
    </row>
    <row r="38" spans="1:55" s="1368" customFormat="1" ht="45" customHeight="1">
      <c r="A38" s="1632"/>
      <c r="B38" s="1633"/>
      <c r="C38" s="1630"/>
      <c r="D38" s="1357" t="s">
        <v>804</v>
      </c>
      <c r="E38" s="1363">
        <v>390000</v>
      </c>
      <c r="F38" s="1627"/>
      <c r="G38" s="1363">
        <v>1455639</v>
      </c>
      <c r="H38" s="1627"/>
      <c r="I38" s="1370">
        <v>862474.34000000008</v>
      </c>
      <c r="J38" s="1627"/>
      <c r="K38" s="1360">
        <f t="shared" si="7"/>
        <v>2.2114726666666669</v>
      </c>
      <c r="L38" s="1360">
        <f t="shared" si="8"/>
        <v>0.59250565559180546</v>
      </c>
      <c r="M38" s="1346"/>
    </row>
    <row r="39" spans="1:55" s="1368" customFormat="1" ht="45" customHeight="1">
      <c r="A39" s="1632"/>
      <c r="B39" s="1633"/>
      <c r="C39" s="1630"/>
      <c r="D39" s="1357" t="s">
        <v>854</v>
      </c>
      <c r="E39" s="1363">
        <v>2681000</v>
      </c>
      <c r="F39" s="1627"/>
      <c r="G39" s="1363">
        <v>2672000</v>
      </c>
      <c r="H39" s="1627"/>
      <c r="I39" s="1361">
        <v>0</v>
      </c>
      <c r="J39" s="1627"/>
      <c r="K39" s="1362">
        <v>0</v>
      </c>
      <c r="L39" s="1362">
        <v>0</v>
      </c>
      <c r="M39" s="1346"/>
    </row>
    <row r="40" spans="1:55" s="1368" customFormat="1" ht="45" customHeight="1">
      <c r="A40" s="1632"/>
      <c r="B40" s="1633"/>
      <c r="C40" s="1630"/>
      <c r="D40" s="1357" t="s">
        <v>821</v>
      </c>
      <c r="E40" s="1363"/>
      <c r="F40" s="1627"/>
      <c r="G40" s="1363">
        <v>8044060</v>
      </c>
      <c r="H40" s="1627"/>
      <c r="I40" s="1370">
        <v>4321740</v>
      </c>
      <c r="J40" s="1627"/>
      <c r="K40" s="1362">
        <v>0</v>
      </c>
      <c r="L40" s="1360">
        <f t="shared" si="8"/>
        <v>0.53725854854389454</v>
      </c>
      <c r="M40" s="1346"/>
    </row>
    <row r="41" spans="1:55" s="1368" customFormat="1" ht="45" customHeight="1">
      <c r="A41" s="1632"/>
      <c r="B41" s="1633">
        <v>750</v>
      </c>
      <c r="C41" s="1630" t="s">
        <v>83</v>
      </c>
      <c r="D41" s="1357" t="s">
        <v>801</v>
      </c>
      <c r="E41" s="1363">
        <v>1490000</v>
      </c>
      <c r="F41" s="1627"/>
      <c r="G41" s="1363">
        <v>1490000</v>
      </c>
      <c r="H41" s="1627"/>
      <c r="I41" s="1370">
        <v>1178563.44</v>
      </c>
      <c r="J41" s="1627"/>
      <c r="K41" s="1366">
        <f>I41/E41</f>
        <v>0.79098217449664421</v>
      </c>
      <c r="L41" s="1366">
        <f>I41/G41</f>
        <v>0.79098217449664421</v>
      </c>
      <c r="M41" s="1346"/>
    </row>
    <row r="42" spans="1:55" s="1368" customFormat="1" ht="45" customHeight="1">
      <c r="A42" s="1632"/>
      <c r="B42" s="1633"/>
      <c r="C42" s="1630"/>
      <c r="D42" s="1357" t="s">
        <v>804</v>
      </c>
      <c r="E42" s="1363">
        <v>4501000</v>
      </c>
      <c r="F42" s="1627"/>
      <c r="G42" s="1363">
        <v>4501000</v>
      </c>
      <c r="H42" s="1627"/>
      <c r="I42" s="1361">
        <v>0</v>
      </c>
      <c r="J42" s="1627"/>
      <c r="K42" s="1362">
        <v>0</v>
      </c>
      <c r="L42" s="1362">
        <v>0</v>
      </c>
      <c r="M42" s="1346"/>
    </row>
    <row r="43" spans="1:55" s="1368" customFormat="1" ht="45" customHeight="1">
      <c r="A43" s="1364">
        <v>22</v>
      </c>
      <c r="B43" s="1365">
        <v>750</v>
      </c>
      <c r="C43" s="1357" t="s">
        <v>83</v>
      </c>
      <c r="D43" s="1357" t="s">
        <v>801</v>
      </c>
      <c r="E43" s="1363"/>
      <c r="F43" s="1359"/>
      <c r="G43" s="1363">
        <v>2766631</v>
      </c>
      <c r="H43" s="1359">
        <f>G43</f>
        <v>2766631</v>
      </c>
      <c r="I43" s="1370">
        <v>2766630.87</v>
      </c>
      <c r="J43" s="1359">
        <f>I43</f>
        <v>2766630.87</v>
      </c>
      <c r="K43" s="1362">
        <v>0</v>
      </c>
      <c r="L43" s="1360">
        <f>I43/G43</f>
        <v>0.99999995301144251</v>
      </c>
      <c r="M43" s="1346"/>
    </row>
    <row r="44" spans="1:55" s="1368" customFormat="1" ht="45" customHeight="1">
      <c r="A44" s="1632">
        <v>24</v>
      </c>
      <c r="B44" s="1633">
        <v>730</v>
      </c>
      <c r="C44" s="1630" t="s">
        <v>711</v>
      </c>
      <c r="D44" s="1357" t="s">
        <v>829</v>
      </c>
      <c r="E44" s="1363">
        <v>907000</v>
      </c>
      <c r="F44" s="1627">
        <f>SUM(E44:E58)</f>
        <v>229177000</v>
      </c>
      <c r="G44" s="1363">
        <v>907000</v>
      </c>
      <c r="H44" s="1627">
        <f>SUM(G44:G58)</f>
        <v>393245345</v>
      </c>
      <c r="I44" s="1361">
        <v>0</v>
      </c>
      <c r="J44" s="1627">
        <f>SUM(I44:I58)</f>
        <v>229476769.5</v>
      </c>
      <c r="K44" s="1362">
        <v>0</v>
      </c>
      <c r="L44" s="1362">
        <v>0</v>
      </c>
      <c r="M44" s="1346"/>
    </row>
    <row r="45" spans="1:55" s="1368" customFormat="1" ht="45" customHeight="1">
      <c r="A45" s="1632"/>
      <c r="B45" s="1633"/>
      <c r="C45" s="1630"/>
      <c r="D45" s="1357" t="s">
        <v>830</v>
      </c>
      <c r="E45" s="1363">
        <v>23000</v>
      </c>
      <c r="F45" s="1627"/>
      <c r="G45" s="1363">
        <v>23000</v>
      </c>
      <c r="H45" s="1627"/>
      <c r="I45" s="1361">
        <v>0</v>
      </c>
      <c r="J45" s="1627"/>
      <c r="K45" s="1362">
        <v>0</v>
      </c>
      <c r="L45" s="1362">
        <v>0</v>
      </c>
      <c r="M45" s="1346"/>
    </row>
    <row r="46" spans="1:55" s="1368" customFormat="1" ht="45" customHeight="1">
      <c r="A46" s="1617"/>
      <c r="B46" s="1633"/>
      <c r="C46" s="1630"/>
      <c r="D46" s="1357" t="s">
        <v>801</v>
      </c>
      <c r="E46" s="1363">
        <v>10000000</v>
      </c>
      <c r="F46" s="1627"/>
      <c r="G46" s="1363">
        <v>24269442</v>
      </c>
      <c r="H46" s="1627"/>
      <c r="I46" s="1359">
        <v>7535615.8200000003</v>
      </c>
      <c r="J46" s="1627"/>
      <c r="K46" s="1360">
        <f>I46/E46</f>
        <v>0.75356158200000001</v>
      </c>
      <c r="L46" s="1360">
        <f>I46/G46</f>
        <v>0.3104981078674986</v>
      </c>
      <c r="M46" s="1346"/>
    </row>
    <row r="47" spans="1:55" s="1368" customFormat="1" ht="45" customHeight="1">
      <c r="A47" s="1619"/>
      <c r="B47" s="1633">
        <v>750</v>
      </c>
      <c r="C47" s="1630" t="s">
        <v>83</v>
      </c>
      <c r="D47" s="1357" t="s">
        <v>829</v>
      </c>
      <c r="E47" s="1363">
        <v>131000</v>
      </c>
      <c r="F47" s="1627"/>
      <c r="G47" s="1363">
        <v>131000</v>
      </c>
      <c r="H47" s="1627"/>
      <c r="I47" s="1371">
        <v>48.36</v>
      </c>
      <c r="J47" s="1627"/>
      <c r="K47" s="1360">
        <f>I47/E47</f>
        <v>3.6916030534351143E-4</v>
      </c>
      <c r="L47" s="1360">
        <f>I47/G47</f>
        <v>3.6916030534351143E-4</v>
      </c>
      <c r="M47" s="1346"/>
    </row>
    <row r="48" spans="1:55" s="1368" customFormat="1" ht="45" customHeight="1">
      <c r="A48" s="1632"/>
      <c r="B48" s="1633"/>
      <c r="C48" s="1630"/>
      <c r="D48" s="1357" t="s">
        <v>830</v>
      </c>
      <c r="E48" s="1363">
        <v>103000</v>
      </c>
      <c r="F48" s="1627"/>
      <c r="G48" s="1363">
        <v>103000</v>
      </c>
      <c r="H48" s="1627"/>
      <c r="I48" s="1371">
        <v>50.04</v>
      </c>
      <c r="J48" s="1627"/>
      <c r="K48" s="1360">
        <f>I48/E48</f>
        <v>4.8582524271844658E-4</v>
      </c>
      <c r="L48" s="1360">
        <f>I48/G48</f>
        <v>4.8582524271844658E-4</v>
      </c>
      <c r="M48" s="1372"/>
    </row>
    <row r="49" spans="1:13" s="1368" customFormat="1" ht="45" customHeight="1">
      <c r="A49" s="1632"/>
      <c r="B49" s="1633"/>
      <c r="C49" s="1630"/>
      <c r="D49" s="1357" t="s">
        <v>804</v>
      </c>
      <c r="E49" s="1363"/>
      <c r="F49" s="1627"/>
      <c r="G49" s="1363">
        <v>184100</v>
      </c>
      <c r="H49" s="1627"/>
      <c r="I49" s="1363">
        <v>57451.740000000005</v>
      </c>
      <c r="J49" s="1627"/>
      <c r="K49" s="1373">
        <v>0</v>
      </c>
      <c r="L49" s="1360">
        <f>I49/G49</f>
        <v>0.3120681151548072</v>
      </c>
      <c r="M49" s="1372"/>
    </row>
    <row r="50" spans="1:13" s="1368" customFormat="1" ht="45" customHeight="1">
      <c r="A50" s="1632"/>
      <c r="B50" s="1633"/>
      <c r="C50" s="1630"/>
      <c r="D50" s="1357" t="s">
        <v>801</v>
      </c>
      <c r="E50" s="1363">
        <v>51000</v>
      </c>
      <c r="F50" s="1627"/>
      <c r="G50" s="1374">
        <v>0</v>
      </c>
      <c r="H50" s="1627"/>
      <c r="I50" s="1361">
        <v>0</v>
      </c>
      <c r="J50" s="1627"/>
      <c r="K50" s="1362">
        <v>0</v>
      </c>
      <c r="L50" s="1362">
        <v>0</v>
      </c>
      <c r="M50" s="1372"/>
    </row>
    <row r="51" spans="1:13" s="1368" customFormat="1" ht="45" customHeight="1">
      <c r="A51" s="1632"/>
      <c r="B51" s="1633">
        <v>801</v>
      </c>
      <c r="C51" s="1630" t="s">
        <v>115</v>
      </c>
      <c r="D51" s="1357" t="s">
        <v>829</v>
      </c>
      <c r="E51" s="1363">
        <v>890000</v>
      </c>
      <c r="F51" s="1627"/>
      <c r="G51" s="1363">
        <v>593731</v>
      </c>
      <c r="H51" s="1627"/>
      <c r="I51" s="1361">
        <v>0</v>
      </c>
      <c r="J51" s="1627"/>
      <c r="K51" s="1362">
        <v>0</v>
      </c>
      <c r="L51" s="1362">
        <v>0</v>
      </c>
      <c r="M51" s="1346"/>
    </row>
    <row r="52" spans="1:13" s="1368" customFormat="1" ht="45" customHeight="1">
      <c r="A52" s="1632"/>
      <c r="B52" s="1633"/>
      <c r="C52" s="1630"/>
      <c r="D52" s="1357" t="s">
        <v>830</v>
      </c>
      <c r="E52" s="1363">
        <v>6000</v>
      </c>
      <c r="F52" s="1627"/>
      <c r="G52" s="1363">
        <v>6000</v>
      </c>
      <c r="H52" s="1627"/>
      <c r="I52" s="1361">
        <v>0</v>
      </c>
      <c r="J52" s="1627"/>
      <c r="K52" s="1362">
        <v>0</v>
      </c>
      <c r="L52" s="1362">
        <v>0</v>
      </c>
      <c r="M52" s="1346"/>
    </row>
    <row r="53" spans="1:13" s="1368" customFormat="1" ht="45" customHeight="1">
      <c r="A53" s="1632"/>
      <c r="B53" s="1633"/>
      <c r="C53" s="1630"/>
      <c r="D53" s="1357" t="s">
        <v>801</v>
      </c>
      <c r="E53" s="1363">
        <v>34579000</v>
      </c>
      <c r="F53" s="1627"/>
      <c r="G53" s="1363">
        <v>36210163</v>
      </c>
      <c r="H53" s="1627"/>
      <c r="I53" s="1359">
        <v>19816017.109999999</v>
      </c>
      <c r="J53" s="1627"/>
      <c r="K53" s="1360">
        <f>I53/E53</f>
        <v>0.57306507157523345</v>
      </c>
      <c r="L53" s="1360">
        <f>I53/G53</f>
        <v>0.54725014935723981</v>
      </c>
      <c r="M53" s="1346"/>
    </row>
    <row r="54" spans="1:13" s="1368" customFormat="1" ht="45" customHeight="1">
      <c r="A54" s="1632"/>
      <c r="B54" s="1633"/>
      <c r="C54" s="1630"/>
      <c r="D54" s="1357" t="s">
        <v>804</v>
      </c>
      <c r="E54" s="1363">
        <v>554000</v>
      </c>
      <c r="F54" s="1627"/>
      <c r="G54" s="1363">
        <v>554000</v>
      </c>
      <c r="H54" s="1627"/>
      <c r="I54" s="1359">
        <v>118029.56999999999</v>
      </c>
      <c r="J54" s="1627"/>
      <c r="K54" s="1360">
        <f>I54/E54</f>
        <v>0.21304976534296027</v>
      </c>
      <c r="L54" s="1360">
        <f>I54/G54</f>
        <v>0.21304976534296027</v>
      </c>
      <c r="M54" s="1346"/>
    </row>
    <row r="55" spans="1:13" s="1368" customFormat="1" ht="45" customHeight="1">
      <c r="A55" s="1632"/>
      <c r="B55" s="1633"/>
      <c r="C55" s="1630"/>
      <c r="D55" s="1357" t="s">
        <v>819</v>
      </c>
      <c r="E55" s="1363"/>
      <c r="F55" s="1627"/>
      <c r="G55" s="1363">
        <v>259742</v>
      </c>
      <c r="H55" s="1627"/>
      <c r="I55" s="1359">
        <v>184004.66999999998</v>
      </c>
      <c r="J55" s="1627"/>
      <c r="K55" s="1362">
        <v>0</v>
      </c>
      <c r="L55" s="1360">
        <f>I55/G55</f>
        <v>0.70841323313133797</v>
      </c>
      <c r="M55" s="1346"/>
    </row>
    <row r="56" spans="1:13" s="1368" customFormat="1" ht="45" customHeight="1">
      <c r="A56" s="1632"/>
      <c r="B56" s="1633">
        <v>921</v>
      </c>
      <c r="C56" s="1630" t="s">
        <v>585</v>
      </c>
      <c r="D56" s="1357" t="s">
        <v>829</v>
      </c>
      <c r="E56" s="1363">
        <v>53311000</v>
      </c>
      <c r="F56" s="1627"/>
      <c r="G56" s="1363">
        <v>48439542</v>
      </c>
      <c r="H56" s="1627"/>
      <c r="I56" s="1359">
        <v>30436405.59</v>
      </c>
      <c r="J56" s="1627"/>
      <c r="K56" s="1360">
        <f t="shared" ref="K56:K61" si="9">I56/E56</f>
        <v>0.57092167826527362</v>
      </c>
      <c r="L56" s="1360">
        <f t="shared" ref="L56:L61" si="10">I56/G56</f>
        <v>0.62833801339409856</v>
      </c>
      <c r="M56" s="1346"/>
    </row>
    <row r="57" spans="1:13" s="1368" customFormat="1" ht="45" customHeight="1">
      <c r="A57" s="1632"/>
      <c r="B57" s="1633"/>
      <c r="C57" s="1630"/>
      <c r="D57" s="1357" t="s">
        <v>830</v>
      </c>
      <c r="E57" s="1363">
        <v>259000</v>
      </c>
      <c r="F57" s="1627"/>
      <c r="G57" s="1363">
        <v>259000</v>
      </c>
      <c r="H57" s="1627"/>
      <c r="I57" s="1359">
        <v>16829.330000000002</v>
      </c>
      <c r="J57" s="1627"/>
      <c r="K57" s="1360">
        <f t="shared" si="9"/>
        <v>6.4978108108108112E-2</v>
      </c>
      <c r="L57" s="1360">
        <f t="shared" si="10"/>
        <v>6.4978108108108112E-2</v>
      </c>
      <c r="M57" s="1346"/>
    </row>
    <row r="58" spans="1:13" s="1368" customFormat="1" ht="45" customHeight="1">
      <c r="A58" s="1632"/>
      <c r="B58" s="1633"/>
      <c r="C58" s="1630"/>
      <c r="D58" s="1357" t="s">
        <v>801</v>
      </c>
      <c r="E58" s="1363">
        <v>128363000</v>
      </c>
      <c r="F58" s="1627"/>
      <c r="G58" s="1363">
        <v>281305625</v>
      </c>
      <c r="H58" s="1627"/>
      <c r="I58" s="1359">
        <v>171312317.26999998</v>
      </c>
      <c r="J58" s="1627"/>
      <c r="K58" s="1360">
        <f t="shared" si="9"/>
        <v>1.3345926573077911</v>
      </c>
      <c r="L58" s="1360">
        <f t="shared" si="10"/>
        <v>0.60899001671225017</v>
      </c>
      <c r="M58" s="1346"/>
    </row>
    <row r="59" spans="1:13" s="1368" customFormat="1" ht="45" customHeight="1">
      <c r="A59" s="1632">
        <v>27</v>
      </c>
      <c r="B59" s="1633">
        <v>750</v>
      </c>
      <c r="C59" s="1630" t="s">
        <v>83</v>
      </c>
      <c r="D59" s="1357" t="s">
        <v>804</v>
      </c>
      <c r="E59" s="1363">
        <v>3964000</v>
      </c>
      <c r="F59" s="1627">
        <f>SUM(E59:E60)</f>
        <v>1301254000</v>
      </c>
      <c r="G59" s="1363">
        <v>6026000</v>
      </c>
      <c r="H59" s="1627">
        <f>SUM(G59:G60)</f>
        <v>1713154000</v>
      </c>
      <c r="I59" s="1359">
        <v>226472.14</v>
      </c>
      <c r="J59" s="1627">
        <f>SUM(I59:I60)</f>
        <v>1211962153.3700001</v>
      </c>
      <c r="K59" s="1360">
        <f t="shared" si="9"/>
        <v>5.7132225025227044E-2</v>
      </c>
      <c r="L59" s="1360">
        <f t="shared" si="10"/>
        <v>3.7582499170262199E-2</v>
      </c>
      <c r="M59" s="1346"/>
    </row>
    <row r="60" spans="1:13" s="1368" customFormat="1" ht="45" customHeight="1">
      <c r="A60" s="1632"/>
      <c r="B60" s="1633"/>
      <c r="C60" s="1630"/>
      <c r="D60" s="1357" t="s">
        <v>805</v>
      </c>
      <c r="E60" s="1363">
        <v>1297290000</v>
      </c>
      <c r="F60" s="1627"/>
      <c r="G60" s="1363">
        <v>1707128000</v>
      </c>
      <c r="H60" s="1627"/>
      <c r="I60" s="1370">
        <v>1211735681.23</v>
      </c>
      <c r="J60" s="1627"/>
      <c r="K60" s="1360">
        <f t="shared" si="9"/>
        <v>0.93405150832119266</v>
      </c>
      <c r="L60" s="1360">
        <f t="shared" si="10"/>
        <v>0.70980950533879128</v>
      </c>
      <c r="M60" s="1346"/>
    </row>
    <row r="61" spans="1:13" s="1368" customFormat="1" ht="45" customHeight="1">
      <c r="A61" s="1632">
        <v>28</v>
      </c>
      <c r="B61" s="1633">
        <v>730</v>
      </c>
      <c r="C61" s="1630" t="s">
        <v>711</v>
      </c>
      <c r="D61" s="1357" t="s">
        <v>802</v>
      </c>
      <c r="E61" s="1363">
        <v>3264428000</v>
      </c>
      <c r="F61" s="1627">
        <f>SUM(E61:E66)</f>
        <v>4034275000</v>
      </c>
      <c r="G61" s="1363">
        <v>3072614000</v>
      </c>
      <c r="H61" s="1627">
        <f>SUM(G61:G66)</f>
        <v>4034275000</v>
      </c>
      <c r="I61" s="1359">
        <v>2329194881.3199997</v>
      </c>
      <c r="J61" s="1627">
        <f>SUM(I61:I66)</f>
        <v>3107638262.1599998</v>
      </c>
      <c r="K61" s="1360">
        <f t="shared" si="9"/>
        <v>0.71350781249272455</v>
      </c>
      <c r="L61" s="1360">
        <f t="shared" si="10"/>
        <v>0.75804994747794541</v>
      </c>
      <c r="M61" s="1346"/>
    </row>
    <row r="62" spans="1:13" s="1368" customFormat="1" ht="45" customHeight="1">
      <c r="A62" s="1632"/>
      <c r="B62" s="1633"/>
      <c r="C62" s="1630"/>
      <c r="D62" s="1357" t="s">
        <v>805</v>
      </c>
      <c r="E62" s="1363">
        <v>169000</v>
      </c>
      <c r="F62" s="1627"/>
      <c r="G62" s="1363">
        <v>169000</v>
      </c>
      <c r="H62" s="1627"/>
      <c r="I62" s="1361">
        <v>0</v>
      </c>
      <c r="J62" s="1627"/>
      <c r="K62" s="1362">
        <v>0</v>
      </c>
      <c r="L62" s="1362">
        <v>0</v>
      </c>
      <c r="M62" s="1346"/>
    </row>
    <row r="63" spans="1:13" s="1368" customFormat="1" ht="45" customHeight="1">
      <c r="A63" s="1632"/>
      <c r="B63" s="1633"/>
      <c r="C63" s="1630"/>
      <c r="D63" s="1357" t="s">
        <v>804</v>
      </c>
      <c r="E63" s="1363">
        <v>765204000</v>
      </c>
      <c r="F63" s="1627"/>
      <c r="G63" s="1363">
        <v>957018000</v>
      </c>
      <c r="H63" s="1627"/>
      <c r="I63" s="1359">
        <v>776108884.95000005</v>
      </c>
      <c r="J63" s="1627"/>
      <c r="K63" s="1360">
        <f>I63/E63</f>
        <v>1.0142509513149436</v>
      </c>
      <c r="L63" s="1360">
        <f>I63/G63</f>
        <v>0.81096581772756626</v>
      </c>
      <c r="M63" s="1346"/>
    </row>
    <row r="64" spans="1:13" s="1368" customFormat="1" ht="45" customHeight="1">
      <c r="A64" s="1632"/>
      <c r="B64" s="1633">
        <v>750</v>
      </c>
      <c r="C64" s="1630" t="s">
        <v>83</v>
      </c>
      <c r="D64" s="1357" t="s">
        <v>802</v>
      </c>
      <c r="E64" s="1363">
        <v>1713000</v>
      </c>
      <c r="F64" s="1627"/>
      <c r="G64" s="1363">
        <v>1817000</v>
      </c>
      <c r="H64" s="1627"/>
      <c r="I64" s="1359">
        <v>935225.47999999986</v>
      </c>
      <c r="J64" s="1627"/>
      <c r="K64" s="1360">
        <f>I64/E64</f>
        <v>0.54595766491535314</v>
      </c>
      <c r="L64" s="1360">
        <f>I64/G64</f>
        <v>0.51470857457347263</v>
      </c>
      <c r="M64" s="1346"/>
    </row>
    <row r="65" spans="1:13" s="1368" customFormat="1" ht="45" customHeight="1">
      <c r="A65" s="1632"/>
      <c r="B65" s="1633"/>
      <c r="C65" s="1630"/>
      <c r="D65" s="1357" t="s">
        <v>805</v>
      </c>
      <c r="E65" s="1363">
        <v>710000</v>
      </c>
      <c r="F65" s="1627"/>
      <c r="G65" s="1363">
        <v>301000</v>
      </c>
      <c r="H65" s="1627"/>
      <c r="I65" s="1359">
        <v>136232.61000000002</v>
      </c>
      <c r="J65" s="1627"/>
      <c r="K65" s="1360">
        <f>I65/E65</f>
        <v>0.19187691549295777</v>
      </c>
      <c r="L65" s="1360">
        <f>I65/G65</f>
        <v>0.4526000332225914</v>
      </c>
      <c r="M65" s="1346"/>
    </row>
    <row r="66" spans="1:13" s="1368" customFormat="1" ht="45" customHeight="1">
      <c r="A66" s="1632"/>
      <c r="B66" s="1633"/>
      <c r="C66" s="1630"/>
      <c r="D66" s="1357" t="s">
        <v>804</v>
      </c>
      <c r="E66" s="1363">
        <v>2051000</v>
      </c>
      <c r="F66" s="1627"/>
      <c r="G66" s="1363">
        <v>2356000</v>
      </c>
      <c r="H66" s="1627"/>
      <c r="I66" s="1359">
        <v>1263037.8</v>
      </c>
      <c r="J66" s="1627"/>
      <c r="K66" s="1360">
        <f>I66/E66</f>
        <v>0.61581560214529496</v>
      </c>
      <c r="L66" s="1360">
        <f>I66/G66</f>
        <v>0.53609414261460109</v>
      </c>
      <c r="M66" s="1346"/>
    </row>
    <row r="67" spans="1:13" s="1368" customFormat="1" ht="45" customHeight="1">
      <c r="A67" s="1632">
        <v>29</v>
      </c>
      <c r="B67" s="1633">
        <v>752</v>
      </c>
      <c r="C67" s="1630" t="s">
        <v>113</v>
      </c>
      <c r="D67" s="1357" t="s">
        <v>801</v>
      </c>
      <c r="E67" s="1363">
        <v>300000</v>
      </c>
      <c r="F67" s="1627">
        <f>SUM(E67:E69)</f>
        <v>19041000</v>
      </c>
      <c r="G67" s="1363">
        <v>300000</v>
      </c>
      <c r="H67" s="1627">
        <f>SUM(G67:G69)</f>
        <v>19041000</v>
      </c>
      <c r="I67" s="1359">
        <v>99029.26</v>
      </c>
      <c r="J67" s="1627">
        <f>SUM(I67:I69)</f>
        <v>517629.87000000011</v>
      </c>
      <c r="K67" s="1360">
        <f>I67/E67</f>
        <v>0.3300975333333333</v>
      </c>
      <c r="L67" s="1360">
        <f>I67/G67</f>
        <v>0.3300975333333333</v>
      </c>
      <c r="M67" s="1346"/>
    </row>
    <row r="68" spans="1:13" s="1368" customFormat="1" ht="45" customHeight="1">
      <c r="A68" s="1632"/>
      <c r="B68" s="1633"/>
      <c r="C68" s="1630"/>
      <c r="D68" s="1357" t="s">
        <v>805</v>
      </c>
      <c r="E68" s="1363">
        <v>3129000</v>
      </c>
      <c r="F68" s="1627"/>
      <c r="G68" s="1363">
        <v>3129000</v>
      </c>
      <c r="H68" s="1627"/>
      <c r="I68" s="1361">
        <v>0</v>
      </c>
      <c r="J68" s="1627"/>
      <c r="K68" s="1362">
        <v>0</v>
      </c>
      <c r="L68" s="1362">
        <v>0</v>
      </c>
      <c r="M68" s="1346"/>
    </row>
    <row r="69" spans="1:13" s="1368" customFormat="1" ht="45" customHeight="1">
      <c r="A69" s="1632"/>
      <c r="B69" s="1365">
        <v>851</v>
      </c>
      <c r="C69" s="1357" t="s">
        <v>404</v>
      </c>
      <c r="D69" s="1357" t="s">
        <v>805</v>
      </c>
      <c r="E69" s="1363">
        <v>15612000</v>
      </c>
      <c r="F69" s="1627"/>
      <c r="G69" s="1363">
        <v>15612000</v>
      </c>
      <c r="H69" s="1627"/>
      <c r="I69" s="1359">
        <v>418600.6100000001</v>
      </c>
      <c r="J69" s="1627"/>
      <c r="K69" s="1360">
        <f t="shared" ref="K69:K98" si="11">I69/E69</f>
        <v>2.6812747245708438E-2</v>
      </c>
      <c r="L69" s="1360">
        <f t="shared" ref="L69:L98" si="12">I69/G69</f>
        <v>2.6812747245708438E-2</v>
      </c>
      <c r="M69" s="1346"/>
    </row>
    <row r="70" spans="1:13" s="1368" customFormat="1" ht="45" customHeight="1">
      <c r="A70" s="1632">
        <v>30</v>
      </c>
      <c r="B70" s="1365">
        <v>750</v>
      </c>
      <c r="C70" s="1375" t="s">
        <v>83</v>
      </c>
      <c r="D70" s="1357" t="s">
        <v>804</v>
      </c>
      <c r="E70" s="1363">
        <v>457000</v>
      </c>
      <c r="F70" s="1627">
        <f>SUM(E70:E72)</f>
        <v>227584000</v>
      </c>
      <c r="G70" s="1363">
        <v>457000</v>
      </c>
      <c r="H70" s="1627">
        <f>SUM(G70:G72)</f>
        <v>232369736</v>
      </c>
      <c r="I70" s="1359">
        <v>238585.44000000003</v>
      </c>
      <c r="J70" s="1627">
        <f>SUM(I70:I72)</f>
        <v>129927645.44000001</v>
      </c>
      <c r="K70" s="1360">
        <f t="shared" si="11"/>
        <v>0.52206879649890603</v>
      </c>
      <c r="L70" s="1360">
        <f t="shared" si="12"/>
        <v>0.52206879649890603</v>
      </c>
      <c r="M70" s="1346"/>
    </row>
    <row r="71" spans="1:13" s="1368" customFormat="1" ht="45" customHeight="1">
      <c r="A71" s="1632"/>
      <c r="B71" s="1633">
        <v>801</v>
      </c>
      <c r="C71" s="1630" t="s">
        <v>115</v>
      </c>
      <c r="D71" s="1357" t="s">
        <v>805</v>
      </c>
      <c r="E71" s="1363">
        <v>1834000</v>
      </c>
      <c r="F71" s="1627"/>
      <c r="G71" s="1363">
        <v>4077322</v>
      </c>
      <c r="H71" s="1627"/>
      <c r="I71" s="1359">
        <v>2540785.3400000003</v>
      </c>
      <c r="J71" s="1627"/>
      <c r="K71" s="1360">
        <f t="shared" si="11"/>
        <v>1.3853791384950929</v>
      </c>
      <c r="L71" s="1360">
        <f t="shared" si="12"/>
        <v>0.62315052379969016</v>
      </c>
      <c r="M71" s="1346"/>
    </row>
    <row r="72" spans="1:13" s="1368" customFormat="1" ht="45" customHeight="1">
      <c r="A72" s="1632"/>
      <c r="B72" s="1633"/>
      <c r="C72" s="1630"/>
      <c r="D72" s="1357" t="s">
        <v>804</v>
      </c>
      <c r="E72" s="1363">
        <v>225293000</v>
      </c>
      <c r="F72" s="1627"/>
      <c r="G72" s="1363">
        <v>227835414</v>
      </c>
      <c r="H72" s="1627"/>
      <c r="I72" s="1359">
        <v>127148274.66000001</v>
      </c>
      <c r="J72" s="1627"/>
      <c r="K72" s="1360">
        <f t="shared" si="11"/>
        <v>0.56436850971845554</v>
      </c>
      <c r="L72" s="1360">
        <f t="shared" si="12"/>
        <v>0.55807072494884402</v>
      </c>
      <c r="M72" s="1346"/>
    </row>
    <row r="73" spans="1:13" s="1368" customFormat="1" ht="45" customHeight="1">
      <c r="A73" s="1617">
        <v>31</v>
      </c>
      <c r="B73" s="1365">
        <v>750</v>
      </c>
      <c r="C73" s="1357" t="s">
        <v>83</v>
      </c>
      <c r="D73" s="1357" t="s">
        <v>804</v>
      </c>
      <c r="E73" s="1358">
        <v>2457000</v>
      </c>
      <c r="F73" s="1627">
        <f>SUM(E73:E91)</f>
        <v>1169498000</v>
      </c>
      <c r="G73" s="1358">
        <v>2457000</v>
      </c>
      <c r="H73" s="1627">
        <f>SUM(G73:G91)</f>
        <v>1184066000</v>
      </c>
      <c r="I73" s="1359">
        <v>277298.94999999995</v>
      </c>
      <c r="J73" s="1627">
        <f>SUM(I73:I91)</f>
        <v>1028197046.8200002</v>
      </c>
      <c r="K73" s="1360">
        <f t="shared" si="11"/>
        <v>0.11286078551078549</v>
      </c>
      <c r="L73" s="1360">
        <f t="shared" si="12"/>
        <v>0.11286078551078549</v>
      </c>
      <c r="M73" s="1346"/>
    </row>
    <row r="74" spans="1:13" s="1368" customFormat="1" ht="45" customHeight="1">
      <c r="A74" s="1618"/>
      <c r="B74" s="1633">
        <v>853</v>
      </c>
      <c r="C74" s="1630" t="s">
        <v>582</v>
      </c>
      <c r="D74" s="1357" t="s">
        <v>801</v>
      </c>
      <c r="E74" s="1358">
        <v>3094000</v>
      </c>
      <c r="F74" s="1627"/>
      <c r="G74" s="1358">
        <v>1411000</v>
      </c>
      <c r="H74" s="1627"/>
      <c r="I74" s="1359">
        <v>447975.41000000003</v>
      </c>
      <c r="J74" s="1627"/>
      <c r="K74" s="1360">
        <f t="shared" si="11"/>
        <v>0.14478843244990305</v>
      </c>
      <c r="L74" s="1360">
        <f t="shared" si="12"/>
        <v>0.31748788802267897</v>
      </c>
      <c r="M74" s="1346"/>
    </row>
    <row r="75" spans="1:13" s="1368" customFormat="1" ht="45" customHeight="1">
      <c r="A75" s="1618"/>
      <c r="B75" s="1633"/>
      <c r="C75" s="1630"/>
      <c r="D75" s="1357" t="s">
        <v>804</v>
      </c>
      <c r="E75" s="1358">
        <v>780751000</v>
      </c>
      <c r="F75" s="1627"/>
      <c r="G75" s="1358">
        <v>797002000</v>
      </c>
      <c r="H75" s="1627"/>
      <c r="I75" s="1359">
        <v>644275772.46000016</v>
      </c>
      <c r="J75" s="1627"/>
      <c r="K75" s="1360">
        <f t="shared" si="11"/>
        <v>0.82520006053146289</v>
      </c>
      <c r="L75" s="1360">
        <f t="shared" si="12"/>
        <v>0.80837409750540168</v>
      </c>
      <c r="M75" s="1346"/>
    </row>
    <row r="76" spans="1:13" s="1368" customFormat="1" ht="45" customHeight="1">
      <c r="A76" s="1618"/>
      <c r="B76" s="1633"/>
      <c r="C76" s="1630"/>
      <c r="D76" s="1357" t="s">
        <v>806</v>
      </c>
      <c r="E76" s="1358">
        <v>29088000</v>
      </c>
      <c r="F76" s="1627"/>
      <c r="G76" s="1358">
        <v>29088000</v>
      </c>
      <c r="H76" s="1627"/>
      <c r="I76" s="1359">
        <v>29088000</v>
      </c>
      <c r="J76" s="1627"/>
      <c r="K76" s="1366">
        <f t="shared" si="11"/>
        <v>1</v>
      </c>
      <c r="L76" s="1366">
        <f t="shared" si="12"/>
        <v>1</v>
      </c>
      <c r="M76" s="1346"/>
    </row>
    <row r="77" spans="1:13" s="1368" customFormat="1" ht="45" customHeight="1">
      <c r="A77" s="1618"/>
      <c r="B77" s="1633"/>
      <c r="C77" s="1630"/>
      <c r="D77" s="1357" t="s">
        <v>807</v>
      </c>
      <c r="E77" s="1358">
        <v>26013000</v>
      </c>
      <c r="F77" s="1627"/>
      <c r="G77" s="1358">
        <v>26013000</v>
      </c>
      <c r="H77" s="1627"/>
      <c r="I77" s="1359">
        <v>26013000</v>
      </c>
      <c r="J77" s="1627"/>
      <c r="K77" s="1366">
        <f t="shared" si="11"/>
        <v>1</v>
      </c>
      <c r="L77" s="1366">
        <f t="shared" si="12"/>
        <v>1</v>
      </c>
      <c r="M77" s="1346"/>
    </row>
    <row r="78" spans="1:13" s="1368" customFormat="1" ht="45" customHeight="1">
      <c r="A78" s="1618"/>
      <c r="B78" s="1633"/>
      <c r="C78" s="1630"/>
      <c r="D78" s="1357" t="s">
        <v>808</v>
      </c>
      <c r="E78" s="1358">
        <v>31034000</v>
      </c>
      <c r="F78" s="1627"/>
      <c r="G78" s="1358">
        <v>31034000</v>
      </c>
      <c r="H78" s="1627"/>
      <c r="I78" s="1359">
        <v>31034000</v>
      </c>
      <c r="J78" s="1627"/>
      <c r="K78" s="1366">
        <f t="shared" si="11"/>
        <v>1</v>
      </c>
      <c r="L78" s="1366">
        <f t="shared" si="12"/>
        <v>1</v>
      </c>
      <c r="M78" s="1346"/>
    </row>
    <row r="79" spans="1:13" s="1368" customFormat="1" ht="45" customHeight="1">
      <c r="A79" s="1618"/>
      <c r="B79" s="1633"/>
      <c r="C79" s="1630"/>
      <c r="D79" s="1357" t="s">
        <v>855</v>
      </c>
      <c r="E79" s="1358">
        <v>8438000</v>
      </c>
      <c r="F79" s="1627"/>
      <c r="G79" s="1358">
        <v>8438000</v>
      </c>
      <c r="H79" s="1627"/>
      <c r="I79" s="1359">
        <v>8438000</v>
      </c>
      <c r="J79" s="1627"/>
      <c r="K79" s="1366">
        <f t="shared" si="11"/>
        <v>1</v>
      </c>
      <c r="L79" s="1366">
        <f t="shared" si="12"/>
        <v>1</v>
      </c>
      <c r="M79" s="1346"/>
    </row>
    <row r="80" spans="1:13" s="1368" customFormat="1" ht="45" customHeight="1">
      <c r="A80" s="1618"/>
      <c r="B80" s="1633"/>
      <c r="C80" s="1630"/>
      <c r="D80" s="1357" t="s">
        <v>810</v>
      </c>
      <c r="E80" s="1358">
        <v>24751000</v>
      </c>
      <c r="F80" s="1627"/>
      <c r="G80" s="1358">
        <v>24751000</v>
      </c>
      <c r="H80" s="1627"/>
      <c r="I80" s="1359">
        <v>24751000</v>
      </c>
      <c r="J80" s="1627"/>
      <c r="K80" s="1366">
        <f t="shared" si="11"/>
        <v>1</v>
      </c>
      <c r="L80" s="1366">
        <f t="shared" si="12"/>
        <v>1</v>
      </c>
      <c r="M80" s="1346"/>
    </row>
    <row r="81" spans="1:13" s="1368" customFormat="1" ht="45" customHeight="1">
      <c r="A81" s="1618"/>
      <c r="B81" s="1633"/>
      <c r="C81" s="1630"/>
      <c r="D81" s="1357" t="s">
        <v>811</v>
      </c>
      <c r="E81" s="1358">
        <v>27511000</v>
      </c>
      <c r="F81" s="1627"/>
      <c r="G81" s="1358">
        <v>27511000</v>
      </c>
      <c r="H81" s="1627"/>
      <c r="I81" s="1359">
        <v>27511000</v>
      </c>
      <c r="J81" s="1627"/>
      <c r="K81" s="1366">
        <f t="shared" si="11"/>
        <v>1</v>
      </c>
      <c r="L81" s="1366">
        <f t="shared" si="12"/>
        <v>1</v>
      </c>
      <c r="M81" s="1346"/>
    </row>
    <row r="82" spans="1:13" s="1368" customFormat="1" ht="45" customHeight="1">
      <c r="A82" s="1618"/>
      <c r="B82" s="1633"/>
      <c r="C82" s="1630"/>
      <c r="D82" s="1357" t="s">
        <v>812</v>
      </c>
      <c r="E82" s="1358">
        <v>42760000</v>
      </c>
      <c r="F82" s="1627"/>
      <c r="G82" s="1358">
        <v>37055000</v>
      </c>
      <c r="H82" s="1627"/>
      <c r="I82" s="1359">
        <v>37055000</v>
      </c>
      <c r="J82" s="1627"/>
      <c r="K82" s="1366">
        <f t="shared" si="11"/>
        <v>0.86658091674462112</v>
      </c>
      <c r="L82" s="1366">
        <f t="shared" si="12"/>
        <v>1</v>
      </c>
      <c r="M82" s="1346"/>
    </row>
    <row r="83" spans="1:13" s="1368" customFormat="1" ht="45" customHeight="1">
      <c r="A83" s="1618"/>
      <c r="B83" s="1633"/>
      <c r="C83" s="1630"/>
      <c r="D83" s="1357" t="s">
        <v>813</v>
      </c>
      <c r="E83" s="1358">
        <v>14189000</v>
      </c>
      <c r="F83" s="1627"/>
      <c r="G83" s="1358">
        <v>14189000</v>
      </c>
      <c r="H83" s="1627"/>
      <c r="I83" s="1359">
        <v>14189000</v>
      </c>
      <c r="J83" s="1627"/>
      <c r="K83" s="1366">
        <f t="shared" si="11"/>
        <v>1</v>
      </c>
      <c r="L83" s="1366">
        <f t="shared" si="12"/>
        <v>1</v>
      </c>
      <c r="M83" s="1346"/>
    </row>
    <row r="84" spans="1:13" s="1368" customFormat="1" ht="45" customHeight="1">
      <c r="A84" s="1618"/>
      <c r="B84" s="1633"/>
      <c r="C84" s="1630"/>
      <c r="D84" s="1357" t="s">
        <v>814</v>
      </c>
      <c r="E84" s="1358">
        <v>19854000</v>
      </c>
      <c r="F84" s="1627"/>
      <c r="G84" s="1358">
        <v>19854000</v>
      </c>
      <c r="H84" s="1627"/>
      <c r="I84" s="1359">
        <v>19854000</v>
      </c>
      <c r="J84" s="1627"/>
      <c r="K84" s="1366">
        <f t="shared" si="11"/>
        <v>1</v>
      </c>
      <c r="L84" s="1366">
        <f t="shared" si="12"/>
        <v>1</v>
      </c>
      <c r="M84" s="1346"/>
    </row>
    <row r="85" spans="1:13" s="1368" customFormat="1" ht="45" customHeight="1">
      <c r="A85" s="1618"/>
      <c r="B85" s="1633"/>
      <c r="C85" s="1630"/>
      <c r="D85" s="1357" t="s">
        <v>815</v>
      </c>
      <c r="E85" s="1358">
        <v>11153000</v>
      </c>
      <c r="F85" s="1627"/>
      <c r="G85" s="1358">
        <v>11153000</v>
      </c>
      <c r="H85" s="1627"/>
      <c r="I85" s="1359">
        <v>11153000</v>
      </c>
      <c r="J85" s="1627"/>
      <c r="K85" s="1366">
        <f t="shared" si="11"/>
        <v>1</v>
      </c>
      <c r="L85" s="1366">
        <f t="shared" si="12"/>
        <v>1</v>
      </c>
      <c r="M85" s="1346"/>
    </row>
    <row r="86" spans="1:13" s="1368" customFormat="1" ht="45" customHeight="1">
      <c r="A86" s="1618"/>
      <c r="B86" s="1633"/>
      <c r="C86" s="1630"/>
      <c r="D86" s="1357" t="s">
        <v>816</v>
      </c>
      <c r="E86" s="1358">
        <v>12553000</v>
      </c>
      <c r="F86" s="1627"/>
      <c r="G86" s="1358">
        <v>12553000</v>
      </c>
      <c r="H86" s="1627"/>
      <c r="I86" s="1359">
        <v>12553000</v>
      </c>
      <c r="J86" s="1627"/>
      <c r="K86" s="1366">
        <f t="shared" si="11"/>
        <v>1</v>
      </c>
      <c r="L86" s="1366">
        <f t="shared" si="12"/>
        <v>1</v>
      </c>
      <c r="M86" s="1346"/>
    </row>
    <row r="87" spans="1:13" s="1368" customFormat="1" ht="45" customHeight="1">
      <c r="A87" s="1618"/>
      <c r="B87" s="1633"/>
      <c r="C87" s="1630"/>
      <c r="D87" s="1357" t="s">
        <v>817</v>
      </c>
      <c r="E87" s="1358">
        <v>39664000</v>
      </c>
      <c r="F87" s="1627"/>
      <c r="G87" s="1358">
        <v>45369000</v>
      </c>
      <c r="H87" s="1627"/>
      <c r="I87" s="1359">
        <v>45369000</v>
      </c>
      <c r="J87" s="1627"/>
      <c r="K87" s="1366">
        <f t="shared" si="11"/>
        <v>1.1438331988705124</v>
      </c>
      <c r="L87" s="1366">
        <f t="shared" si="12"/>
        <v>1</v>
      </c>
      <c r="M87" s="1346"/>
    </row>
    <row r="88" spans="1:13" s="1368" customFormat="1" ht="45" customHeight="1">
      <c r="A88" s="1618"/>
      <c r="B88" s="1633"/>
      <c r="C88" s="1630"/>
      <c r="D88" s="1357" t="s">
        <v>818</v>
      </c>
      <c r="E88" s="1358">
        <v>17365000</v>
      </c>
      <c r="F88" s="1627"/>
      <c r="G88" s="1358">
        <v>17365000</v>
      </c>
      <c r="H88" s="1627"/>
      <c r="I88" s="1359">
        <v>17365000</v>
      </c>
      <c r="J88" s="1627"/>
      <c r="K88" s="1366">
        <f t="shared" si="11"/>
        <v>1</v>
      </c>
      <c r="L88" s="1366">
        <f t="shared" si="12"/>
        <v>1</v>
      </c>
      <c r="M88" s="1346"/>
    </row>
    <row r="89" spans="1:13" s="1368" customFormat="1" ht="45" customHeight="1">
      <c r="A89" s="1618"/>
      <c r="B89" s="1633"/>
      <c r="C89" s="1630"/>
      <c r="D89" s="1357" t="s">
        <v>819</v>
      </c>
      <c r="E89" s="1358">
        <v>35079000</v>
      </c>
      <c r="F89" s="1627"/>
      <c r="G89" s="1358">
        <v>35079000</v>
      </c>
      <c r="H89" s="1627"/>
      <c r="I89" s="1359">
        <v>35079000</v>
      </c>
      <c r="J89" s="1627"/>
      <c r="K89" s="1366">
        <f t="shared" si="11"/>
        <v>1</v>
      </c>
      <c r="L89" s="1366">
        <f t="shared" si="12"/>
        <v>1</v>
      </c>
      <c r="M89" s="1346"/>
    </row>
    <row r="90" spans="1:13" s="1368" customFormat="1" ht="45" customHeight="1">
      <c r="A90" s="1618"/>
      <c r="B90" s="1633"/>
      <c r="C90" s="1630"/>
      <c r="D90" s="1357" t="s">
        <v>820</v>
      </c>
      <c r="E90" s="1358">
        <v>22605000</v>
      </c>
      <c r="F90" s="1627"/>
      <c r="G90" s="1358">
        <v>22605000</v>
      </c>
      <c r="H90" s="1627"/>
      <c r="I90" s="1359">
        <v>22605000</v>
      </c>
      <c r="J90" s="1627"/>
      <c r="K90" s="1366">
        <f t="shared" si="11"/>
        <v>1</v>
      </c>
      <c r="L90" s="1366">
        <f t="shared" si="12"/>
        <v>1</v>
      </c>
      <c r="M90" s="1346"/>
    </row>
    <row r="91" spans="1:13" s="1368" customFormat="1" ht="45" customHeight="1">
      <c r="A91" s="1619"/>
      <c r="B91" s="1633"/>
      <c r="C91" s="1630"/>
      <c r="D91" s="1357" t="s">
        <v>821</v>
      </c>
      <c r="E91" s="1358">
        <v>21139000</v>
      </c>
      <c r="F91" s="1627"/>
      <c r="G91" s="1358">
        <v>21139000</v>
      </c>
      <c r="H91" s="1627"/>
      <c r="I91" s="1359">
        <v>21139000</v>
      </c>
      <c r="J91" s="1627"/>
      <c r="K91" s="1366">
        <f t="shared" si="11"/>
        <v>1</v>
      </c>
      <c r="L91" s="1366">
        <f t="shared" si="12"/>
        <v>1</v>
      </c>
      <c r="M91" s="1346"/>
    </row>
    <row r="92" spans="1:13" s="1368" customFormat="1" ht="45" customHeight="1">
      <c r="A92" s="1615">
        <v>32</v>
      </c>
      <c r="B92" s="1633">
        <v>801</v>
      </c>
      <c r="C92" s="1630" t="s">
        <v>115</v>
      </c>
      <c r="D92" s="1357" t="s">
        <v>801</v>
      </c>
      <c r="E92" s="1358">
        <v>10977000</v>
      </c>
      <c r="F92" s="1627">
        <f>SUM(E92:E105)</f>
        <v>30965000</v>
      </c>
      <c r="G92" s="1358">
        <v>12353975</v>
      </c>
      <c r="H92" s="1627">
        <f>SUM(G92:G105)</f>
        <v>30965000</v>
      </c>
      <c r="I92" s="1359">
        <v>7163974.4000000004</v>
      </c>
      <c r="J92" s="1627">
        <f>SUM(I92:I105)</f>
        <v>14720027.000000004</v>
      </c>
      <c r="K92" s="1360">
        <f t="shared" si="11"/>
        <v>0.65263500045549794</v>
      </c>
      <c r="L92" s="1360">
        <f t="shared" si="12"/>
        <v>0.57989225330308669</v>
      </c>
      <c r="M92" s="1346"/>
    </row>
    <row r="93" spans="1:13" s="1368" customFormat="1" ht="45" customHeight="1">
      <c r="A93" s="1615"/>
      <c r="B93" s="1633"/>
      <c r="C93" s="1630"/>
      <c r="D93" s="1357" t="s">
        <v>804</v>
      </c>
      <c r="E93" s="1358">
        <v>6386000</v>
      </c>
      <c r="F93" s="1627"/>
      <c r="G93" s="1358">
        <v>6919137</v>
      </c>
      <c r="H93" s="1627"/>
      <c r="I93" s="1359">
        <v>2301660.7199999997</v>
      </c>
      <c r="J93" s="1627"/>
      <c r="K93" s="1360">
        <f t="shared" si="11"/>
        <v>0.36042291262135917</v>
      </c>
      <c r="L93" s="1360">
        <f t="shared" si="12"/>
        <v>0.3326514159208005</v>
      </c>
      <c r="M93" s="1346"/>
    </row>
    <row r="94" spans="1:13" s="1368" customFormat="1" ht="45" customHeight="1">
      <c r="A94" s="1615"/>
      <c r="B94" s="1633"/>
      <c r="C94" s="1630"/>
      <c r="D94" s="1357" t="s">
        <v>807</v>
      </c>
      <c r="E94" s="1358">
        <v>282000</v>
      </c>
      <c r="F94" s="1627"/>
      <c r="G94" s="1358">
        <v>1198272</v>
      </c>
      <c r="H94" s="1627"/>
      <c r="I94" s="1359">
        <v>534555.41999999993</v>
      </c>
      <c r="J94" s="1627"/>
      <c r="K94" s="1360">
        <f t="shared" si="11"/>
        <v>1.8955865957446807</v>
      </c>
      <c r="L94" s="1360">
        <f t="shared" si="12"/>
        <v>0.44610524154782882</v>
      </c>
      <c r="M94" s="1346"/>
    </row>
    <row r="95" spans="1:13" s="1368" customFormat="1" ht="45" customHeight="1">
      <c r="A95" s="1615"/>
      <c r="B95" s="1633"/>
      <c r="C95" s="1630"/>
      <c r="D95" s="1357" t="s">
        <v>808</v>
      </c>
      <c r="E95" s="1358">
        <v>2259000</v>
      </c>
      <c r="F95" s="1627"/>
      <c r="G95" s="1358">
        <v>2484893</v>
      </c>
      <c r="H95" s="1627"/>
      <c r="I95" s="1359">
        <v>1191130.3900000004</v>
      </c>
      <c r="J95" s="1627"/>
      <c r="K95" s="1360">
        <f t="shared" si="11"/>
        <v>0.52728215582116</v>
      </c>
      <c r="L95" s="1360">
        <f t="shared" si="12"/>
        <v>0.47934876471542248</v>
      </c>
      <c r="M95" s="1346"/>
    </row>
    <row r="96" spans="1:13" s="1368" customFormat="1" ht="45" customHeight="1">
      <c r="A96" s="1615"/>
      <c r="B96" s="1633"/>
      <c r="C96" s="1630"/>
      <c r="D96" s="1375" t="s">
        <v>855</v>
      </c>
      <c r="E96" s="1358">
        <v>304000</v>
      </c>
      <c r="F96" s="1627"/>
      <c r="G96" s="1358">
        <v>747688</v>
      </c>
      <c r="H96" s="1627"/>
      <c r="I96" s="1359">
        <v>199304.80000000002</v>
      </c>
      <c r="J96" s="1627"/>
      <c r="K96" s="1360">
        <f t="shared" si="11"/>
        <v>0.65560789473684211</v>
      </c>
      <c r="L96" s="1360">
        <f t="shared" si="12"/>
        <v>0.2665614534404725</v>
      </c>
      <c r="M96" s="1346"/>
    </row>
    <row r="97" spans="1:13" s="1368" customFormat="1" ht="45" customHeight="1">
      <c r="A97" s="1615"/>
      <c r="B97" s="1633"/>
      <c r="C97" s="1630"/>
      <c r="D97" s="1357" t="s">
        <v>810</v>
      </c>
      <c r="E97" s="1358">
        <v>3343000</v>
      </c>
      <c r="F97" s="1627"/>
      <c r="G97" s="1358">
        <v>1952735</v>
      </c>
      <c r="H97" s="1627"/>
      <c r="I97" s="1359">
        <v>796363.13000000012</v>
      </c>
      <c r="J97" s="1627"/>
      <c r="K97" s="1360">
        <f t="shared" si="11"/>
        <v>0.23821810649117564</v>
      </c>
      <c r="L97" s="1360">
        <f t="shared" si="12"/>
        <v>0.40781935592899199</v>
      </c>
      <c r="M97" s="1346"/>
    </row>
    <row r="98" spans="1:13" s="1368" customFormat="1" ht="45" customHeight="1">
      <c r="A98" s="1615"/>
      <c r="B98" s="1633"/>
      <c r="C98" s="1630"/>
      <c r="D98" s="1357" t="s">
        <v>811</v>
      </c>
      <c r="E98" s="1358">
        <v>936000</v>
      </c>
      <c r="F98" s="1627"/>
      <c r="G98" s="1358">
        <v>460000</v>
      </c>
      <c r="H98" s="1627"/>
      <c r="I98" s="1359">
        <v>164496.31</v>
      </c>
      <c r="J98" s="1627"/>
      <c r="K98" s="1360">
        <f t="shared" si="11"/>
        <v>0.17574392094017094</v>
      </c>
      <c r="L98" s="1360">
        <f t="shared" si="12"/>
        <v>0.35760067391304345</v>
      </c>
      <c r="M98" s="1346"/>
    </row>
    <row r="99" spans="1:13" s="1368" customFormat="1" ht="45" customHeight="1">
      <c r="A99" s="1615"/>
      <c r="B99" s="1633"/>
      <c r="C99" s="1630"/>
      <c r="D99" s="1357" t="s">
        <v>812</v>
      </c>
      <c r="E99" s="1358">
        <v>943000</v>
      </c>
      <c r="F99" s="1627"/>
      <c r="G99" s="1358">
        <v>232686</v>
      </c>
      <c r="H99" s="1627"/>
      <c r="I99" s="1359">
        <v>70810</v>
      </c>
      <c r="J99" s="1627"/>
      <c r="K99" s="1360">
        <f>I99/E99</f>
        <v>7.5090137857900321E-2</v>
      </c>
      <c r="L99" s="1360">
        <f>I99/G99</f>
        <v>0.30431568723515812</v>
      </c>
      <c r="M99" s="1346"/>
    </row>
    <row r="100" spans="1:13" s="1368" customFormat="1" ht="45" customHeight="1">
      <c r="A100" s="1615"/>
      <c r="B100" s="1633"/>
      <c r="C100" s="1630"/>
      <c r="D100" s="1357" t="s">
        <v>814</v>
      </c>
      <c r="E100" s="1358">
        <v>829000</v>
      </c>
      <c r="F100" s="1627"/>
      <c r="G100" s="1376">
        <v>0</v>
      </c>
      <c r="H100" s="1627"/>
      <c r="I100" s="1361">
        <v>0</v>
      </c>
      <c r="J100" s="1627"/>
      <c r="K100" s="1362">
        <v>0</v>
      </c>
      <c r="L100" s="1362">
        <v>0</v>
      </c>
      <c r="M100" s="1346"/>
    </row>
    <row r="101" spans="1:13" s="1368" customFormat="1" ht="45" customHeight="1">
      <c r="A101" s="1615"/>
      <c r="B101" s="1633"/>
      <c r="C101" s="1630"/>
      <c r="D101" s="1357" t="s">
        <v>815</v>
      </c>
      <c r="E101" s="1358">
        <v>1892000</v>
      </c>
      <c r="F101" s="1627"/>
      <c r="G101" s="1358">
        <v>1856868</v>
      </c>
      <c r="H101" s="1627"/>
      <c r="I101" s="1359">
        <v>277276.19</v>
      </c>
      <c r="J101" s="1627"/>
      <c r="K101" s="1360">
        <f>I101/E101</f>
        <v>0.14655189746300212</v>
      </c>
      <c r="L101" s="1360">
        <f>I101/G101</f>
        <v>0.14932466389641053</v>
      </c>
      <c r="M101" s="1346"/>
    </row>
    <row r="102" spans="1:13" s="1368" customFormat="1" ht="45" customHeight="1">
      <c r="A102" s="1615"/>
      <c r="B102" s="1633"/>
      <c r="C102" s="1630"/>
      <c r="D102" s="1357" t="s">
        <v>817</v>
      </c>
      <c r="E102" s="1358">
        <v>1279000</v>
      </c>
      <c r="F102" s="1627"/>
      <c r="G102" s="1358">
        <v>670878</v>
      </c>
      <c r="H102" s="1627"/>
      <c r="I102" s="1359">
        <v>451436.98</v>
      </c>
      <c r="J102" s="1627"/>
      <c r="K102" s="1360">
        <f>I102/E102</f>
        <v>0.35296089132134478</v>
      </c>
      <c r="L102" s="1360">
        <f>I102/G102</f>
        <v>0.67290473081543889</v>
      </c>
      <c r="M102" s="1346"/>
    </row>
    <row r="103" spans="1:13" s="1368" customFormat="1" ht="45" customHeight="1">
      <c r="A103" s="1615"/>
      <c r="B103" s="1633"/>
      <c r="C103" s="1630"/>
      <c r="D103" s="1357" t="s">
        <v>819</v>
      </c>
      <c r="E103" s="1358">
        <v>599000</v>
      </c>
      <c r="F103" s="1627"/>
      <c r="G103" s="1358">
        <v>1284144</v>
      </c>
      <c r="H103" s="1627"/>
      <c r="I103" s="1359">
        <v>765296.97</v>
      </c>
      <c r="J103" s="1627"/>
      <c r="K103" s="1360">
        <f>I103/E103</f>
        <v>1.2776243238731217</v>
      </c>
      <c r="L103" s="1360">
        <f>I103/G103</f>
        <v>0.59595884106455344</v>
      </c>
      <c r="M103" s="1346"/>
    </row>
    <row r="104" spans="1:13" s="1368" customFormat="1" ht="45" customHeight="1">
      <c r="A104" s="1615"/>
      <c r="B104" s="1633"/>
      <c r="C104" s="1630"/>
      <c r="D104" s="1357" t="s">
        <v>820</v>
      </c>
      <c r="E104" s="1358">
        <v>16000</v>
      </c>
      <c r="F104" s="1627"/>
      <c r="G104" s="1358">
        <v>803724</v>
      </c>
      <c r="H104" s="1627"/>
      <c r="I104" s="1359">
        <v>803721.69000000006</v>
      </c>
      <c r="J104" s="1627"/>
      <c r="K104" s="1360">
        <f>I104/E104</f>
        <v>50.232605625000005</v>
      </c>
      <c r="L104" s="1360">
        <f>I104/G104</f>
        <v>0.99999712587903322</v>
      </c>
      <c r="M104" s="1346"/>
    </row>
    <row r="105" spans="1:13" s="1368" customFormat="1" ht="45" customHeight="1">
      <c r="A105" s="1615"/>
      <c r="B105" s="1633"/>
      <c r="C105" s="1630"/>
      <c r="D105" s="1357" t="s">
        <v>821</v>
      </c>
      <c r="E105" s="1358">
        <v>920000</v>
      </c>
      <c r="F105" s="1627"/>
      <c r="G105" s="1361">
        <v>0</v>
      </c>
      <c r="H105" s="1627"/>
      <c r="I105" s="1361">
        <v>0</v>
      </c>
      <c r="J105" s="1627"/>
      <c r="K105" s="1362">
        <v>0</v>
      </c>
      <c r="L105" s="1362">
        <v>0</v>
      </c>
      <c r="M105" s="1346"/>
    </row>
    <row r="106" spans="1:13" s="1368" customFormat="1" ht="45" customHeight="1">
      <c r="A106" s="1364">
        <v>33</v>
      </c>
      <c r="B106" s="1354" t="s">
        <v>350</v>
      </c>
      <c r="C106" s="1377" t="s">
        <v>351</v>
      </c>
      <c r="D106" s="1375" t="s">
        <v>831</v>
      </c>
      <c r="E106" s="1358">
        <v>8686699000</v>
      </c>
      <c r="F106" s="1378">
        <f>E106</f>
        <v>8686699000</v>
      </c>
      <c r="G106" s="1358">
        <v>14175493000</v>
      </c>
      <c r="H106" s="1378">
        <f>G106</f>
        <v>14175493000</v>
      </c>
      <c r="I106" s="1359">
        <v>8012341017.5199995</v>
      </c>
      <c r="J106" s="1378">
        <f>I106</f>
        <v>8012341017.5199995</v>
      </c>
      <c r="K106" s="1360">
        <f t="shared" ref="K106:K112" si="13">I106/E106</f>
        <v>0.92236890187170062</v>
      </c>
      <c r="L106" s="1360">
        <f t="shared" ref="L106:L112" si="14">I106/G106</f>
        <v>0.56522485796578636</v>
      </c>
      <c r="M106" s="1346"/>
    </row>
    <row r="107" spans="1:13" s="1368" customFormat="1" ht="45" customHeight="1">
      <c r="A107" s="1632">
        <v>34</v>
      </c>
      <c r="B107" s="1633">
        <v>150</v>
      </c>
      <c r="C107" s="1630" t="s">
        <v>359</v>
      </c>
      <c r="D107" s="1357" t="s">
        <v>829</v>
      </c>
      <c r="E107" s="1358">
        <v>110000</v>
      </c>
      <c r="F107" s="1627">
        <f>SUM(E107:E138)</f>
        <v>18771061000</v>
      </c>
      <c r="G107" s="1358">
        <v>250000</v>
      </c>
      <c r="H107" s="1627">
        <f>SUM(G107:G138)</f>
        <v>22807773581</v>
      </c>
      <c r="I107" s="1359">
        <v>132545.01999999999</v>
      </c>
      <c r="J107" s="1627">
        <f>SUM(I107:I138)</f>
        <v>16207635250.58</v>
      </c>
      <c r="K107" s="1360">
        <f t="shared" si="13"/>
        <v>1.2049547272727272</v>
      </c>
      <c r="L107" s="1360">
        <f t="shared" si="14"/>
        <v>0.53018007999999994</v>
      </c>
      <c r="M107" s="1346"/>
    </row>
    <row r="108" spans="1:13" s="1368" customFormat="1" ht="45" customHeight="1">
      <c r="A108" s="1632"/>
      <c r="B108" s="1633"/>
      <c r="C108" s="1630"/>
      <c r="D108" s="1375" t="s">
        <v>830</v>
      </c>
      <c r="E108" s="1358">
        <v>44475000</v>
      </c>
      <c r="F108" s="1627"/>
      <c r="G108" s="1358">
        <v>17335000</v>
      </c>
      <c r="H108" s="1627"/>
      <c r="I108" s="1359">
        <v>645572.31999999995</v>
      </c>
      <c r="J108" s="1627"/>
      <c r="K108" s="1360">
        <f t="shared" si="13"/>
        <v>1.4515397863968521E-2</v>
      </c>
      <c r="L108" s="1360">
        <f t="shared" si="14"/>
        <v>3.7240976059994227E-2</v>
      </c>
      <c r="M108" s="1346"/>
    </row>
    <row r="109" spans="1:13" s="1368" customFormat="1" ht="45" customHeight="1">
      <c r="A109" s="1632"/>
      <c r="B109" s="1633"/>
      <c r="C109" s="1630"/>
      <c r="D109" s="1357" t="s">
        <v>802</v>
      </c>
      <c r="E109" s="1358">
        <v>1730307000</v>
      </c>
      <c r="F109" s="1627"/>
      <c r="G109" s="1358">
        <v>3927623400</v>
      </c>
      <c r="H109" s="1627"/>
      <c r="I109" s="1359">
        <v>2177706812.21</v>
      </c>
      <c r="J109" s="1627"/>
      <c r="K109" s="1360">
        <f t="shared" si="13"/>
        <v>1.2585667238299332</v>
      </c>
      <c r="L109" s="1360">
        <f t="shared" si="14"/>
        <v>0.55445917045152548</v>
      </c>
      <c r="M109" s="1346"/>
    </row>
    <row r="110" spans="1:13" s="1368" customFormat="1" ht="45" customHeight="1">
      <c r="A110" s="1632"/>
      <c r="B110" s="1633"/>
      <c r="C110" s="1630"/>
      <c r="D110" s="1375" t="s">
        <v>803</v>
      </c>
      <c r="E110" s="1358">
        <v>581981000</v>
      </c>
      <c r="F110" s="1627"/>
      <c r="G110" s="1358">
        <v>576795441</v>
      </c>
      <c r="H110" s="1627"/>
      <c r="I110" s="1359">
        <v>420124323.26999998</v>
      </c>
      <c r="J110" s="1627"/>
      <c r="K110" s="1360">
        <f t="shared" si="13"/>
        <v>0.72188666514886224</v>
      </c>
      <c r="L110" s="1360">
        <f t="shared" si="14"/>
        <v>0.72837663651020423</v>
      </c>
      <c r="M110" s="1346"/>
    </row>
    <row r="111" spans="1:13" s="1368" customFormat="1" ht="45" customHeight="1">
      <c r="A111" s="1632"/>
      <c r="B111" s="1633"/>
      <c r="C111" s="1630"/>
      <c r="D111" s="1375" t="s">
        <v>856</v>
      </c>
      <c r="E111" s="1358"/>
      <c r="F111" s="1627"/>
      <c r="G111" s="1358">
        <v>5185559</v>
      </c>
      <c r="H111" s="1627"/>
      <c r="I111" s="1359">
        <v>5185556.87</v>
      </c>
      <c r="J111" s="1627"/>
      <c r="K111" s="1362">
        <v>0</v>
      </c>
      <c r="L111" s="1360">
        <f t="shared" si="14"/>
        <v>0.99999958924389831</v>
      </c>
      <c r="M111" s="1346"/>
    </row>
    <row r="112" spans="1:13" s="1368" customFormat="1" ht="45" customHeight="1">
      <c r="A112" s="1617"/>
      <c r="B112" s="1633"/>
      <c r="C112" s="1630"/>
      <c r="D112" s="1357" t="s">
        <v>804</v>
      </c>
      <c r="E112" s="1358">
        <v>145440000</v>
      </c>
      <c r="F112" s="1627"/>
      <c r="G112" s="1358">
        <v>145440000</v>
      </c>
      <c r="H112" s="1627"/>
      <c r="I112" s="1359">
        <v>107528968.3</v>
      </c>
      <c r="J112" s="1627"/>
      <c r="K112" s="1360">
        <f t="shared" si="13"/>
        <v>0.73933559062156218</v>
      </c>
      <c r="L112" s="1360">
        <f t="shared" si="14"/>
        <v>0.73933559062156218</v>
      </c>
      <c r="M112" s="1346"/>
    </row>
    <row r="113" spans="1:13" s="1368" customFormat="1" ht="45" customHeight="1">
      <c r="A113" s="1619"/>
      <c r="B113" s="1365">
        <v>500</v>
      </c>
      <c r="C113" s="1357" t="s">
        <v>364</v>
      </c>
      <c r="D113" s="1357" t="s">
        <v>802</v>
      </c>
      <c r="E113" s="1358">
        <v>32500000</v>
      </c>
      <c r="F113" s="1627"/>
      <c r="G113" s="1358">
        <v>20000000</v>
      </c>
      <c r="H113" s="1627"/>
      <c r="I113" s="1359">
        <v>10000000</v>
      </c>
      <c r="J113" s="1627"/>
      <c r="K113" s="1360">
        <f>I113/E113</f>
        <v>0.30769230769230771</v>
      </c>
      <c r="L113" s="1360">
        <f>I113/G113</f>
        <v>0.5</v>
      </c>
      <c r="M113" s="1346"/>
    </row>
    <row r="114" spans="1:13" s="1368" customFormat="1" ht="45" customHeight="1">
      <c r="A114" s="1632"/>
      <c r="B114" s="1633">
        <v>750</v>
      </c>
      <c r="C114" s="1630" t="s">
        <v>83</v>
      </c>
      <c r="D114" s="1357" t="s">
        <v>829</v>
      </c>
      <c r="E114" s="1358">
        <v>53001000</v>
      </c>
      <c r="F114" s="1627"/>
      <c r="G114" s="1358">
        <v>45565450</v>
      </c>
      <c r="H114" s="1627"/>
      <c r="I114" s="1359">
        <v>17763819.540000003</v>
      </c>
      <c r="J114" s="1627"/>
      <c r="K114" s="1360">
        <f t="shared" ref="K114:K134" si="15">I114/E114</f>
        <v>0.33516008263995023</v>
      </c>
      <c r="L114" s="1360">
        <f t="shared" ref="L114:L134" si="16">I114/G114</f>
        <v>0.38985282796504817</v>
      </c>
      <c r="M114" s="1346"/>
    </row>
    <row r="115" spans="1:13" s="1368" customFormat="1" ht="45" customHeight="1">
      <c r="A115" s="1632"/>
      <c r="B115" s="1633"/>
      <c r="C115" s="1630"/>
      <c r="D115" s="1375" t="s">
        <v>830</v>
      </c>
      <c r="E115" s="1358">
        <v>118455000</v>
      </c>
      <c r="F115" s="1627"/>
      <c r="G115" s="1358">
        <v>152890550</v>
      </c>
      <c r="H115" s="1627"/>
      <c r="I115" s="1359">
        <v>80481190.960000008</v>
      </c>
      <c r="J115" s="1627"/>
      <c r="K115" s="1360">
        <f t="shared" si="15"/>
        <v>0.67942417762019336</v>
      </c>
      <c r="L115" s="1360">
        <f t="shared" si="16"/>
        <v>0.52639741933036421</v>
      </c>
      <c r="M115" s="1346"/>
    </row>
    <row r="116" spans="1:13" s="1368" customFormat="1" ht="45" customHeight="1">
      <c r="A116" s="1632"/>
      <c r="B116" s="1633"/>
      <c r="C116" s="1630"/>
      <c r="D116" s="1357" t="s">
        <v>801</v>
      </c>
      <c r="E116" s="1358">
        <v>8335000</v>
      </c>
      <c r="F116" s="1627"/>
      <c r="G116" s="1358">
        <v>11644381</v>
      </c>
      <c r="H116" s="1627"/>
      <c r="I116" s="1359">
        <v>9163022.2000000011</v>
      </c>
      <c r="J116" s="1627"/>
      <c r="K116" s="1360">
        <f t="shared" si="15"/>
        <v>1.0993427954409118</v>
      </c>
      <c r="L116" s="1360">
        <f t="shared" si="16"/>
        <v>0.78690504888151647</v>
      </c>
      <c r="M116" s="1346"/>
    </row>
    <row r="117" spans="1:13" s="1368" customFormat="1" ht="45" customHeight="1">
      <c r="A117" s="1632"/>
      <c r="B117" s="1633"/>
      <c r="C117" s="1630"/>
      <c r="D117" s="1357" t="s">
        <v>804</v>
      </c>
      <c r="E117" s="1358">
        <v>119614000</v>
      </c>
      <c r="F117" s="1627"/>
      <c r="G117" s="1358">
        <v>118917202</v>
      </c>
      <c r="H117" s="1627"/>
      <c r="I117" s="1359">
        <v>48535849.289999992</v>
      </c>
      <c r="J117" s="1627"/>
      <c r="K117" s="1360">
        <f t="shared" si="15"/>
        <v>0.40577063964084464</v>
      </c>
      <c r="L117" s="1360">
        <f t="shared" si="16"/>
        <v>0.40814826176283553</v>
      </c>
      <c r="M117" s="1346"/>
    </row>
    <row r="118" spans="1:13" s="1368" customFormat="1" ht="45" customHeight="1">
      <c r="A118" s="1632"/>
      <c r="B118" s="1633">
        <v>758</v>
      </c>
      <c r="C118" s="1630" t="s">
        <v>401</v>
      </c>
      <c r="D118" s="1375" t="s">
        <v>806</v>
      </c>
      <c r="E118" s="1358">
        <v>1070318000</v>
      </c>
      <c r="F118" s="1627"/>
      <c r="G118" s="1358">
        <v>1239022800</v>
      </c>
      <c r="H118" s="1627"/>
      <c r="I118" s="1359">
        <v>890697935.60000002</v>
      </c>
      <c r="J118" s="1627"/>
      <c r="K118" s="1360">
        <f t="shared" si="15"/>
        <v>0.83218065621618997</v>
      </c>
      <c r="L118" s="1360">
        <f t="shared" si="16"/>
        <v>0.7188713037403347</v>
      </c>
      <c r="M118" s="1346"/>
    </row>
    <row r="119" spans="1:13" s="1368" customFormat="1" ht="45" customHeight="1">
      <c r="A119" s="1632"/>
      <c r="B119" s="1633"/>
      <c r="C119" s="1630"/>
      <c r="D119" s="1375" t="s">
        <v>807</v>
      </c>
      <c r="E119" s="1358">
        <v>919124000</v>
      </c>
      <c r="F119" s="1627"/>
      <c r="G119" s="1358">
        <v>1019124000</v>
      </c>
      <c r="H119" s="1627"/>
      <c r="I119" s="1370">
        <v>867286042.82000005</v>
      </c>
      <c r="J119" s="1627"/>
      <c r="K119" s="1360">
        <f t="shared" si="15"/>
        <v>0.94360069242017408</v>
      </c>
      <c r="L119" s="1360">
        <f t="shared" si="16"/>
        <v>0.85101130266778136</v>
      </c>
      <c r="M119" s="1346"/>
    </row>
    <row r="120" spans="1:13" s="1368" customFormat="1" ht="45" customHeight="1">
      <c r="A120" s="1632"/>
      <c r="B120" s="1633"/>
      <c r="C120" s="1630"/>
      <c r="D120" s="1357" t="s">
        <v>808</v>
      </c>
      <c r="E120" s="1358">
        <v>1199069000</v>
      </c>
      <c r="F120" s="1627"/>
      <c r="G120" s="1358">
        <v>1199069000</v>
      </c>
      <c r="H120" s="1627"/>
      <c r="I120" s="1359">
        <v>1062832348.55</v>
      </c>
      <c r="J120" s="1627"/>
      <c r="K120" s="1360">
        <f t="shared" si="15"/>
        <v>0.88638130795642278</v>
      </c>
      <c r="L120" s="1360">
        <f t="shared" si="16"/>
        <v>0.88638130795642278</v>
      </c>
      <c r="M120" s="1346"/>
    </row>
    <row r="121" spans="1:13" s="1368" customFormat="1" ht="45" customHeight="1">
      <c r="A121" s="1632"/>
      <c r="B121" s="1633"/>
      <c r="C121" s="1630"/>
      <c r="D121" s="1375" t="s">
        <v>855</v>
      </c>
      <c r="E121" s="1358">
        <v>338798000</v>
      </c>
      <c r="F121" s="1627"/>
      <c r="G121" s="1358">
        <v>518636000</v>
      </c>
      <c r="H121" s="1627"/>
      <c r="I121" s="1359">
        <v>428128079.29000002</v>
      </c>
      <c r="J121" s="1627"/>
      <c r="K121" s="1360">
        <f t="shared" si="15"/>
        <v>1.2636676700866003</v>
      </c>
      <c r="L121" s="1360">
        <f t="shared" si="16"/>
        <v>0.82548854936795757</v>
      </c>
      <c r="M121" s="1346"/>
    </row>
    <row r="122" spans="1:13" s="1368" customFormat="1" ht="45" customHeight="1">
      <c r="A122" s="1632"/>
      <c r="B122" s="1633"/>
      <c r="C122" s="1630"/>
      <c r="D122" s="1357" t="s">
        <v>810</v>
      </c>
      <c r="E122" s="1358">
        <v>1119767000</v>
      </c>
      <c r="F122" s="1627"/>
      <c r="G122" s="1358">
        <v>1119767000</v>
      </c>
      <c r="H122" s="1627"/>
      <c r="I122" s="1359">
        <v>953951682.61000001</v>
      </c>
      <c r="J122" s="1627"/>
      <c r="K122" s="1360">
        <f t="shared" si="15"/>
        <v>0.85191980350376462</v>
      </c>
      <c r="L122" s="1360">
        <f t="shared" si="16"/>
        <v>0.85191980350376462</v>
      </c>
      <c r="M122" s="1346"/>
    </row>
    <row r="123" spans="1:13" s="1368" customFormat="1" ht="45" customHeight="1">
      <c r="A123" s="1632"/>
      <c r="B123" s="1633"/>
      <c r="C123" s="1630"/>
      <c r="D123" s="1357" t="s">
        <v>811</v>
      </c>
      <c r="E123" s="1358">
        <v>1529395000</v>
      </c>
      <c r="F123" s="1627"/>
      <c r="G123" s="1358">
        <v>1529395000</v>
      </c>
      <c r="H123" s="1627"/>
      <c r="I123" s="1359">
        <v>1216743282.6200001</v>
      </c>
      <c r="J123" s="1627"/>
      <c r="K123" s="1360">
        <f t="shared" si="15"/>
        <v>0.7955716362483205</v>
      </c>
      <c r="L123" s="1360">
        <f t="shared" si="16"/>
        <v>0.7955716362483205</v>
      </c>
      <c r="M123" s="1346"/>
    </row>
    <row r="124" spans="1:13" s="1368" customFormat="1" ht="45" customHeight="1">
      <c r="A124" s="1632"/>
      <c r="B124" s="1633"/>
      <c r="C124" s="1630"/>
      <c r="D124" s="1357" t="s">
        <v>812</v>
      </c>
      <c r="E124" s="1358">
        <v>1050003000</v>
      </c>
      <c r="F124" s="1627"/>
      <c r="G124" s="1358">
        <v>1050003000</v>
      </c>
      <c r="H124" s="1627"/>
      <c r="I124" s="1359">
        <v>812752139.45999992</v>
      </c>
      <c r="J124" s="1627"/>
      <c r="K124" s="1360">
        <f t="shared" si="15"/>
        <v>0.77404744506444256</v>
      </c>
      <c r="L124" s="1360">
        <f t="shared" si="16"/>
        <v>0.77404744506444256</v>
      </c>
      <c r="M124" s="1346"/>
    </row>
    <row r="125" spans="1:13" s="1368" customFormat="1" ht="45" customHeight="1">
      <c r="A125" s="1632"/>
      <c r="B125" s="1633"/>
      <c r="C125" s="1630"/>
      <c r="D125" s="1357" t="s">
        <v>813</v>
      </c>
      <c r="E125" s="1358">
        <v>364000000</v>
      </c>
      <c r="F125" s="1627"/>
      <c r="G125" s="1358">
        <v>424000000</v>
      </c>
      <c r="H125" s="1627"/>
      <c r="I125" s="1359">
        <v>329161820.36000001</v>
      </c>
      <c r="J125" s="1627"/>
      <c r="K125" s="1360">
        <f t="shared" si="15"/>
        <v>0.90429071527472527</v>
      </c>
      <c r="L125" s="1360">
        <f t="shared" si="16"/>
        <v>0.77632504801886792</v>
      </c>
      <c r="M125" s="1346"/>
    </row>
    <row r="126" spans="1:13" s="1368" customFormat="1" ht="45" customHeight="1">
      <c r="A126" s="1632"/>
      <c r="B126" s="1633"/>
      <c r="C126" s="1630"/>
      <c r="D126" s="1357" t="s">
        <v>814</v>
      </c>
      <c r="E126" s="1358">
        <v>1058537000</v>
      </c>
      <c r="F126" s="1627"/>
      <c r="G126" s="1358">
        <v>1058537000</v>
      </c>
      <c r="H126" s="1627"/>
      <c r="I126" s="1359">
        <v>748641897.6500001</v>
      </c>
      <c r="J126" s="1627"/>
      <c r="K126" s="1360">
        <f t="shared" si="15"/>
        <v>0.70724206867591788</v>
      </c>
      <c r="L126" s="1360">
        <f t="shared" si="16"/>
        <v>0.70724206867591788</v>
      </c>
      <c r="M126" s="1346"/>
    </row>
    <row r="127" spans="1:13" s="1368" customFormat="1" ht="45" customHeight="1">
      <c r="A127" s="1632"/>
      <c r="B127" s="1633"/>
      <c r="C127" s="1630"/>
      <c r="D127" s="1357" t="s">
        <v>815</v>
      </c>
      <c r="E127" s="1358">
        <v>653625000</v>
      </c>
      <c r="F127" s="1627"/>
      <c r="G127" s="1358">
        <v>653625000</v>
      </c>
      <c r="H127" s="1627"/>
      <c r="I127" s="1359">
        <v>533095848.30999994</v>
      </c>
      <c r="J127" s="1627"/>
      <c r="K127" s="1360">
        <f t="shared" si="15"/>
        <v>0.81559892646395094</v>
      </c>
      <c r="L127" s="1360">
        <f t="shared" si="16"/>
        <v>0.81559892646395094</v>
      </c>
      <c r="M127" s="1346"/>
    </row>
    <row r="128" spans="1:13" s="1368" customFormat="1" ht="45" customHeight="1">
      <c r="A128" s="1632"/>
      <c r="B128" s="1633"/>
      <c r="C128" s="1630"/>
      <c r="D128" s="1357" t="s">
        <v>816</v>
      </c>
      <c r="E128" s="1358">
        <v>914523000</v>
      </c>
      <c r="F128" s="1627"/>
      <c r="G128" s="1358">
        <v>914523000</v>
      </c>
      <c r="H128" s="1627"/>
      <c r="I128" s="1359">
        <v>612382131.99999988</v>
      </c>
      <c r="J128" s="1627"/>
      <c r="K128" s="1360">
        <f t="shared" si="15"/>
        <v>0.66961916977484426</v>
      </c>
      <c r="L128" s="1360">
        <f t="shared" si="16"/>
        <v>0.66961916977484426</v>
      </c>
      <c r="M128" s="1346"/>
    </row>
    <row r="129" spans="1:13" s="1368" customFormat="1" ht="45" customHeight="1">
      <c r="A129" s="1632"/>
      <c r="B129" s="1633"/>
      <c r="C129" s="1630"/>
      <c r="D129" s="1357" t="s">
        <v>817</v>
      </c>
      <c r="E129" s="1358">
        <v>1776048000</v>
      </c>
      <c r="F129" s="1627"/>
      <c r="G129" s="1358">
        <v>2301648000</v>
      </c>
      <c r="H129" s="1627"/>
      <c r="I129" s="1359">
        <v>1575058305.4400001</v>
      </c>
      <c r="J129" s="1627"/>
      <c r="K129" s="1360">
        <f t="shared" si="15"/>
        <v>0.88683318549949108</v>
      </c>
      <c r="L129" s="1360">
        <f t="shared" si="16"/>
        <v>0.68431763042828442</v>
      </c>
      <c r="M129" s="1346"/>
    </row>
    <row r="130" spans="1:13" s="1368" customFormat="1" ht="45" customHeight="1">
      <c r="A130" s="1632"/>
      <c r="B130" s="1633"/>
      <c r="C130" s="1630"/>
      <c r="D130" s="1357" t="s">
        <v>818</v>
      </c>
      <c r="E130" s="1358">
        <v>854482000</v>
      </c>
      <c r="F130" s="1627"/>
      <c r="G130" s="1358">
        <v>854482000</v>
      </c>
      <c r="H130" s="1627"/>
      <c r="I130" s="1359">
        <v>635493627.37</v>
      </c>
      <c r="J130" s="1627"/>
      <c r="K130" s="1360">
        <f t="shared" si="15"/>
        <v>0.74371798044897375</v>
      </c>
      <c r="L130" s="1360">
        <f t="shared" si="16"/>
        <v>0.74371798044897375</v>
      </c>
      <c r="M130" s="1346"/>
    </row>
    <row r="131" spans="1:13" s="1368" customFormat="1" ht="45" customHeight="1">
      <c r="A131" s="1632"/>
      <c r="B131" s="1633"/>
      <c r="C131" s="1630"/>
      <c r="D131" s="1357" t="s">
        <v>819</v>
      </c>
      <c r="E131" s="1358">
        <v>801922000</v>
      </c>
      <c r="F131" s="1627"/>
      <c r="G131" s="1358">
        <v>1149149000</v>
      </c>
      <c r="H131" s="1627"/>
      <c r="I131" s="1359">
        <v>674668541.78000009</v>
      </c>
      <c r="J131" s="1627"/>
      <c r="K131" s="1360">
        <f t="shared" si="15"/>
        <v>0.84131441933255369</v>
      </c>
      <c r="L131" s="1360">
        <f t="shared" si="16"/>
        <v>0.5871027532373958</v>
      </c>
      <c r="M131" s="1346"/>
    </row>
    <row r="132" spans="1:13" s="1368" customFormat="1" ht="45" customHeight="1">
      <c r="A132" s="1632"/>
      <c r="B132" s="1633"/>
      <c r="C132" s="1630"/>
      <c r="D132" s="1357" t="s">
        <v>820</v>
      </c>
      <c r="E132" s="1358">
        <v>1114807000</v>
      </c>
      <c r="F132" s="1627"/>
      <c r="G132" s="1358">
        <v>1270000000</v>
      </c>
      <c r="H132" s="1627"/>
      <c r="I132" s="1359">
        <v>884786560.17999995</v>
      </c>
      <c r="J132" s="1627"/>
      <c r="K132" s="1360">
        <f t="shared" si="15"/>
        <v>0.7936679265379567</v>
      </c>
      <c r="L132" s="1360">
        <f t="shared" si="16"/>
        <v>0.69668233085039366</v>
      </c>
      <c r="M132" s="1346"/>
    </row>
    <row r="133" spans="1:13" s="1368" customFormat="1" ht="45" customHeight="1">
      <c r="A133" s="1632"/>
      <c r="B133" s="1633"/>
      <c r="C133" s="1630"/>
      <c r="D133" s="1357" t="s">
        <v>857</v>
      </c>
      <c r="E133" s="1358"/>
      <c r="F133" s="1627"/>
      <c r="G133" s="1358">
        <v>327226</v>
      </c>
      <c r="H133" s="1627"/>
      <c r="I133" s="1361">
        <v>0</v>
      </c>
      <c r="J133" s="1627"/>
      <c r="K133" s="1362">
        <v>0</v>
      </c>
      <c r="L133" s="1362">
        <v>0</v>
      </c>
      <c r="M133" s="1346"/>
    </row>
    <row r="134" spans="1:13" s="1368" customFormat="1" ht="45" customHeight="1">
      <c r="A134" s="1617"/>
      <c r="B134" s="1633"/>
      <c r="C134" s="1630"/>
      <c r="D134" s="1357" t="s">
        <v>821</v>
      </c>
      <c r="E134" s="1358">
        <v>611528000</v>
      </c>
      <c r="F134" s="1627"/>
      <c r="G134" s="1358">
        <v>923224774</v>
      </c>
      <c r="H134" s="1627"/>
      <c r="I134" s="1359">
        <v>774443887.29999983</v>
      </c>
      <c r="J134" s="1627"/>
      <c r="K134" s="1360">
        <f t="shared" si="15"/>
        <v>1.2664078951413507</v>
      </c>
      <c r="L134" s="1360">
        <f t="shared" si="16"/>
        <v>0.83884651832360801</v>
      </c>
      <c r="M134" s="1346"/>
    </row>
    <row r="135" spans="1:13" s="1368" customFormat="1" ht="45" customHeight="1">
      <c r="A135" s="1619"/>
      <c r="B135" s="1365">
        <v>801</v>
      </c>
      <c r="C135" s="1357" t="s">
        <v>115</v>
      </c>
      <c r="D135" s="1357" t="s">
        <v>804</v>
      </c>
      <c r="E135" s="1358">
        <v>123987000</v>
      </c>
      <c r="F135" s="1627"/>
      <c r="G135" s="1358">
        <v>124034205</v>
      </c>
      <c r="H135" s="1627"/>
      <c r="I135" s="1359">
        <v>58330349.530000001</v>
      </c>
      <c r="J135" s="1627"/>
      <c r="K135" s="1360">
        <f>I135/E135</f>
        <v>0.47045536653036207</v>
      </c>
      <c r="L135" s="1360">
        <f>I135/G135</f>
        <v>0.47027632039081479</v>
      </c>
      <c r="M135" s="1372"/>
    </row>
    <row r="136" spans="1:13" s="1368" customFormat="1" ht="45" customHeight="1">
      <c r="A136" s="1632"/>
      <c r="B136" s="1365">
        <v>851</v>
      </c>
      <c r="C136" s="1357" t="s">
        <v>404</v>
      </c>
      <c r="D136" s="1357" t="s">
        <v>804</v>
      </c>
      <c r="E136" s="1358">
        <v>51169000</v>
      </c>
      <c r="F136" s="1627"/>
      <c r="G136" s="1358">
        <v>72249593</v>
      </c>
      <c r="H136" s="1627"/>
      <c r="I136" s="1359">
        <v>48528266.07</v>
      </c>
      <c r="J136" s="1627"/>
      <c r="K136" s="1360">
        <f>I136/E136</f>
        <v>0.94839191834900038</v>
      </c>
      <c r="L136" s="1360">
        <f>I136/G136</f>
        <v>0.6716752863922707</v>
      </c>
      <c r="M136" s="1346"/>
    </row>
    <row r="137" spans="1:13" s="1368" customFormat="1" ht="45" customHeight="1">
      <c r="A137" s="1632"/>
      <c r="B137" s="1365">
        <v>852</v>
      </c>
      <c r="C137" s="1357" t="s">
        <v>406</v>
      </c>
      <c r="D137" s="1357" t="s">
        <v>804</v>
      </c>
      <c r="E137" s="1358">
        <v>13802000</v>
      </c>
      <c r="F137" s="1627"/>
      <c r="G137" s="1358">
        <v>11502000</v>
      </c>
      <c r="H137" s="1627"/>
      <c r="I137" s="1359">
        <v>7906887.9199999999</v>
      </c>
      <c r="J137" s="1627"/>
      <c r="K137" s="1360">
        <f>I137/E137</f>
        <v>0.57287986668598756</v>
      </c>
      <c r="L137" s="1360">
        <f>I137/G137</f>
        <v>0.68743591723178576</v>
      </c>
      <c r="M137" s="1346"/>
    </row>
    <row r="138" spans="1:13" s="1368" customFormat="1" ht="45" customHeight="1">
      <c r="A138" s="1632"/>
      <c r="B138" s="1365">
        <v>853</v>
      </c>
      <c r="C138" s="1357" t="s">
        <v>582</v>
      </c>
      <c r="D138" s="1357" t="s">
        <v>804</v>
      </c>
      <c r="E138" s="1358">
        <v>371939000</v>
      </c>
      <c r="F138" s="1627"/>
      <c r="G138" s="1358">
        <v>353808000</v>
      </c>
      <c r="H138" s="1627"/>
      <c r="I138" s="1359">
        <v>215477955.74000001</v>
      </c>
      <c r="J138" s="1627"/>
      <c r="K138" s="1360">
        <f>I138/E138</f>
        <v>0.57933681528422676</v>
      </c>
      <c r="L138" s="1360">
        <f>I138/G138</f>
        <v>0.60902510892913675</v>
      </c>
      <c r="M138" s="1346"/>
    </row>
    <row r="139" spans="1:13" s="1368" customFormat="1" ht="45" customHeight="1">
      <c r="A139" s="1615">
        <v>37</v>
      </c>
      <c r="B139" s="1615">
        <v>750</v>
      </c>
      <c r="C139" s="1625" t="s">
        <v>83</v>
      </c>
      <c r="D139" s="1375" t="s">
        <v>830</v>
      </c>
      <c r="E139" s="1358">
        <v>329000</v>
      </c>
      <c r="F139" s="1620">
        <f>SUM(E139:E146)</f>
        <v>65870000</v>
      </c>
      <c r="G139" s="1358">
        <v>190144</v>
      </c>
      <c r="H139" s="1620">
        <f>SUM(G139:G146)</f>
        <v>74808492</v>
      </c>
      <c r="I139" s="1361">
        <v>0</v>
      </c>
      <c r="J139" s="1620">
        <f>SUM(I139:I146)</f>
        <v>18409707.710000001</v>
      </c>
      <c r="K139" s="1362">
        <v>0</v>
      </c>
      <c r="L139" s="1362">
        <v>0</v>
      </c>
      <c r="M139" s="1346"/>
    </row>
    <row r="140" spans="1:13" s="1368" customFormat="1" ht="45" customHeight="1">
      <c r="A140" s="1615"/>
      <c r="B140" s="1615"/>
      <c r="C140" s="1625"/>
      <c r="D140" s="1357" t="s">
        <v>805</v>
      </c>
      <c r="E140" s="1358">
        <v>468000</v>
      </c>
      <c r="F140" s="1620"/>
      <c r="G140" s="1358">
        <v>468000</v>
      </c>
      <c r="H140" s="1620"/>
      <c r="I140" s="1359">
        <v>219544.30000000002</v>
      </c>
      <c r="J140" s="1620"/>
      <c r="K140" s="1360">
        <f>I140/E140</f>
        <v>0.46911175213675216</v>
      </c>
      <c r="L140" s="1360">
        <f>I140/G140</f>
        <v>0.46911175213675216</v>
      </c>
      <c r="M140" s="1346"/>
    </row>
    <row r="141" spans="1:13" s="1368" customFormat="1" ht="45" customHeight="1">
      <c r="A141" s="1615"/>
      <c r="B141" s="1615"/>
      <c r="C141" s="1625"/>
      <c r="D141" s="1357" t="s">
        <v>804</v>
      </c>
      <c r="E141" s="1358">
        <v>2625000</v>
      </c>
      <c r="F141" s="1620"/>
      <c r="G141" s="1358">
        <v>2620966</v>
      </c>
      <c r="H141" s="1620"/>
      <c r="I141" s="1359">
        <v>1211063.9699999997</v>
      </c>
      <c r="J141" s="1620"/>
      <c r="K141" s="1360">
        <f>I141/E141</f>
        <v>0.46135770285714278</v>
      </c>
      <c r="L141" s="1360">
        <f>I141/G141</f>
        <v>0.46206779103582407</v>
      </c>
      <c r="M141" s="1346"/>
    </row>
    <row r="142" spans="1:13" s="1368" customFormat="1" ht="45" customHeight="1">
      <c r="A142" s="1615"/>
      <c r="B142" s="1615">
        <v>755</v>
      </c>
      <c r="C142" s="1625" t="s">
        <v>391</v>
      </c>
      <c r="D142" s="1357" t="s">
        <v>829</v>
      </c>
      <c r="E142" s="1358">
        <v>309000</v>
      </c>
      <c r="F142" s="1620"/>
      <c r="G142" s="1358">
        <v>309000</v>
      </c>
      <c r="H142" s="1620"/>
      <c r="I142" s="1361">
        <v>0</v>
      </c>
      <c r="J142" s="1620"/>
      <c r="K142" s="1362">
        <v>0</v>
      </c>
      <c r="L142" s="1362">
        <v>0</v>
      </c>
      <c r="M142" s="1346"/>
    </row>
    <row r="143" spans="1:13" s="1368" customFormat="1" ht="45" customHeight="1">
      <c r="A143" s="1615"/>
      <c r="B143" s="1615"/>
      <c r="C143" s="1625"/>
      <c r="D143" s="1375" t="s">
        <v>830</v>
      </c>
      <c r="E143" s="1358">
        <v>33186000</v>
      </c>
      <c r="F143" s="1620"/>
      <c r="G143" s="1358">
        <v>22734126</v>
      </c>
      <c r="H143" s="1620"/>
      <c r="I143" s="1359">
        <v>2019849.1399999997</v>
      </c>
      <c r="J143" s="1620"/>
      <c r="K143" s="1360">
        <f>I143/E143</f>
        <v>6.0864495269089366E-2</v>
      </c>
      <c r="L143" s="1360">
        <f>I143/G143</f>
        <v>8.8846571009591466E-2</v>
      </c>
      <c r="M143" s="1346"/>
    </row>
    <row r="144" spans="1:13" s="1368" customFormat="1" ht="45" customHeight="1">
      <c r="A144" s="1615"/>
      <c r="B144" s="1615"/>
      <c r="C144" s="1625"/>
      <c r="D144" s="1357" t="s">
        <v>801</v>
      </c>
      <c r="E144" s="1358">
        <v>4391000</v>
      </c>
      <c r="F144" s="1620"/>
      <c r="G144" s="1358">
        <v>10968045</v>
      </c>
      <c r="H144" s="1620"/>
      <c r="I144" s="1359">
        <v>7210703.0899999999</v>
      </c>
      <c r="J144" s="1620"/>
      <c r="K144" s="1360">
        <f>I144/E144</f>
        <v>1.6421551104531997</v>
      </c>
      <c r="L144" s="1360">
        <f>I144/G144</f>
        <v>0.65742829191528662</v>
      </c>
      <c r="M144" s="1346"/>
    </row>
    <row r="145" spans="1:13" s="1368" customFormat="1" ht="45" customHeight="1">
      <c r="A145" s="1615"/>
      <c r="B145" s="1615"/>
      <c r="C145" s="1625"/>
      <c r="D145" s="1357" t="s">
        <v>805</v>
      </c>
      <c r="E145" s="1358">
        <v>490000</v>
      </c>
      <c r="F145" s="1620"/>
      <c r="G145" s="1358">
        <v>490000</v>
      </c>
      <c r="H145" s="1620"/>
      <c r="I145" s="1361">
        <v>0</v>
      </c>
      <c r="J145" s="1620"/>
      <c r="K145" s="1362">
        <v>0</v>
      </c>
      <c r="L145" s="1362">
        <v>0</v>
      </c>
      <c r="M145" s="1346"/>
    </row>
    <row r="146" spans="1:13" s="1368" customFormat="1" ht="45" customHeight="1">
      <c r="A146" s="1615"/>
      <c r="B146" s="1615"/>
      <c r="C146" s="1625"/>
      <c r="D146" s="1357" t="s">
        <v>804</v>
      </c>
      <c r="E146" s="1358">
        <v>24072000</v>
      </c>
      <c r="F146" s="1620"/>
      <c r="G146" s="1358">
        <v>37028211</v>
      </c>
      <c r="H146" s="1620"/>
      <c r="I146" s="1359">
        <v>7748547.21</v>
      </c>
      <c r="J146" s="1620"/>
      <c r="K146" s="1360">
        <f t="shared" ref="K146:K151" si="17">I146/E146</f>
        <v>0.32189046236291124</v>
      </c>
      <c r="L146" s="1360">
        <f t="shared" ref="L146:L153" si="18">I146/G146</f>
        <v>0.20926064210879644</v>
      </c>
      <c r="M146" s="1346"/>
    </row>
    <row r="147" spans="1:13" s="1368" customFormat="1" ht="45" customHeight="1">
      <c r="A147" s="1615">
        <v>39</v>
      </c>
      <c r="B147" s="1615">
        <v>600</v>
      </c>
      <c r="C147" s="1625" t="s">
        <v>368</v>
      </c>
      <c r="D147" s="1375" t="s">
        <v>823</v>
      </c>
      <c r="E147" s="1358">
        <v>1736616000</v>
      </c>
      <c r="F147" s="1616">
        <f>SUM(E147:E152)</f>
        <v>10353780000</v>
      </c>
      <c r="G147" s="1358">
        <v>1731149089</v>
      </c>
      <c r="H147" s="1616">
        <f>SUM(G147:G152)</f>
        <v>10371188780</v>
      </c>
      <c r="I147" s="1359">
        <v>1495816332.8800001</v>
      </c>
      <c r="J147" s="1616">
        <f>SUM(I147:I152)</f>
        <v>6885341600.1900005</v>
      </c>
      <c r="K147" s="1360">
        <f t="shared" si="17"/>
        <v>0.86133971636792483</v>
      </c>
      <c r="L147" s="1360">
        <f t="shared" si="18"/>
        <v>0.86405979842213354</v>
      </c>
      <c r="M147" s="1346"/>
    </row>
    <row r="148" spans="1:13" s="1368" customFormat="1" ht="45" customHeight="1">
      <c r="A148" s="1615"/>
      <c r="B148" s="1615"/>
      <c r="C148" s="1625"/>
      <c r="D148" s="1357" t="s">
        <v>801</v>
      </c>
      <c r="E148" s="1358">
        <v>8572945000</v>
      </c>
      <c r="F148" s="1616"/>
      <c r="G148" s="1358">
        <v>8535479376</v>
      </c>
      <c r="H148" s="1616"/>
      <c r="I148" s="1359">
        <v>5288550056.4100008</v>
      </c>
      <c r="J148" s="1616"/>
      <c r="K148" s="1360">
        <f t="shared" si="17"/>
        <v>0.61688836874726261</v>
      </c>
      <c r="L148" s="1360">
        <f t="shared" si="18"/>
        <v>0.61959613789007661</v>
      </c>
      <c r="M148" s="1346"/>
    </row>
    <row r="149" spans="1:13" s="1368" customFormat="1" ht="45" customHeight="1">
      <c r="A149" s="1615"/>
      <c r="B149" s="1615"/>
      <c r="C149" s="1625"/>
      <c r="D149" s="1357" t="s">
        <v>805</v>
      </c>
      <c r="E149" s="1358">
        <v>936000</v>
      </c>
      <c r="F149" s="1616"/>
      <c r="G149" s="1358">
        <v>5940998</v>
      </c>
      <c r="H149" s="1616"/>
      <c r="I149" s="1359">
        <v>5565124.6099999994</v>
      </c>
      <c r="J149" s="1616"/>
      <c r="K149" s="1360">
        <f>I149/E149</f>
        <v>5.9456459508547006</v>
      </c>
      <c r="L149" s="1360">
        <f t="shared" si="18"/>
        <v>0.93673228134397613</v>
      </c>
      <c r="M149" s="1346"/>
    </row>
    <row r="150" spans="1:13" s="1368" customFormat="1" ht="45" customHeight="1">
      <c r="A150" s="1615"/>
      <c r="B150" s="1615"/>
      <c r="C150" s="1625"/>
      <c r="D150" s="1375" t="s">
        <v>803</v>
      </c>
      <c r="E150" s="1358">
        <v>42917000</v>
      </c>
      <c r="F150" s="1616"/>
      <c r="G150" s="1358">
        <v>98253317</v>
      </c>
      <c r="H150" s="1616"/>
      <c r="I150" s="1359">
        <v>95151322.090000004</v>
      </c>
      <c r="J150" s="1616"/>
      <c r="K150" s="1360">
        <f>I150/E150</f>
        <v>2.2171009644196937</v>
      </c>
      <c r="L150" s="1360">
        <f>I150/G150</f>
        <v>0.96842859859886465</v>
      </c>
      <c r="M150" s="1346"/>
    </row>
    <row r="151" spans="1:13" s="1368" customFormat="1" ht="45" customHeight="1">
      <c r="A151" s="1615"/>
      <c r="B151" s="1615">
        <v>750</v>
      </c>
      <c r="C151" s="1625" t="s">
        <v>83</v>
      </c>
      <c r="D151" s="1357" t="s">
        <v>805</v>
      </c>
      <c r="E151" s="1358">
        <v>232000</v>
      </c>
      <c r="F151" s="1616"/>
      <c r="G151" s="1358">
        <v>232000</v>
      </c>
      <c r="H151" s="1616"/>
      <c r="I151" s="1359">
        <v>132344.19999999998</v>
      </c>
      <c r="J151" s="1616"/>
      <c r="K151" s="1360">
        <f t="shared" si="17"/>
        <v>0.57044913793103436</v>
      </c>
      <c r="L151" s="1360">
        <f t="shared" si="18"/>
        <v>0.57044913793103436</v>
      </c>
      <c r="M151" s="1346"/>
    </row>
    <row r="152" spans="1:13" s="1368" customFormat="1" ht="45" customHeight="1">
      <c r="A152" s="1615"/>
      <c r="B152" s="1615"/>
      <c r="C152" s="1625"/>
      <c r="D152" s="1357" t="s">
        <v>804</v>
      </c>
      <c r="E152" s="1358">
        <v>134000</v>
      </c>
      <c r="F152" s="1616"/>
      <c r="G152" s="1358">
        <v>134000</v>
      </c>
      <c r="H152" s="1616"/>
      <c r="I152" s="1359">
        <v>126420</v>
      </c>
      <c r="J152" s="1616"/>
      <c r="K152" s="1360">
        <f>I152/E152</f>
        <v>0.94343283582089554</v>
      </c>
      <c r="L152" s="1360">
        <f>I152/G152</f>
        <v>0.94343283582089554</v>
      </c>
      <c r="M152" s="1346"/>
    </row>
    <row r="153" spans="1:13" s="1368" customFormat="1" ht="45" customHeight="1">
      <c r="A153" s="1615">
        <v>40</v>
      </c>
      <c r="B153" s="1354">
        <v>630</v>
      </c>
      <c r="C153" s="1379" t="s">
        <v>132</v>
      </c>
      <c r="D153" s="1357" t="s">
        <v>805</v>
      </c>
      <c r="E153" s="1358"/>
      <c r="F153" s="1616">
        <f>SUM(E153:E154)</f>
        <v>9000</v>
      </c>
      <c r="G153" s="1358">
        <v>679887</v>
      </c>
      <c r="H153" s="1616">
        <f>SUM(G153:G154)</f>
        <v>714515</v>
      </c>
      <c r="I153" s="1359">
        <v>159256.73000000001</v>
      </c>
      <c r="J153" s="1616">
        <f>SUM(I153:I154)</f>
        <v>185843.38</v>
      </c>
      <c r="K153" s="1362">
        <v>0</v>
      </c>
      <c r="L153" s="1360">
        <f t="shared" si="18"/>
        <v>0.23423999870566728</v>
      </c>
      <c r="M153" s="1346"/>
    </row>
    <row r="154" spans="1:13" s="1368" customFormat="1" ht="45" customHeight="1">
      <c r="A154" s="1615"/>
      <c r="B154" s="1354">
        <v>750</v>
      </c>
      <c r="C154" s="1379" t="s">
        <v>83</v>
      </c>
      <c r="D154" s="1357" t="s">
        <v>805</v>
      </c>
      <c r="E154" s="1358">
        <v>9000</v>
      </c>
      <c r="F154" s="1616"/>
      <c r="G154" s="1358">
        <v>34628</v>
      </c>
      <c r="H154" s="1616"/>
      <c r="I154" s="1359">
        <v>26586.65</v>
      </c>
      <c r="J154" s="1616"/>
      <c r="K154" s="1360">
        <f>I154/E154</f>
        <v>2.9540722222222224</v>
      </c>
      <c r="L154" s="1360">
        <f>I154/G154</f>
        <v>0.76777896499942244</v>
      </c>
      <c r="M154" s="1346"/>
    </row>
    <row r="155" spans="1:13" s="1368" customFormat="1" ht="45" customHeight="1">
      <c r="A155" s="1615">
        <v>41</v>
      </c>
      <c r="B155" s="1380">
        <v>750</v>
      </c>
      <c r="C155" s="1375" t="s">
        <v>83</v>
      </c>
      <c r="D155" s="1357" t="s">
        <v>801</v>
      </c>
      <c r="E155" s="1358">
        <v>339000</v>
      </c>
      <c r="F155" s="1627">
        <f>SUM(E155:E168)</f>
        <v>23563000</v>
      </c>
      <c r="G155" s="1358">
        <v>377000</v>
      </c>
      <c r="H155" s="1627">
        <f>SUM(G155:G168)</f>
        <v>69452674</v>
      </c>
      <c r="I155" s="1359">
        <v>52322.490000000005</v>
      </c>
      <c r="J155" s="1627">
        <f>SUM(I155:I168)</f>
        <v>52570708.359999999</v>
      </c>
      <c r="K155" s="1360">
        <f>I155/E155</f>
        <v>0.15434362831858409</v>
      </c>
      <c r="L155" s="1360">
        <f>I155/G155</f>
        <v>0.13878644562334219</v>
      </c>
      <c r="M155" s="1346"/>
    </row>
    <row r="156" spans="1:13" s="1368" customFormat="1" ht="45" customHeight="1">
      <c r="A156" s="1615"/>
      <c r="B156" s="1629">
        <v>801</v>
      </c>
      <c r="C156" s="1630" t="s">
        <v>115</v>
      </c>
      <c r="D156" s="1357" t="s">
        <v>804</v>
      </c>
      <c r="E156" s="1358">
        <v>529000</v>
      </c>
      <c r="F156" s="1627"/>
      <c r="G156" s="1358">
        <v>184000</v>
      </c>
      <c r="H156" s="1627"/>
      <c r="I156" s="1361">
        <v>0</v>
      </c>
      <c r="J156" s="1627"/>
      <c r="K156" s="1362">
        <v>0</v>
      </c>
      <c r="L156" s="1362">
        <v>0</v>
      </c>
      <c r="M156" s="1346"/>
    </row>
    <row r="157" spans="1:13" s="1368" customFormat="1" ht="45" customHeight="1">
      <c r="A157" s="1615"/>
      <c r="B157" s="1629"/>
      <c r="C157" s="1630"/>
      <c r="D157" s="1375" t="s">
        <v>807</v>
      </c>
      <c r="E157" s="1358">
        <v>331000</v>
      </c>
      <c r="F157" s="1627"/>
      <c r="G157" s="1358">
        <v>659400</v>
      </c>
      <c r="H157" s="1627"/>
      <c r="I157" s="1359">
        <v>512639.64</v>
      </c>
      <c r="J157" s="1627"/>
      <c r="K157" s="1360">
        <f t="shared" ref="K157:K162" si="19">I157/E157</f>
        <v>1.5487602416918429</v>
      </c>
      <c r="L157" s="1360">
        <f t="shared" ref="L157:L162" si="20">I157/G157</f>
        <v>0.77743348498635123</v>
      </c>
      <c r="M157" s="1346"/>
    </row>
    <row r="158" spans="1:13" s="1368" customFormat="1" ht="45" customHeight="1">
      <c r="A158" s="1615"/>
      <c r="B158" s="1629"/>
      <c r="C158" s="1630"/>
      <c r="D158" s="1357" t="s">
        <v>808</v>
      </c>
      <c r="E158" s="1358">
        <v>359000</v>
      </c>
      <c r="F158" s="1627"/>
      <c r="G158" s="1358">
        <v>359000</v>
      </c>
      <c r="H158" s="1627"/>
      <c r="I158" s="1359">
        <v>301189.82</v>
      </c>
      <c r="J158" s="1627"/>
      <c r="K158" s="1360">
        <f t="shared" si="19"/>
        <v>0.83896885793871867</v>
      </c>
      <c r="L158" s="1360">
        <f t="shared" si="20"/>
        <v>0.83896885793871867</v>
      </c>
      <c r="M158" s="1346"/>
    </row>
    <row r="159" spans="1:13" s="1368" customFormat="1" ht="45" customHeight="1">
      <c r="A159" s="1615"/>
      <c r="B159" s="1629"/>
      <c r="C159" s="1630"/>
      <c r="D159" s="1375" t="s">
        <v>855</v>
      </c>
      <c r="E159" s="1358">
        <v>293000</v>
      </c>
      <c r="F159" s="1627"/>
      <c r="G159" s="1358">
        <v>369000</v>
      </c>
      <c r="H159" s="1627"/>
      <c r="I159" s="1359">
        <v>271516.65000000002</v>
      </c>
      <c r="J159" s="1627"/>
      <c r="K159" s="1360">
        <f t="shared" si="19"/>
        <v>0.92667798634812293</v>
      </c>
      <c r="L159" s="1360">
        <f t="shared" si="20"/>
        <v>0.73581747967479683</v>
      </c>
      <c r="M159" s="1346"/>
    </row>
    <row r="160" spans="1:13" ht="45" customHeight="1">
      <c r="A160" s="1615"/>
      <c r="B160" s="1629"/>
      <c r="C160" s="1630"/>
      <c r="D160" s="1357" t="s">
        <v>815</v>
      </c>
      <c r="E160" s="1358">
        <v>1122000</v>
      </c>
      <c r="F160" s="1627"/>
      <c r="G160" s="1358">
        <v>1276600</v>
      </c>
      <c r="H160" s="1627"/>
      <c r="I160" s="1359">
        <v>712495.83</v>
      </c>
      <c r="J160" s="1627"/>
      <c r="K160" s="1360">
        <f t="shared" si="19"/>
        <v>0.63502302139037425</v>
      </c>
      <c r="L160" s="1360">
        <f t="shared" si="20"/>
        <v>0.55811987310042299</v>
      </c>
    </row>
    <row r="161" spans="1:12" ht="45" customHeight="1">
      <c r="A161" s="1615"/>
      <c r="B161" s="1629"/>
      <c r="C161" s="1630"/>
      <c r="D161" s="1357" t="s">
        <v>817</v>
      </c>
      <c r="E161" s="1358">
        <v>527000</v>
      </c>
      <c r="F161" s="1627"/>
      <c r="G161" s="1358">
        <v>527000</v>
      </c>
      <c r="H161" s="1627"/>
      <c r="I161" s="1359">
        <v>96411.66</v>
      </c>
      <c r="J161" s="1627"/>
      <c r="K161" s="1360">
        <f t="shared" si="19"/>
        <v>0.18294432637571159</v>
      </c>
      <c r="L161" s="1360">
        <f t="shared" si="20"/>
        <v>0.18294432637571159</v>
      </c>
    </row>
    <row r="162" spans="1:12" ht="45" customHeight="1">
      <c r="A162" s="1615"/>
      <c r="B162" s="1629"/>
      <c r="C162" s="1630"/>
      <c r="D162" s="1357" t="s">
        <v>818</v>
      </c>
      <c r="E162" s="1358">
        <v>683000</v>
      </c>
      <c r="F162" s="1627"/>
      <c r="G162" s="1358">
        <v>976820</v>
      </c>
      <c r="H162" s="1627"/>
      <c r="I162" s="1359">
        <v>577527.39</v>
      </c>
      <c r="J162" s="1627"/>
      <c r="K162" s="1360">
        <f t="shared" si="19"/>
        <v>0.84557450951683755</v>
      </c>
      <c r="L162" s="1360">
        <f t="shared" si="20"/>
        <v>0.59123215126635409</v>
      </c>
    </row>
    <row r="163" spans="1:12" ht="45" customHeight="1">
      <c r="A163" s="1615"/>
      <c r="B163" s="1629"/>
      <c r="C163" s="1630"/>
      <c r="D163" s="1357" t="s">
        <v>820</v>
      </c>
      <c r="E163" s="1358">
        <v>150000</v>
      </c>
      <c r="F163" s="1627"/>
      <c r="G163" s="1376">
        <v>0</v>
      </c>
      <c r="H163" s="1627"/>
      <c r="I163" s="1361">
        <v>0</v>
      </c>
      <c r="J163" s="1627"/>
      <c r="K163" s="1362">
        <v>0</v>
      </c>
      <c r="L163" s="1362">
        <v>0</v>
      </c>
    </row>
    <row r="164" spans="1:12" ht="45" customHeight="1">
      <c r="A164" s="1615"/>
      <c r="B164" s="1621" t="s">
        <v>413</v>
      </c>
      <c r="C164" s="1622" t="s">
        <v>584</v>
      </c>
      <c r="D164" s="1357" t="s">
        <v>801</v>
      </c>
      <c r="E164" s="1358">
        <v>18478000</v>
      </c>
      <c r="F164" s="1627"/>
      <c r="G164" s="1358">
        <v>63713219</v>
      </c>
      <c r="H164" s="1627"/>
      <c r="I164" s="1359">
        <v>49525978.370000005</v>
      </c>
      <c r="J164" s="1627"/>
      <c r="K164" s="1360">
        <f>I164/E164</f>
        <v>2.6802672567377424</v>
      </c>
      <c r="L164" s="1360">
        <f t="shared" ref="L164:L169" si="21">I164/G164</f>
        <v>0.77732657598103783</v>
      </c>
    </row>
    <row r="165" spans="1:12" ht="45" customHeight="1">
      <c r="A165" s="1615"/>
      <c r="B165" s="1621"/>
      <c r="C165" s="1622"/>
      <c r="D165" s="1357" t="s">
        <v>813</v>
      </c>
      <c r="E165" s="1358">
        <v>727000</v>
      </c>
      <c r="F165" s="1627"/>
      <c r="G165" s="1358">
        <v>676324</v>
      </c>
      <c r="H165" s="1627"/>
      <c r="I165" s="1359">
        <v>247678.94</v>
      </c>
      <c r="J165" s="1627"/>
      <c r="K165" s="1360">
        <f>I165/E165</f>
        <v>0.34068629986244842</v>
      </c>
      <c r="L165" s="1360">
        <f t="shared" si="21"/>
        <v>0.36621344207805728</v>
      </c>
    </row>
    <row r="166" spans="1:12" ht="45" customHeight="1">
      <c r="A166" s="1615"/>
      <c r="B166" s="1621"/>
      <c r="C166" s="1622"/>
      <c r="D166" s="1357" t="s">
        <v>814</v>
      </c>
      <c r="E166" s="1358"/>
      <c r="F166" s="1627"/>
      <c r="G166" s="1358">
        <v>235535</v>
      </c>
      <c r="H166" s="1627"/>
      <c r="I166" s="1359">
        <v>235535</v>
      </c>
      <c r="J166" s="1627"/>
      <c r="K166" s="1362">
        <v>0</v>
      </c>
      <c r="L166" s="1360">
        <f t="shared" si="21"/>
        <v>1</v>
      </c>
    </row>
    <row r="167" spans="1:12" ht="45" customHeight="1">
      <c r="A167" s="1615"/>
      <c r="B167" s="1621"/>
      <c r="C167" s="1622"/>
      <c r="D167" s="1357" t="s">
        <v>816</v>
      </c>
      <c r="E167" s="1358">
        <v>25000</v>
      </c>
      <c r="F167" s="1627"/>
      <c r="G167" s="1358">
        <v>25000</v>
      </c>
      <c r="H167" s="1627"/>
      <c r="I167" s="1359">
        <v>4374.7700000000004</v>
      </c>
      <c r="J167" s="1627"/>
      <c r="K167" s="1360">
        <f>I167/E167</f>
        <v>0.17499080000000003</v>
      </c>
      <c r="L167" s="1360">
        <f t="shared" si="21"/>
        <v>0.17499080000000003</v>
      </c>
    </row>
    <row r="168" spans="1:12" ht="45" customHeight="1">
      <c r="A168" s="1615"/>
      <c r="B168" s="1621"/>
      <c r="C168" s="1622"/>
      <c r="D168" s="1357" t="s">
        <v>818</v>
      </c>
      <c r="E168" s="1358"/>
      <c r="F168" s="1627"/>
      <c r="G168" s="1358">
        <v>73776</v>
      </c>
      <c r="H168" s="1627"/>
      <c r="I168" s="1359">
        <v>33037.800000000003</v>
      </c>
      <c r="J168" s="1627"/>
      <c r="K168" s="1362">
        <v>0</v>
      </c>
      <c r="L168" s="1360">
        <f t="shared" si="21"/>
        <v>0.4478122966818478</v>
      </c>
    </row>
    <row r="169" spans="1:12" ht="45" customHeight="1">
      <c r="A169" s="1628">
        <v>42</v>
      </c>
      <c r="B169" s="1355" t="s">
        <v>377</v>
      </c>
      <c r="C169" s="1356" t="s">
        <v>83</v>
      </c>
      <c r="D169" s="1357" t="s">
        <v>805</v>
      </c>
      <c r="E169" s="1358">
        <v>5976000</v>
      </c>
      <c r="F169" s="1627">
        <f>SUM(E169:E176)</f>
        <v>87780000</v>
      </c>
      <c r="G169" s="1358">
        <v>6147021</v>
      </c>
      <c r="H169" s="1627">
        <f>SUM(G169:G176)</f>
        <v>126385287</v>
      </c>
      <c r="I169" s="1370">
        <v>2090891.21</v>
      </c>
      <c r="J169" s="1627">
        <f>SUM(I169:I176)</f>
        <v>65659633.57</v>
      </c>
      <c r="K169" s="1360">
        <f>I169/E169</f>
        <v>0.34988139390896922</v>
      </c>
      <c r="L169" s="1360">
        <f t="shared" si="21"/>
        <v>0.3401470744934823</v>
      </c>
    </row>
    <row r="170" spans="1:12" ht="45" customHeight="1">
      <c r="A170" s="1628"/>
      <c r="B170" s="1621" t="s">
        <v>387</v>
      </c>
      <c r="C170" s="1622" t="s">
        <v>579</v>
      </c>
      <c r="D170" s="1357" t="s">
        <v>829</v>
      </c>
      <c r="E170" s="1358">
        <v>131000</v>
      </c>
      <c r="F170" s="1627"/>
      <c r="G170" s="1361">
        <v>0</v>
      </c>
      <c r="H170" s="1627"/>
      <c r="I170" s="1361">
        <v>0</v>
      </c>
      <c r="J170" s="1627"/>
      <c r="K170" s="1362">
        <v>0</v>
      </c>
      <c r="L170" s="1362">
        <v>0</v>
      </c>
    </row>
    <row r="171" spans="1:12" ht="45" customHeight="1">
      <c r="A171" s="1628"/>
      <c r="B171" s="1621"/>
      <c r="C171" s="1622"/>
      <c r="D171" s="1375" t="s">
        <v>830</v>
      </c>
      <c r="E171" s="1358">
        <v>33236000</v>
      </c>
      <c r="F171" s="1627"/>
      <c r="G171" s="1358">
        <v>31863176</v>
      </c>
      <c r="H171" s="1627"/>
      <c r="I171" s="1370">
        <v>7899279.8400000008</v>
      </c>
      <c r="J171" s="1627"/>
      <c r="K171" s="1360">
        <f>I171/E171</f>
        <v>0.23767239860392347</v>
      </c>
      <c r="L171" s="1360">
        <f t="shared" ref="L171:L177" si="22">I171/G171</f>
        <v>0.24791250690138361</v>
      </c>
    </row>
    <row r="172" spans="1:12" ht="45" customHeight="1">
      <c r="A172" s="1628"/>
      <c r="B172" s="1621"/>
      <c r="C172" s="1622"/>
      <c r="D172" s="1357" t="s">
        <v>801</v>
      </c>
      <c r="E172" s="1358">
        <v>34984000</v>
      </c>
      <c r="F172" s="1627"/>
      <c r="G172" s="1358">
        <v>58073437</v>
      </c>
      <c r="H172" s="1627"/>
      <c r="I172" s="1370">
        <v>42729404.340000004</v>
      </c>
      <c r="J172" s="1627"/>
      <c r="K172" s="1360">
        <f>I172/E172</f>
        <v>1.2213984775897555</v>
      </c>
      <c r="L172" s="1360">
        <f t="shared" si="22"/>
        <v>0.73578225342509007</v>
      </c>
    </row>
    <row r="173" spans="1:12" ht="45" customHeight="1">
      <c r="A173" s="1628"/>
      <c r="B173" s="1621"/>
      <c r="C173" s="1622"/>
      <c r="D173" s="1357" t="s">
        <v>810</v>
      </c>
      <c r="E173" s="1358">
        <v>13124000</v>
      </c>
      <c r="F173" s="1627"/>
      <c r="G173" s="1358">
        <v>13124000</v>
      </c>
      <c r="H173" s="1627"/>
      <c r="I173" s="1370">
        <v>58924.76</v>
      </c>
      <c r="J173" s="1627"/>
      <c r="K173" s="1360">
        <f>I173/E173</f>
        <v>4.4898476074367571E-3</v>
      </c>
      <c r="L173" s="1360">
        <f t="shared" si="22"/>
        <v>4.4898476074367571E-3</v>
      </c>
    </row>
    <row r="174" spans="1:12" ht="45" customHeight="1">
      <c r="A174" s="1628"/>
      <c r="B174" s="1621"/>
      <c r="C174" s="1622"/>
      <c r="D174" s="1357" t="s">
        <v>811</v>
      </c>
      <c r="E174" s="1358"/>
      <c r="F174" s="1627"/>
      <c r="G174" s="1358">
        <v>16519389</v>
      </c>
      <c r="H174" s="1627"/>
      <c r="I174" s="1370">
        <v>12521392.32</v>
      </c>
      <c r="J174" s="1627"/>
      <c r="K174" s="1362">
        <v>0</v>
      </c>
      <c r="L174" s="1360">
        <f t="shared" si="22"/>
        <v>0.7579815645723943</v>
      </c>
    </row>
    <row r="175" spans="1:12" ht="45" customHeight="1">
      <c r="A175" s="1628"/>
      <c r="B175" s="1621"/>
      <c r="C175" s="1622"/>
      <c r="D175" s="1357" t="s">
        <v>818</v>
      </c>
      <c r="E175" s="1358">
        <v>115000</v>
      </c>
      <c r="F175" s="1627"/>
      <c r="G175" s="1358">
        <v>207000</v>
      </c>
      <c r="H175" s="1627"/>
      <c r="I175" s="1370">
        <v>63936</v>
      </c>
      <c r="J175" s="1627"/>
      <c r="K175" s="1360">
        <f>I175/E175</f>
        <v>0.55596521739130433</v>
      </c>
      <c r="L175" s="1360">
        <f t="shared" si="22"/>
        <v>0.30886956521739128</v>
      </c>
    </row>
    <row r="176" spans="1:12" ht="45" customHeight="1">
      <c r="A176" s="1628"/>
      <c r="B176" s="1355" t="s">
        <v>403</v>
      </c>
      <c r="C176" s="1381" t="s">
        <v>404</v>
      </c>
      <c r="D176" s="1357" t="s">
        <v>805</v>
      </c>
      <c r="E176" s="1358">
        <v>214000</v>
      </c>
      <c r="F176" s="1627"/>
      <c r="G176" s="1358">
        <v>451264</v>
      </c>
      <c r="H176" s="1627"/>
      <c r="I176" s="1370">
        <v>295805.10000000003</v>
      </c>
      <c r="J176" s="1627"/>
      <c r="K176" s="1360">
        <f>I176/E176</f>
        <v>1.3822668224299066</v>
      </c>
      <c r="L176" s="1360">
        <f t="shared" si="22"/>
        <v>0.65550343036448744</v>
      </c>
    </row>
    <row r="177" spans="1:12" ht="45" customHeight="1">
      <c r="A177" s="1628">
        <v>44</v>
      </c>
      <c r="B177" s="1382" t="s">
        <v>350</v>
      </c>
      <c r="C177" s="1356" t="s">
        <v>351</v>
      </c>
      <c r="D177" s="1375" t="s">
        <v>825</v>
      </c>
      <c r="E177" s="1358">
        <v>122686000</v>
      </c>
      <c r="F177" s="1627">
        <f>SUM(E177:E181)</f>
        <v>203415000</v>
      </c>
      <c r="G177" s="1358">
        <v>278382395</v>
      </c>
      <c r="H177" s="1627">
        <f>SUM(G177:G181)</f>
        <v>345230406</v>
      </c>
      <c r="I177" s="1359">
        <v>262312512.63</v>
      </c>
      <c r="J177" s="1627">
        <f>SUM(I177:I181)</f>
        <v>281828884.79000002</v>
      </c>
      <c r="K177" s="1360">
        <f>I177/E177</f>
        <v>2.1380802424889556</v>
      </c>
      <c r="L177" s="1360">
        <f t="shared" si="22"/>
        <v>0.94227407099504257</v>
      </c>
    </row>
    <row r="178" spans="1:12" ht="45" customHeight="1">
      <c r="A178" s="1628"/>
      <c r="B178" s="1621" t="s">
        <v>377</v>
      </c>
      <c r="C178" s="1624" t="s">
        <v>83</v>
      </c>
      <c r="D178" s="1375" t="s">
        <v>830</v>
      </c>
      <c r="E178" s="1358">
        <v>894000</v>
      </c>
      <c r="F178" s="1627"/>
      <c r="G178" s="1358">
        <v>974671</v>
      </c>
      <c r="H178" s="1627"/>
      <c r="I178" s="1361">
        <v>0</v>
      </c>
      <c r="J178" s="1627"/>
      <c r="K178" s="1362">
        <v>0</v>
      </c>
      <c r="L178" s="1362">
        <v>0</v>
      </c>
    </row>
    <row r="179" spans="1:12" ht="45" customHeight="1">
      <c r="A179" s="1628"/>
      <c r="B179" s="1621"/>
      <c r="C179" s="1624"/>
      <c r="D179" s="1357" t="s">
        <v>805</v>
      </c>
      <c r="E179" s="1358">
        <v>614000</v>
      </c>
      <c r="F179" s="1627"/>
      <c r="G179" s="1358">
        <v>614000</v>
      </c>
      <c r="H179" s="1627"/>
      <c r="I179" s="1359">
        <v>187585.56000000006</v>
      </c>
      <c r="J179" s="1627"/>
      <c r="K179" s="1360">
        <f t="shared" ref="K179:K186" si="23">I179/E179</f>
        <v>0.30551394136807825</v>
      </c>
      <c r="L179" s="1360">
        <f t="shared" ref="L179:L186" si="24">I179/G179</f>
        <v>0.30551394136807825</v>
      </c>
    </row>
    <row r="180" spans="1:12" ht="45" customHeight="1">
      <c r="A180" s="1628"/>
      <c r="B180" s="1621"/>
      <c r="C180" s="1624"/>
      <c r="D180" s="1357" t="s">
        <v>804</v>
      </c>
      <c r="E180" s="1358">
        <v>26155000</v>
      </c>
      <c r="F180" s="1627"/>
      <c r="G180" s="1358">
        <v>27197340</v>
      </c>
      <c r="H180" s="1627"/>
      <c r="I180" s="1359">
        <v>5153321.38</v>
      </c>
      <c r="J180" s="1627"/>
      <c r="K180" s="1360">
        <f t="shared" si="23"/>
        <v>0.1970300661441407</v>
      </c>
      <c r="L180" s="1360">
        <f t="shared" si="24"/>
        <v>0.18947887477231229</v>
      </c>
    </row>
    <row r="181" spans="1:12" ht="46.5" customHeight="1">
      <c r="A181" s="1628"/>
      <c r="B181" s="1355" t="s">
        <v>407</v>
      </c>
      <c r="C181" s="1357" t="s">
        <v>582</v>
      </c>
      <c r="D181" s="1357" t="s">
        <v>804</v>
      </c>
      <c r="E181" s="1358">
        <v>53066000</v>
      </c>
      <c r="F181" s="1627"/>
      <c r="G181" s="1358">
        <v>38062000</v>
      </c>
      <c r="H181" s="1627"/>
      <c r="I181" s="1359">
        <v>14175465.220000001</v>
      </c>
      <c r="J181" s="1627"/>
      <c r="K181" s="1360">
        <f t="shared" si="23"/>
        <v>0.26712895677081372</v>
      </c>
      <c r="L181" s="1360">
        <f t="shared" si="24"/>
        <v>0.37243090799222323</v>
      </c>
    </row>
    <row r="182" spans="1:12" ht="45" customHeight="1">
      <c r="A182" s="1628">
        <v>46</v>
      </c>
      <c r="B182" s="1621" t="s">
        <v>377</v>
      </c>
      <c r="C182" s="1624" t="s">
        <v>83</v>
      </c>
      <c r="D182" s="1375" t="s">
        <v>830</v>
      </c>
      <c r="E182" s="1358">
        <v>1500000</v>
      </c>
      <c r="F182" s="1627">
        <f>SUM(E182:E191)</f>
        <v>506294000</v>
      </c>
      <c r="G182" s="1358">
        <v>1286396</v>
      </c>
      <c r="H182" s="1627">
        <f>SUM(G182:G191)</f>
        <v>718414574</v>
      </c>
      <c r="I182" s="1359">
        <v>455569.3</v>
      </c>
      <c r="J182" s="1627">
        <f>SUM(I182:I191)</f>
        <v>445956370.56</v>
      </c>
      <c r="K182" s="1360">
        <f t="shared" si="23"/>
        <v>0.30371286666666664</v>
      </c>
      <c r="L182" s="1360">
        <f t="shared" si="24"/>
        <v>0.35414390281064306</v>
      </c>
    </row>
    <row r="183" spans="1:12" ht="45" customHeight="1">
      <c r="A183" s="1628"/>
      <c r="B183" s="1621"/>
      <c r="C183" s="1624"/>
      <c r="D183" s="1357" t="s">
        <v>801</v>
      </c>
      <c r="E183" s="1358">
        <v>43000</v>
      </c>
      <c r="F183" s="1627"/>
      <c r="G183" s="1358">
        <v>64024</v>
      </c>
      <c r="H183" s="1627"/>
      <c r="I183" s="1359">
        <v>64017.399999999994</v>
      </c>
      <c r="J183" s="1627"/>
      <c r="K183" s="1360">
        <f t="shared" si="23"/>
        <v>1.4887767441860464</v>
      </c>
      <c r="L183" s="1360">
        <f t="shared" si="24"/>
        <v>0.99989691365737843</v>
      </c>
    </row>
    <row r="184" spans="1:12" ht="45" customHeight="1">
      <c r="A184" s="1628"/>
      <c r="B184" s="1621"/>
      <c r="C184" s="1624"/>
      <c r="D184" s="1357" t="s">
        <v>805</v>
      </c>
      <c r="E184" s="1358">
        <v>3775000</v>
      </c>
      <c r="F184" s="1627"/>
      <c r="G184" s="1358">
        <v>2971948</v>
      </c>
      <c r="H184" s="1627"/>
      <c r="I184" s="1359">
        <v>1827870.69</v>
      </c>
      <c r="J184" s="1627"/>
      <c r="K184" s="1360">
        <f t="shared" si="23"/>
        <v>0.48420415629139069</v>
      </c>
      <c r="L184" s="1360">
        <f t="shared" si="24"/>
        <v>0.61504127595772196</v>
      </c>
    </row>
    <row r="185" spans="1:12" ht="45" customHeight="1">
      <c r="A185" s="1628"/>
      <c r="B185" s="1621"/>
      <c r="C185" s="1624"/>
      <c r="D185" s="1357" t="s">
        <v>804</v>
      </c>
      <c r="E185" s="1358">
        <v>15293000</v>
      </c>
      <c r="F185" s="1627"/>
      <c r="G185" s="1358">
        <v>15929914</v>
      </c>
      <c r="H185" s="1627"/>
      <c r="I185" s="1359">
        <v>7945425.2500000009</v>
      </c>
      <c r="J185" s="1627"/>
      <c r="K185" s="1360">
        <f t="shared" si="23"/>
        <v>0.51954654090106589</v>
      </c>
      <c r="L185" s="1360">
        <f t="shared" si="24"/>
        <v>0.4987738948245421</v>
      </c>
    </row>
    <row r="186" spans="1:12" ht="45" customHeight="1">
      <c r="A186" s="1628"/>
      <c r="B186" s="1621" t="s">
        <v>403</v>
      </c>
      <c r="C186" s="1624" t="s">
        <v>404</v>
      </c>
      <c r="D186" s="1357" t="s">
        <v>823</v>
      </c>
      <c r="E186" s="1358">
        <v>348000</v>
      </c>
      <c r="F186" s="1627"/>
      <c r="G186" s="1358">
        <v>348000</v>
      </c>
      <c r="H186" s="1627"/>
      <c r="I186" s="1359">
        <v>190751.81999999998</v>
      </c>
      <c r="J186" s="1627"/>
      <c r="K186" s="1360">
        <f t="shared" si="23"/>
        <v>0.54813741379310343</v>
      </c>
      <c r="L186" s="1360">
        <f t="shared" si="24"/>
        <v>0.54813741379310343</v>
      </c>
    </row>
    <row r="187" spans="1:12" ht="45" customHeight="1">
      <c r="A187" s="1628"/>
      <c r="B187" s="1621"/>
      <c r="C187" s="1624"/>
      <c r="D187" s="1357" t="s">
        <v>829</v>
      </c>
      <c r="E187" s="1358">
        <v>121000</v>
      </c>
      <c r="F187" s="1627"/>
      <c r="G187" s="1358">
        <v>121000</v>
      </c>
      <c r="H187" s="1627"/>
      <c r="I187" s="1361">
        <v>0</v>
      </c>
      <c r="J187" s="1627"/>
      <c r="K187" s="1362">
        <v>0</v>
      </c>
      <c r="L187" s="1362">
        <v>0</v>
      </c>
    </row>
    <row r="188" spans="1:12" ht="45" customHeight="1">
      <c r="A188" s="1628"/>
      <c r="B188" s="1621"/>
      <c r="C188" s="1624"/>
      <c r="D188" s="1375" t="s">
        <v>830</v>
      </c>
      <c r="E188" s="1358">
        <v>10201000</v>
      </c>
      <c r="F188" s="1627"/>
      <c r="G188" s="1358">
        <v>5066000</v>
      </c>
      <c r="H188" s="1627"/>
      <c r="I188" s="1359">
        <v>956945.47000000009</v>
      </c>
      <c r="J188" s="1627"/>
      <c r="K188" s="1360">
        <f t="shared" ref="K188:K198" si="25">I188/E188</f>
        <v>9.380898637388492E-2</v>
      </c>
      <c r="L188" s="1360">
        <f t="shared" ref="L188:L198" si="26">I188/G188</f>
        <v>0.18889567114093961</v>
      </c>
    </row>
    <row r="189" spans="1:12" ht="45" customHeight="1">
      <c r="A189" s="1628"/>
      <c r="B189" s="1621"/>
      <c r="C189" s="1624"/>
      <c r="D189" s="1357" t="s">
        <v>801</v>
      </c>
      <c r="E189" s="1358">
        <v>168938000</v>
      </c>
      <c r="F189" s="1627"/>
      <c r="G189" s="1358">
        <v>311744828</v>
      </c>
      <c r="H189" s="1627"/>
      <c r="I189" s="1359">
        <v>240090747.00999999</v>
      </c>
      <c r="J189" s="1627"/>
      <c r="K189" s="1360">
        <f t="shared" si="25"/>
        <v>1.4211766861807289</v>
      </c>
      <c r="L189" s="1360">
        <f t="shared" si="26"/>
        <v>0.7701515003482271</v>
      </c>
    </row>
    <row r="190" spans="1:12" ht="45" customHeight="1">
      <c r="A190" s="1628"/>
      <c r="B190" s="1621"/>
      <c r="C190" s="1624"/>
      <c r="D190" s="1357" t="s">
        <v>805</v>
      </c>
      <c r="E190" s="1358">
        <v>66434000</v>
      </c>
      <c r="F190" s="1627"/>
      <c r="G190" s="1358">
        <v>174848652</v>
      </c>
      <c r="H190" s="1627"/>
      <c r="I190" s="1359">
        <v>96820873.25</v>
      </c>
      <c r="J190" s="1627"/>
      <c r="K190" s="1360">
        <f t="shared" si="25"/>
        <v>1.4573994227353464</v>
      </c>
      <c r="L190" s="1360">
        <f t="shared" si="26"/>
        <v>0.55374103341671743</v>
      </c>
    </row>
    <row r="191" spans="1:12" ht="45" customHeight="1">
      <c r="A191" s="1628"/>
      <c r="B191" s="1621"/>
      <c r="C191" s="1624"/>
      <c r="D191" s="1357" t="s">
        <v>804</v>
      </c>
      <c r="E191" s="1358">
        <v>239641000</v>
      </c>
      <c r="F191" s="1627"/>
      <c r="G191" s="1358">
        <v>206033812</v>
      </c>
      <c r="H191" s="1627"/>
      <c r="I191" s="1359">
        <v>97604170.36999999</v>
      </c>
      <c r="J191" s="1627"/>
      <c r="K191" s="1360">
        <f t="shared" si="25"/>
        <v>0.40729328608209775</v>
      </c>
      <c r="L191" s="1360">
        <f t="shared" si="26"/>
        <v>0.47372889635221616</v>
      </c>
    </row>
    <row r="192" spans="1:12" ht="45" customHeight="1">
      <c r="A192" s="1628">
        <v>47</v>
      </c>
      <c r="B192" s="1355" t="s">
        <v>358</v>
      </c>
      <c r="C192" s="1383" t="s">
        <v>359</v>
      </c>
      <c r="D192" s="1357" t="s">
        <v>801</v>
      </c>
      <c r="E192" s="1358">
        <v>723381000</v>
      </c>
      <c r="F192" s="1627">
        <f>SUM(E192:E195)</f>
        <v>1284821000</v>
      </c>
      <c r="G192" s="1358">
        <v>1065681000</v>
      </c>
      <c r="H192" s="1627">
        <f>SUM(G192:G195)</f>
        <v>1723121000</v>
      </c>
      <c r="I192" s="1359">
        <v>673323185.86000001</v>
      </c>
      <c r="J192" s="1627">
        <f>SUM(I192:I195)</f>
        <v>1108941536.4100001</v>
      </c>
      <c r="K192" s="1360">
        <f t="shared" si="25"/>
        <v>0.93080020882494841</v>
      </c>
      <c r="L192" s="1360">
        <f t="shared" si="26"/>
        <v>0.63182433191546061</v>
      </c>
    </row>
    <row r="193" spans="1:12" ht="45" customHeight="1">
      <c r="A193" s="1628"/>
      <c r="B193" s="1621" t="s">
        <v>377</v>
      </c>
      <c r="C193" s="1624" t="s">
        <v>83</v>
      </c>
      <c r="D193" s="1357" t="s">
        <v>823</v>
      </c>
      <c r="E193" s="1358">
        <v>843000</v>
      </c>
      <c r="F193" s="1627"/>
      <c r="G193" s="1358">
        <v>843000</v>
      </c>
      <c r="H193" s="1627"/>
      <c r="I193" s="1359">
        <v>117882.35</v>
      </c>
      <c r="J193" s="1627"/>
      <c r="K193" s="1366">
        <f t="shared" si="25"/>
        <v>0.13983671411625148</v>
      </c>
      <c r="L193" s="1366">
        <f t="shared" si="26"/>
        <v>0.13983671411625148</v>
      </c>
    </row>
    <row r="194" spans="1:12" ht="45" customHeight="1">
      <c r="A194" s="1628"/>
      <c r="B194" s="1621"/>
      <c r="C194" s="1624"/>
      <c r="D194" s="1357" t="s">
        <v>801</v>
      </c>
      <c r="E194" s="1358">
        <v>1692000</v>
      </c>
      <c r="F194" s="1627"/>
      <c r="G194" s="1358">
        <v>1692000</v>
      </c>
      <c r="H194" s="1627"/>
      <c r="I194" s="1359">
        <v>534670.15</v>
      </c>
      <c r="J194" s="1627"/>
      <c r="K194" s="1360">
        <f t="shared" si="25"/>
        <v>0.31599890661938534</v>
      </c>
      <c r="L194" s="1360">
        <f t="shared" si="26"/>
        <v>0.31599890661938534</v>
      </c>
    </row>
    <row r="195" spans="1:12" ht="45" customHeight="1">
      <c r="A195" s="1628"/>
      <c r="B195" s="1355" t="s">
        <v>413</v>
      </c>
      <c r="C195" s="1381" t="s">
        <v>584</v>
      </c>
      <c r="D195" s="1357" t="s">
        <v>801</v>
      </c>
      <c r="E195" s="1358">
        <v>558905000</v>
      </c>
      <c r="F195" s="1627"/>
      <c r="G195" s="1358">
        <v>654905000</v>
      </c>
      <c r="H195" s="1627"/>
      <c r="I195" s="1359">
        <v>434965798.05000001</v>
      </c>
      <c r="J195" s="1627"/>
      <c r="K195" s="1360">
        <f t="shared" si="25"/>
        <v>0.77824638901065479</v>
      </c>
      <c r="L195" s="1360">
        <f t="shared" si="26"/>
        <v>0.66416625014315056</v>
      </c>
    </row>
    <row r="196" spans="1:12" ht="45" customHeight="1">
      <c r="A196" s="1628">
        <v>49</v>
      </c>
      <c r="B196" s="1621" t="s">
        <v>377</v>
      </c>
      <c r="C196" s="1624" t="s">
        <v>83</v>
      </c>
      <c r="D196" s="1357" t="s">
        <v>805</v>
      </c>
      <c r="E196" s="1358">
        <v>9810000</v>
      </c>
      <c r="F196" s="1616">
        <f>SUM(E196:E197)</f>
        <v>10792000</v>
      </c>
      <c r="G196" s="1358">
        <v>9810000</v>
      </c>
      <c r="H196" s="1616">
        <f>SUM(G196:G197)</f>
        <v>10792000</v>
      </c>
      <c r="I196" s="1359">
        <v>4120160.41</v>
      </c>
      <c r="J196" s="1616">
        <f>SUM(I196:I197)</f>
        <v>4736402.1100000003</v>
      </c>
      <c r="K196" s="1360">
        <f t="shared" si="25"/>
        <v>0.41999596432212027</v>
      </c>
      <c r="L196" s="1360">
        <f t="shared" si="26"/>
        <v>0.41999596432212027</v>
      </c>
    </row>
    <row r="197" spans="1:12" ht="45" customHeight="1">
      <c r="A197" s="1628"/>
      <c r="B197" s="1621"/>
      <c r="C197" s="1624"/>
      <c r="D197" s="1357" t="s">
        <v>804</v>
      </c>
      <c r="E197" s="1358">
        <v>982000</v>
      </c>
      <c r="F197" s="1616"/>
      <c r="G197" s="1358">
        <v>982000</v>
      </c>
      <c r="H197" s="1616"/>
      <c r="I197" s="1359">
        <v>616241.70000000007</v>
      </c>
      <c r="J197" s="1616"/>
      <c r="K197" s="1360">
        <f t="shared" si="25"/>
        <v>0.62753737270875776</v>
      </c>
      <c r="L197" s="1360">
        <f t="shared" si="26"/>
        <v>0.62753737270875776</v>
      </c>
    </row>
    <row r="198" spans="1:12" ht="45" customHeight="1">
      <c r="A198" s="1628">
        <v>51</v>
      </c>
      <c r="B198" s="1380" t="s">
        <v>352</v>
      </c>
      <c r="C198" s="1375" t="s">
        <v>353</v>
      </c>
      <c r="D198" s="1357" t="s">
        <v>801</v>
      </c>
      <c r="E198" s="1358">
        <v>94047000</v>
      </c>
      <c r="F198" s="1631">
        <f>SUM(E198:E203)</f>
        <v>2144638000</v>
      </c>
      <c r="G198" s="1358">
        <v>44500000</v>
      </c>
      <c r="H198" s="1631">
        <f>SUM(G198:G203)</f>
        <v>2747049175</v>
      </c>
      <c r="I198" s="1359">
        <v>19045821.419999998</v>
      </c>
      <c r="J198" s="1631">
        <f>SUM(I198:I203)</f>
        <v>1808132012.3199999</v>
      </c>
      <c r="K198" s="1360">
        <f t="shared" si="25"/>
        <v>0.20251386455708315</v>
      </c>
      <c r="L198" s="1360">
        <f t="shared" si="26"/>
        <v>0.4279959869662921</v>
      </c>
    </row>
    <row r="199" spans="1:12" ht="45" customHeight="1">
      <c r="A199" s="1628"/>
      <c r="B199" s="1621" t="s">
        <v>377</v>
      </c>
      <c r="C199" s="1624" t="s">
        <v>83</v>
      </c>
      <c r="D199" s="1357" t="s">
        <v>829</v>
      </c>
      <c r="E199" s="1358">
        <v>269000</v>
      </c>
      <c r="F199" s="1631"/>
      <c r="G199" s="1358">
        <v>231000</v>
      </c>
      <c r="H199" s="1631"/>
      <c r="I199" s="1361">
        <v>0</v>
      </c>
      <c r="J199" s="1631"/>
      <c r="K199" s="1362">
        <v>0</v>
      </c>
      <c r="L199" s="1362">
        <v>0</v>
      </c>
    </row>
    <row r="200" spans="1:12" ht="45" customHeight="1">
      <c r="A200" s="1628"/>
      <c r="B200" s="1621"/>
      <c r="C200" s="1624"/>
      <c r="D200" s="1375" t="s">
        <v>830</v>
      </c>
      <c r="E200" s="1358">
        <v>278000</v>
      </c>
      <c r="F200" s="1631"/>
      <c r="G200" s="1358">
        <v>278000</v>
      </c>
      <c r="H200" s="1631"/>
      <c r="I200" s="1361">
        <v>0</v>
      </c>
      <c r="J200" s="1631"/>
      <c r="K200" s="1362">
        <v>0</v>
      </c>
      <c r="L200" s="1362">
        <v>0</v>
      </c>
    </row>
    <row r="201" spans="1:12" ht="45" customHeight="1">
      <c r="A201" s="1628"/>
      <c r="B201" s="1621" t="s">
        <v>413</v>
      </c>
      <c r="C201" s="1622" t="s">
        <v>584</v>
      </c>
      <c r="D201" s="1357" t="s">
        <v>829</v>
      </c>
      <c r="E201" s="1358">
        <v>43231000</v>
      </c>
      <c r="F201" s="1631"/>
      <c r="G201" s="1358">
        <v>15832823</v>
      </c>
      <c r="H201" s="1631"/>
      <c r="I201" s="1359">
        <v>1860021.15</v>
      </c>
      <c r="J201" s="1631"/>
      <c r="K201" s="1360">
        <f>I201/E201</f>
        <v>4.3025170595174758E-2</v>
      </c>
      <c r="L201" s="1360">
        <f>I201/G201</f>
        <v>0.11747880652742723</v>
      </c>
    </row>
    <row r="202" spans="1:12" ht="45" customHeight="1">
      <c r="A202" s="1628"/>
      <c r="B202" s="1621"/>
      <c r="C202" s="1622"/>
      <c r="D202" s="1375" t="s">
        <v>830</v>
      </c>
      <c r="E202" s="1358">
        <v>325000</v>
      </c>
      <c r="F202" s="1631"/>
      <c r="G202" s="1358">
        <v>325000</v>
      </c>
      <c r="H202" s="1631"/>
      <c r="I202" s="1361">
        <v>0</v>
      </c>
      <c r="J202" s="1631"/>
      <c r="K202" s="1362">
        <v>0</v>
      </c>
      <c r="L202" s="1362">
        <v>0</v>
      </c>
    </row>
    <row r="203" spans="1:12" ht="45" customHeight="1">
      <c r="A203" s="1628"/>
      <c r="B203" s="1621"/>
      <c r="C203" s="1622"/>
      <c r="D203" s="1357" t="s">
        <v>801</v>
      </c>
      <c r="E203" s="1358">
        <v>2006488000</v>
      </c>
      <c r="F203" s="1631"/>
      <c r="G203" s="1358">
        <v>2685882352</v>
      </c>
      <c r="H203" s="1631"/>
      <c r="I203" s="1359">
        <v>1787226169.75</v>
      </c>
      <c r="J203" s="1631"/>
      <c r="K203" s="1360">
        <f t="shared" ref="K203:K209" si="27">I203/E203</f>
        <v>0.89072357758930032</v>
      </c>
      <c r="L203" s="1360">
        <f t="shared" ref="L203:L220" si="28">I203/G203</f>
        <v>0.66541491231705296</v>
      </c>
    </row>
    <row r="204" spans="1:12" ht="45" customHeight="1">
      <c r="A204" s="1384">
        <v>56</v>
      </c>
      <c r="B204" s="1355" t="s">
        <v>387</v>
      </c>
      <c r="C204" s="1381" t="s">
        <v>579</v>
      </c>
      <c r="D204" s="1375" t="s">
        <v>830</v>
      </c>
      <c r="E204" s="1358"/>
      <c r="F204" s="1370"/>
      <c r="G204" s="1358">
        <v>27021</v>
      </c>
      <c r="H204" s="1370">
        <f>G204</f>
        <v>27021</v>
      </c>
      <c r="I204" s="1359">
        <v>3995.7</v>
      </c>
      <c r="J204" s="1359">
        <f>I204</f>
        <v>3995.7</v>
      </c>
      <c r="K204" s="1373">
        <v>0</v>
      </c>
      <c r="L204" s="1360">
        <f>I204/G204</f>
        <v>0.14787387587431997</v>
      </c>
    </row>
    <row r="205" spans="1:12" ht="45" customHeight="1">
      <c r="A205" s="1621" t="s">
        <v>164</v>
      </c>
      <c r="B205" s="1621" t="s">
        <v>387</v>
      </c>
      <c r="C205" s="1622" t="s">
        <v>579</v>
      </c>
      <c r="D205" s="1375" t="s">
        <v>830</v>
      </c>
      <c r="E205" s="1358">
        <v>727000</v>
      </c>
      <c r="F205" s="1631">
        <f>SUM(E205:E207)</f>
        <v>13408000</v>
      </c>
      <c r="G205" s="1358">
        <v>727000</v>
      </c>
      <c r="H205" s="1631">
        <f>SUM(G205:G207)</f>
        <v>18499403</v>
      </c>
      <c r="I205" s="1359">
        <v>104169.67</v>
      </c>
      <c r="J205" s="1631">
        <f>SUM(I205:I207)</f>
        <v>12431765.689999999</v>
      </c>
      <c r="K205" s="1360">
        <f t="shared" si="27"/>
        <v>0.1432870288858322</v>
      </c>
      <c r="L205" s="1360">
        <f t="shared" si="28"/>
        <v>0.1432870288858322</v>
      </c>
    </row>
    <row r="206" spans="1:12" ht="45" customHeight="1">
      <c r="A206" s="1621"/>
      <c r="B206" s="1621"/>
      <c r="C206" s="1622"/>
      <c r="D206" s="1357" t="s">
        <v>801</v>
      </c>
      <c r="E206" s="1358">
        <v>11854000</v>
      </c>
      <c r="F206" s="1631"/>
      <c r="G206" s="1358">
        <v>16450956</v>
      </c>
      <c r="H206" s="1631"/>
      <c r="I206" s="1359">
        <v>11006150.77</v>
      </c>
      <c r="J206" s="1631"/>
      <c r="K206" s="1360">
        <f t="shared" si="27"/>
        <v>0.92847568500084354</v>
      </c>
      <c r="L206" s="1360">
        <f t="shared" si="28"/>
        <v>0.6690280352096255</v>
      </c>
    </row>
    <row r="207" spans="1:12" ht="45" customHeight="1">
      <c r="A207" s="1621"/>
      <c r="B207" s="1621"/>
      <c r="C207" s="1622"/>
      <c r="D207" s="1357" t="s">
        <v>804</v>
      </c>
      <c r="E207" s="1358">
        <v>827000</v>
      </c>
      <c r="F207" s="1631"/>
      <c r="G207" s="1358">
        <v>1321447</v>
      </c>
      <c r="H207" s="1631"/>
      <c r="I207" s="1359">
        <v>1321445.25</v>
      </c>
      <c r="J207" s="1631"/>
      <c r="K207" s="1360">
        <f t="shared" si="27"/>
        <v>1.5978781741233374</v>
      </c>
      <c r="L207" s="1360">
        <f t="shared" si="28"/>
        <v>0.99999867569414436</v>
      </c>
    </row>
    <row r="208" spans="1:12" ht="45" customHeight="1">
      <c r="A208" s="1628">
        <v>58</v>
      </c>
      <c r="B208" s="1629">
        <v>720</v>
      </c>
      <c r="C208" s="1630" t="s">
        <v>375</v>
      </c>
      <c r="D208" s="1357" t="s">
        <v>805</v>
      </c>
      <c r="E208" s="1358">
        <v>3726000</v>
      </c>
      <c r="F208" s="1627">
        <f>SUM(E208:E212)</f>
        <v>35407000</v>
      </c>
      <c r="G208" s="1358">
        <v>3891164</v>
      </c>
      <c r="H208" s="1627">
        <f>SUM(G208:G212)</f>
        <v>43173533</v>
      </c>
      <c r="I208" s="1359">
        <v>2629215.02</v>
      </c>
      <c r="J208" s="1627">
        <f>SUM(I208:I212)</f>
        <v>19163667.420000002</v>
      </c>
      <c r="K208" s="1360">
        <f t="shared" si="27"/>
        <v>0.70564010198604399</v>
      </c>
      <c r="L208" s="1360">
        <f t="shared" si="28"/>
        <v>0.67568856516970244</v>
      </c>
    </row>
    <row r="209" spans="1:12" ht="45" customHeight="1">
      <c r="A209" s="1628"/>
      <c r="B209" s="1629"/>
      <c r="C209" s="1630"/>
      <c r="D209" s="1357" t="s">
        <v>804</v>
      </c>
      <c r="E209" s="1358">
        <v>485000</v>
      </c>
      <c r="F209" s="1627"/>
      <c r="G209" s="1358">
        <v>502071</v>
      </c>
      <c r="H209" s="1627"/>
      <c r="I209" s="1359">
        <v>335526.08</v>
      </c>
      <c r="J209" s="1627"/>
      <c r="K209" s="1360">
        <f t="shared" si="27"/>
        <v>0.69180635051546391</v>
      </c>
      <c r="L209" s="1360">
        <f t="shared" si="28"/>
        <v>0.66828412714536389</v>
      </c>
    </row>
    <row r="210" spans="1:12" ht="45" customHeight="1">
      <c r="A210" s="1628"/>
      <c r="B210" s="1629">
        <v>750</v>
      </c>
      <c r="C210" s="1630" t="s">
        <v>83</v>
      </c>
      <c r="D210" s="1357" t="s">
        <v>801</v>
      </c>
      <c r="E210" s="1358"/>
      <c r="F210" s="1627"/>
      <c r="G210" s="1358">
        <v>4291634</v>
      </c>
      <c r="H210" s="1627"/>
      <c r="I210" s="1359">
        <v>4272731.91</v>
      </c>
      <c r="J210" s="1627"/>
      <c r="K210" s="1362">
        <v>0</v>
      </c>
      <c r="L210" s="1360">
        <f t="shared" si="28"/>
        <v>0.9955955959897792</v>
      </c>
    </row>
    <row r="211" spans="1:12" ht="45" customHeight="1">
      <c r="A211" s="1628"/>
      <c r="B211" s="1629"/>
      <c r="C211" s="1630"/>
      <c r="D211" s="1357" t="s">
        <v>805</v>
      </c>
      <c r="E211" s="1358">
        <v>27501000</v>
      </c>
      <c r="F211" s="1627"/>
      <c r="G211" s="1358">
        <v>30390614</v>
      </c>
      <c r="H211" s="1627"/>
      <c r="I211" s="1359">
        <v>9577517.6100000013</v>
      </c>
      <c r="J211" s="1627"/>
      <c r="K211" s="1360">
        <f t="shared" ref="K211:K218" si="29">I211/E211</f>
        <v>0.34826070361077782</v>
      </c>
      <c r="L211" s="1360">
        <f t="shared" si="28"/>
        <v>0.31514722308670701</v>
      </c>
    </row>
    <row r="212" spans="1:12" ht="45" customHeight="1">
      <c r="A212" s="1628"/>
      <c r="B212" s="1629"/>
      <c r="C212" s="1630"/>
      <c r="D212" s="1357" t="s">
        <v>804</v>
      </c>
      <c r="E212" s="1358">
        <v>3695000</v>
      </c>
      <c r="F212" s="1627"/>
      <c r="G212" s="1358">
        <v>4098050</v>
      </c>
      <c r="H212" s="1627"/>
      <c r="I212" s="1359">
        <v>2348676.8000000007</v>
      </c>
      <c r="J212" s="1627"/>
      <c r="K212" s="1360">
        <f t="shared" si="29"/>
        <v>0.63563648173207055</v>
      </c>
      <c r="L212" s="1360">
        <f t="shared" si="28"/>
        <v>0.57312058174009606</v>
      </c>
    </row>
    <row r="213" spans="1:12" ht="45" customHeight="1">
      <c r="A213" s="1384">
        <v>61</v>
      </c>
      <c r="B213" s="1380">
        <v>750</v>
      </c>
      <c r="C213" s="1375" t="s">
        <v>83</v>
      </c>
      <c r="D213" s="1357" t="s">
        <v>802</v>
      </c>
      <c r="E213" s="1358">
        <v>1083000</v>
      </c>
      <c r="F213" s="1359">
        <f>E213</f>
        <v>1083000</v>
      </c>
      <c r="G213" s="1358">
        <v>1218450</v>
      </c>
      <c r="H213" s="1359">
        <f>G213</f>
        <v>1218450</v>
      </c>
      <c r="I213" s="1370">
        <v>394192.18000000005</v>
      </c>
      <c r="J213" s="1359">
        <f>I213</f>
        <v>394192.18000000005</v>
      </c>
      <c r="K213" s="1360">
        <f t="shared" si="29"/>
        <v>0.36398169898430294</v>
      </c>
      <c r="L213" s="1360">
        <f t="shared" si="28"/>
        <v>0.3235193729738603</v>
      </c>
    </row>
    <row r="214" spans="1:12" ht="45" customHeight="1">
      <c r="A214" s="1628">
        <v>62</v>
      </c>
      <c r="B214" s="1380" t="s">
        <v>354</v>
      </c>
      <c r="C214" s="1375" t="s">
        <v>355</v>
      </c>
      <c r="D214" s="1357" t="s">
        <v>824</v>
      </c>
      <c r="E214" s="1358">
        <v>204108000</v>
      </c>
      <c r="F214" s="1620">
        <f>SUM(E214:E215)</f>
        <v>208068000</v>
      </c>
      <c r="G214" s="1358">
        <v>204108000</v>
      </c>
      <c r="H214" s="1616">
        <f>SUM(G214:G215)</f>
        <v>208574119</v>
      </c>
      <c r="I214" s="1370">
        <v>178652810.81999999</v>
      </c>
      <c r="J214" s="1616">
        <f>SUM(I214:I215)</f>
        <v>179536027.88999999</v>
      </c>
      <c r="K214" s="1360">
        <f t="shared" si="29"/>
        <v>0.87528568610735491</v>
      </c>
      <c r="L214" s="1360">
        <f t="shared" si="28"/>
        <v>0.87528568610735491</v>
      </c>
    </row>
    <row r="215" spans="1:12" ht="45" customHeight="1">
      <c r="A215" s="1628"/>
      <c r="B215" s="1380">
        <v>750</v>
      </c>
      <c r="C215" s="1375" t="s">
        <v>83</v>
      </c>
      <c r="D215" s="1357" t="s">
        <v>824</v>
      </c>
      <c r="E215" s="1358">
        <v>3960000</v>
      </c>
      <c r="F215" s="1620"/>
      <c r="G215" s="1358">
        <v>4466119</v>
      </c>
      <c r="H215" s="1616"/>
      <c r="I215" s="1358">
        <v>883217.07000000007</v>
      </c>
      <c r="J215" s="1616"/>
      <c r="K215" s="1360">
        <f t="shared" si="29"/>
        <v>0.22303461363636365</v>
      </c>
      <c r="L215" s="1360">
        <f t="shared" si="28"/>
        <v>0.19775941259066318</v>
      </c>
    </row>
    <row r="216" spans="1:12" ht="45" customHeight="1">
      <c r="A216" s="1384">
        <v>63</v>
      </c>
      <c r="B216" s="1380">
        <v>750</v>
      </c>
      <c r="C216" s="1375" t="s">
        <v>83</v>
      </c>
      <c r="D216" s="1357" t="s">
        <v>804</v>
      </c>
      <c r="E216" s="1358">
        <v>858000</v>
      </c>
      <c r="F216" s="1385">
        <f>E216</f>
        <v>858000</v>
      </c>
      <c r="G216" s="1358">
        <v>858000</v>
      </c>
      <c r="H216" s="1385">
        <f>G216</f>
        <v>858000</v>
      </c>
      <c r="I216" s="1359">
        <v>40058.31</v>
      </c>
      <c r="J216" s="1385">
        <f>I216</f>
        <v>40058.31</v>
      </c>
      <c r="K216" s="1360">
        <f t="shared" si="29"/>
        <v>4.6688006993006993E-2</v>
      </c>
      <c r="L216" s="1360">
        <f t="shared" si="28"/>
        <v>4.6688006993006993E-2</v>
      </c>
    </row>
    <row r="217" spans="1:12" ht="45" customHeight="1">
      <c r="A217" s="1628">
        <v>64</v>
      </c>
      <c r="B217" s="1629">
        <v>750</v>
      </c>
      <c r="C217" s="1630" t="s">
        <v>83</v>
      </c>
      <c r="D217" s="1357" t="s">
        <v>805</v>
      </c>
      <c r="E217" s="1358">
        <v>9129000</v>
      </c>
      <c r="F217" s="1620">
        <f>SUM(E217:E218)</f>
        <v>10641000</v>
      </c>
      <c r="G217" s="1358">
        <v>9805802</v>
      </c>
      <c r="H217" s="1620">
        <f>SUM(G217:G218)</f>
        <v>36986806</v>
      </c>
      <c r="I217" s="1370">
        <v>1195911.18</v>
      </c>
      <c r="J217" s="1620">
        <f>SUM(I217:I218)</f>
        <v>14698950.75</v>
      </c>
      <c r="K217" s="1360">
        <f t="shared" si="29"/>
        <v>0.13100133420966151</v>
      </c>
      <c r="L217" s="1360">
        <f t="shared" si="28"/>
        <v>0.12195954803084949</v>
      </c>
    </row>
    <row r="218" spans="1:12" ht="45" customHeight="1">
      <c r="A218" s="1628"/>
      <c r="B218" s="1629"/>
      <c r="C218" s="1630"/>
      <c r="D218" s="1357" t="s">
        <v>818</v>
      </c>
      <c r="E218" s="1358">
        <v>1512000</v>
      </c>
      <c r="F218" s="1620"/>
      <c r="G218" s="1358">
        <v>27181004</v>
      </c>
      <c r="H218" s="1620"/>
      <c r="I218" s="1370">
        <v>13503039.57</v>
      </c>
      <c r="J218" s="1620"/>
      <c r="K218" s="1360">
        <f t="shared" si="29"/>
        <v>8.9305817261904767</v>
      </c>
      <c r="L218" s="1360">
        <f t="shared" si="28"/>
        <v>0.49678222224609514</v>
      </c>
    </row>
    <row r="219" spans="1:12" ht="45" customHeight="1">
      <c r="A219" s="1384">
        <v>66</v>
      </c>
      <c r="B219" s="1380">
        <v>750</v>
      </c>
      <c r="C219" s="1357" t="s">
        <v>83</v>
      </c>
      <c r="D219" s="1357" t="s">
        <v>804</v>
      </c>
      <c r="E219" s="1358"/>
      <c r="F219" s="1386"/>
      <c r="G219" s="1358">
        <v>540308</v>
      </c>
      <c r="H219" s="1386">
        <f>G219</f>
        <v>540308</v>
      </c>
      <c r="I219" s="1370">
        <v>156436.51999999999</v>
      </c>
      <c r="J219" s="1385">
        <f>I219</f>
        <v>156436.51999999999</v>
      </c>
      <c r="K219" s="1362">
        <v>0</v>
      </c>
      <c r="L219" s="1360">
        <f t="shared" si="28"/>
        <v>0.28953211871747225</v>
      </c>
    </row>
    <row r="220" spans="1:12" ht="45" customHeight="1">
      <c r="A220" s="1384">
        <v>68</v>
      </c>
      <c r="B220" s="1380">
        <v>750</v>
      </c>
      <c r="C220" s="1357" t="s">
        <v>83</v>
      </c>
      <c r="D220" s="1375" t="s">
        <v>830</v>
      </c>
      <c r="E220" s="1358">
        <v>31000</v>
      </c>
      <c r="F220" s="1386">
        <f>E220</f>
        <v>31000</v>
      </c>
      <c r="G220" s="1358">
        <v>31000</v>
      </c>
      <c r="H220" s="1386">
        <f>G220</f>
        <v>31000</v>
      </c>
      <c r="I220" s="1370">
        <v>17085.830000000002</v>
      </c>
      <c r="J220" s="1385">
        <f>I220</f>
        <v>17085.830000000002</v>
      </c>
      <c r="K220" s="1360">
        <f t="shared" ref="K220:K225" si="30">I220/E220</f>
        <v>0.551155806451613</v>
      </c>
      <c r="L220" s="1360">
        <f t="shared" si="28"/>
        <v>0.551155806451613</v>
      </c>
    </row>
    <row r="221" spans="1:12" ht="45" customHeight="1">
      <c r="A221" s="1384">
        <v>69</v>
      </c>
      <c r="B221" s="1355" t="s">
        <v>367</v>
      </c>
      <c r="C221" s="1356" t="s">
        <v>368</v>
      </c>
      <c r="D221" s="1357" t="s">
        <v>801</v>
      </c>
      <c r="E221" s="1358">
        <v>2430000</v>
      </c>
      <c r="F221" s="1385">
        <f>E221</f>
        <v>2430000</v>
      </c>
      <c r="G221" s="1358">
        <v>9889936</v>
      </c>
      <c r="H221" s="1385">
        <f>G221</f>
        <v>9889936</v>
      </c>
      <c r="I221" s="1359">
        <v>383016.37</v>
      </c>
      <c r="J221" s="1385">
        <f>I221</f>
        <v>383016.37</v>
      </c>
      <c r="K221" s="1360">
        <f t="shared" si="30"/>
        <v>0.15761990534979423</v>
      </c>
      <c r="L221" s="1360">
        <f>I221/G221</f>
        <v>3.8727891666841929E-2</v>
      </c>
    </row>
    <row r="222" spans="1:12" ht="45" customHeight="1">
      <c r="A222" s="1623">
        <v>71</v>
      </c>
      <c r="B222" s="1621" t="s">
        <v>377</v>
      </c>
      <c r="C222" s="1624" t="s">
        <v>83</v>
      </c>
      <c r="D222" s="1357" t="s">
        <v>801</v>
      </c>
      <c r="E222" s="1358">
        <v>15647000</v>
      </c>
      <c r="F222" s="1627">
        <f>SUM(E222:E223)</f>
        <v>15688000</v>
      </c>
      <c r="G222" s="1358">
        <v>15646999.999999998</v>
      </c>
      <c r="H222" s="1627">
        <f>SUM(G222:G223)</f>
        <v>15704488.999999998</v>
      </c>
      <c r="I222" s="1359">
        <v>4326809.88</v>
      </c>
      <c r="J222" s="1627">
        <f>SUM(I222:I223)</f>
        <v>4340118.13</v>
      </c>
      <c r="K222" s="1360">
        <f t="shared" si="30"/>
        <v>0.27652648303189109</v>
      </c>
      <c r="L222" s="1360">
        <f>I222/G222</f>
        <v>0.27652648303189115</v>
      </c>
    </row>
    <row r="223" spans="1:12" ht="45" customHeight="1">
      <c r="A223" s="1623"/>
      <c r="B223" s="1621"/>
      <c r="C223" s="1624"/>
      <c r="D223" s="1357" t="s">
        <v>804</v>
      </c>
      <c r="E223" s="1358">
        <v>41000</v>
      </c>
      <c r="F223" s="1627"/>
      <c r="G223" s="1358">
        <v>57489</v>
      </c>
      <c r="H223" s="1627"/>
      <c r="I223" s="1359">
        <v>13308.249999999998</v>
      </c>
      <c r="J223" s="1627"/>
      <c r="K223" s="1360">
        <f t="shared" si="30"/>
        <v>0.32459146341463413</v>
      </c>
      <c r="L223" s="1360">
        <f>I223/G223</f>
        <v>0.23149211153438046</v>
      </c>
    </row>
    <row r="224" spans="1:12" ht="45" customHeight="1">
      <c r="A224" s="1387">
        <v>76</v>
      </c>
      <c r="B224" s="1355" t="s">
        <v>367</v>
      </c>
      <c r="C224" s="1356" t="s">
        <v>368</v>
      </c>
      <c r="D224" s="1357" t="s">
        <v>805</v>
      </c>
      <c r="E224" s="1358">
        <v>759000</v>
      </c>
      <c r="F224" s="1385">
        <f>E224</f>
        <v>759000</v>
      </c>
      <c r="G224" s="1358">
        <v>759000</v>
      </c>
      <c r="H224" s="1385">
        <f>G224</f>
        <v>759000</v>
      </c>
      <c r="I224" s="1359">
        <v>129758.18</v>
      </c>
      <c r="J224" s="1385">
        <f>I224</f>
        <v>129758.18</v>
      </c>
      <c r="K224" s="1360">
        <f t="shared" si="30"/>
        <v>0.17095939393939394</v>
      </c>
      <c r="L224" s="1360">
        <f>I224/G224</f>
        <v>0.17095939393939394</v>
      </c>
    </row>
    <row r="225" spans="1:12" ht="45" customHeight="1">
      <c r="A225" s="1387">
        <v>80</v>
      </c>
      <c r="B225" s="1355" t="s">
        <v>377</v>
      </c>
      <c r="C225" s="1356" t="s">
        <v>83</v>
      </c>
      <c r="D225" s="1357" t="s">
        <v>811</v>
      </c>
      <c r="E225" s="1358">
        <v>315000</v>
      </c>
      <c r="F225" s="1385">
        <f>E225</f>
        <v>315000</v>
      </c>
      <c r="G225" s="1358">
        <v>315000</v>
      </c>
      <c r="H225" s="1385">
        <f>G225</f>
        <v>315000</v>
      </c>
      <c r="I225" s="1359">
        <v>146068.65</v>
      </c>
      <c r="J225" s="1385">
        <f>I225</f>
        <v>146068.65</v>
      </c>
      <c r="K225" s="1360">
        <f t="shared" si="30"/>
        <v>0.46370999999999996</v>
      </c>
      <c r="L225" s="1360">
        <f>I225/G225</f>
        <v>0.46370999999999996</v>
      </c>
    </row>
    <row r="226" spans="1:12" ht="45" customHeight="1">
      <c r="A226" s="1615">
        <v>83</v>
      </c>
      <c r="B226" s="1615">
        <v>758</v>
      </c>
      <c r="C226" s="1625" t="s">
        <v>401</v>
      </c>
      <c r="D226" s="1388" t="s">
        <v>858</v>
      </c>
      <c r="E226" s="1358">
        <v>37346719000</v>
      </c>
      <c r="F226" s="1620">
        <f>SUM(E226:E227)</f>
        <v>37386207000</v>
      </c>
      <c r="G226" s="1358">
        <v>25070982980</v>
      </c>
      <c r="H226" s="1620">
        <f>SUM(G226:G227)</f>
        <v>25106338793</v>
      </c>
      <c r="I226" s="1361">
        <v>0</v>
      </c>
      <c r="J226" s="1626">
        <f>SUM(I226:I227)</f>
        <v>0</v>
      </c>
      <c r="K226" s="1389">
        <v>0</v>
      </c>
      <c r="L226" s="1362">
        <v>0</v>
      </c>
    </row>
    <row r="227" spans="1:12" ht="45" customHeight="1">
      <c r="A227" s="1615"/>
      <c r="B227" s="1615"/>
      <c r="C227" s="1625"/>
      <c r="D227" s="1375" t="s">
        <v>859</v>
      </c>
      <c r="E227" s="1358">
        <v>39488000</v>
      </c>
      <c r="F227" s="1620"/>
      <c r="G227" s="1358">
        <v>35355813</v>
      </c>
      <c r="H227" s="1620"/>
      <c r="I227" s="1361">
        <v>0</v>
      </c>
      <c r="J227" s="1626"/>
      <c r="K227" s="1389">
        <v>0</v>
      </c>
      <c r="L227" s="1362">
        <v>0</v>
      </c>
    </row>
    <row r="228" spans="1:12" ht="45" customHeight="1">
      <c r="A228" s="1623">
        <v>88</v>
      </c>
      <c r="B228" s="1621" t="s">
        <v>390</v>
      </c>
      <c r="C228" s="1624" t="s">
        <v>391</v>
      </c>
      <c r="D228" s="1357" t="s">
        <v>805</v>
      </c>
      <c r="E228" s="1358">
        <v>24767000</v>
      </c>
      <c r="F228" s="1620">
        <f>SUM(E228:E229)</f>
        <v>31251000</v>
      </c>
      <c r="G228" s="1358">
        <v>32088637</v>
      </c>
      <c r="H228" s="1620">
        <f>SUM(G228:G229)</f>
        <v>36769637</v>
      </c>
      <c r="I228" s="1359">
        <v>24808362.780000001</v>
      </c>
      <c r="J228" s="1620">
        <f>SUM(I228:I229)</f>
        <v>26041765.75</v>
      </c>
      <c r="K228" s="1360">
        <f>I228/E228</f>
        <v>1.0016700763112205</v>
      </c>
      <c r="L228" s="1360">
        <f>I228/G228</f>
        <v>0.77311986732250426</v>
      </c>
    </row>
    <row r="229" spans="1:12" ht="45" customHeight="1">
      <c r="A229" s="1623"/>
      <c r="B229" s="1621"/>
      <c r="C229" s="1624"/>
      <c r="D229" s="1357" t="s">
        <v>804</v>
      </c>
      <c r="E229" s="1358">
        <v>6484000</v>
      </c>
      <c r="F229" s="1620"/>
      <c r="G229" s="1358">
        <v>4681000</v>
      </c>
      <c r="H229" s="1620"/>
      <c r="I229" s="1359">
        <v>1233402.97</v>
      </c>
      <c r="J229" s="1620"/>
      <c r="K229" s="1360">
        <f>I229/E229</f>
        <v>0.19022254318322024</v>
      </c>
      <c r="L229" s="1360">
        <f>I229/G229</f>
        <v>0.26349134159367654</v>
      </c>
    </row>
    <row r="230" spans="1:12" ht="45" customHeight="1">
      <c r="A230" s="1354" t="s">
        <v>860</v>
      </c>
      <c r="B230" s="1355" t="s">
        <v>387</v>
      </c>
      <c r="C230" s="1381" t="s">
        <v>579</v>
      </c>
      <c r="D230" s="1357" t="s">
        <v>801</v>
      </c>
      <c r="E230" s="1358"/>
      <c r="F230" s="1386"/>
      <c r="G230" s="1358">
        <v>10555053</v>
      </c>
      <c r="H230" s="1386">
        <f>G230</f>
        <v>10555053</v>
      </c>
      <c r="I230" s="1359">
        <v>6484503</v>
      </c>
      <c r="J230" s="1385">
        <f>I230</f>
        <v>6484503</v>
      </c>
      <c r="K230" s="1389">
        <v>0</v>
      </c>
      <c r="L230" s="1360">
        <f t="shared" ref="L230:L235" si="31">I230/G230</f>
        <v>0.61435058639686602</v>
      </c>
    </row>
    <row r="231" spans="1:12" ht="45" customHeight="1">
      <c r="A231" s="1354" t="s">
        <v>861</v>
      </c>
      <c r="B231" s="1355" t="s">
        <v>387</v>
      </c>
      <c r="C231" s="1381" t="s">
        <v>579</v>
      </c>
      <c r="D231" s="1357" t="s">
        <v>801</v>
      </c>
      <c r="E231" s="1358"/>
      <c r="F231" s="1386"/>
      <c r="G231" s="1358">
        <v>9511019</v>
      </c>
      <c r="H231" s="1386">
        <f>G231</f>
        <v>9511019</v>
      </c>
      <c r="I231" s="1359">
        <v>6387273.1500000004</v>
      </c>
      <c r="J231" s="1385">
        <f>I231</f>
        <v>6387273.1500000004</v>
      </c>
      <c r="K231" s="1389">
        <v>0</v>
      </c>
      <c r="L231" s="1360">
        <f t="shared" si="31"/>
        <v>0.67156559670420179</v>
      </c>
    </row>
    <row r="232" spans="1:12" ht="45" customHeight="1">
      <c r="A232" s="1615" t="s">
        <v>862</v>
      </c>
      <c r="B232" s="1355" t="s">
        <v>354</v>
      </c>
      <c r="C232" s="1356" t="s">
        <v>355</v>
      </c>
      <c r="D232" s="1357" t="s">
        <v>824</v>
      </c>
      <c r="E232" s="1358">
        <v>364000</v>
      </c>
      <c r="F232" s="1616">
        <f>E232</f>
        <v>364000</v>
      </c>
      <c r="G232" s="1358">
        <v>364000</v>
      </c>
      <c r="H232" s="1616">
        <f>G232+G233</f>
        <v>8813418</v>
      </c>
      <c r="I232" s="1361">
        <v>0</v>
      </c>
      <c r="J232" s="1620">
        <f>SUM(I232:I233)</f>
        <v>7416463.3499999996</v>
      </c>
      <c r="K232" s="1362">
        <v>0</v>
      </c>
      <c r="L232" s="1362">
        <v>0</v>
      </c>
    </row>
    <row r="233" spans="1:12" ht="45" customHeight="1">
      <c r="A233" s="1615"/>
      <c r="B233" s="1355" t="s">
        <v>387</v>
      </c>
      <c r="C233" s="1381" t="s">
        <v>579</v>
      </c>
      <c r="D233" s="1357" t="s">
        <v>801</v>
      </c>
      <c r="E233" s="1358"/>
      <c r="F233" s="1616"/>
      <c r="G233" s="1358">
        <v>8449418</v>
      </c>
      <c r="H233" s="1616"/>
      <c r="I233" s="1359">
        <v>7416463.3499999996</v>
      </c>
      <c r="J233" s="1620"/>
      <c r="K233" s="1389">
        <v>0</v>
      </c>
      <c r="L233" s="1360">
        <f t="shared" si="31"/>
        <v>0.87774842598626313</v>
      </c>
    </row>
    <row r="234" spans="1:12" ht="45" customHeight="1">
      <c r="A234" s="1354" t="s">
        <v>863</v>
      </c>
      <c r="B234" s="1355" t="s">
        <v>387</v>
      </c>
      <c r="C234" s="1381" t="s">
        <v>579</v>
      </c>
      <c r="D234" s="1357" t="s">
        <v>801</v>
      </c>
      <c r="E234" s="1358"/>
      <c r="F234" s="1385"/>
      <c r="G234" s="1358">
        <v>6167510</v>
      </c>
      <c r="H234" s="1385">
        <f>G234</f>
        <v>6167510</v>
      </c>
      <c r="I234" s="1359">
        <v>3043764.15</v>
      </c>
      <c r="J234" s="1385">
        <f>I234</f>
        <v>3043764.15</v>
      </c>
      <c r="K234" s="1389">
        <v>0</v>
      </c>
      <c r="L234" s="1360">
        <f t="shared" si="31"/>
        <v>0.49351588404396585</v>
      </c>
    </row>
    <row r="235" spans="1:12" ht="45" customHeight="1">
      <c r="A235" s="1615" t="s">
        <v>864</v>
      </c>
      <c r="B235" s="1621" t="s">
        <v>387</v>
      </c>
      <c r="C235" s="1622" t="s">
        <v>579</v>
      </c>
      <c r="D235" s="1357" t="s">
        <v>801</v>
      </c>
      <c r="E235" s="1358"/>
      <c r="F235" s="1616"/>
      <c r="G235" s="1358">
        <v>6429094</v>
      </c>
      <c r="H235" s="1616">
        <f>SUM(G235:G236)</f>
        <v>7677064</v>
      </c>
      <c r="I235" s="1359">
        <v>5482288.3499999996</v>
      </c>
      <c r="J235" s="1616">
        <f>SUM(I235:I236)</f>
        <v>5482288.3499999996</v>
      </c>
      <c r="K235" s="1389">
        <v>0</v>
      </c>
      <c r="L235" s="1360">
        <f t="shared" si="31"/>
        <v>0.85273109243697476</v>
      </c>
    </row>
    <row r="236" spans="1:12" ht="45" customHeight="1">
      <c r="A236" s="1615"/>
      <c r="B236" s="1621"/>
      <c r="C236" s="1622"/>
      <c r="D236" s="1357" t="s">
        <v>810</v>
      </c>
      <c r="E236" s="1358"/>
      <c r="F236" s="1616"/>
      <c r="G236" s="1358">
        <v>1247970</v>
      </c>
      <c r="H236" s="1616"/>
      <c r="I236" s="1361">
        <v>0</v>
      </c>
      <c r="J236" s="1616"/>
      <c r="K236" s="1389">
        <v>0</v>
      </c>
      <c r="L236" s="1362">
        <v>0</v>
      </c>
    </row>
    <row r="237" spans="1:12" ht="45" customHeight="1">
      <c r="A237" s="1615" t="s">
        <v>865</v>
      </c>
      <c r="B237" s="1621" t="s">
        <v>387</v>
      </c>
      <c r="C237" s="1622" t="s">
        <v>579</v>
      </c>
      <c r="D237" s="1357" t="s">
        <v>801</v>
      </c>
      <c r="E237" s="1358"/>
      <c r="F237" s="1616"/>
      <c r="G237" s="1358">
        <v>13864795</v>
      </c>
      <c r="H237" s="1616">
        <f>SUM(G237:G239)</f>
        <v>16809741</v>
      </c>
      <c r="I237" s="1358">
        <v>13864793.699999999</v>
      </c>
      <c r="J237" s="1616">
        <f>SUM(I237:I239)</f>
        <v>16809311.539999999</v>
      </c>
      <c r="K237" s="1389">
        <v>0</v>
      </c>
      <c r="L237" s="1360">
        <f t="shared" ref="L237:L251" si="32">I237/G237</f>
        <v>0.99999990623734425</v>
      </c>
    </row>
    <row r="238" spans="1:12" ht="45" customHeight="1">
      <c r="A238" s="1615"/>
      <c r="B238" s="1621"/>
      <c r="C238" s="1622"/>
      <c r="D238" s="1357" t="s">
        <v>811</v>
      </c>
      <c r="E238" s="1358"/>
      <c r="F238" s="1616"/>
      <c r="G238" s="1358">
        <v>1146970</v>
      </c>
      <c r="H238" s="1616"/>
      <c r="I238" s="1358">
        <v>1146542.1499999999</v>
      </c>
      <c r="J238" s="1616"/>
      <c r="K238" s="1389">
        <v>0</v>
      </c>
      <c r="L238" s="1360">
        <f t="shared" si="32"/>
        <v>0.99962697367847453</v>
      </c>
    </row>
    <row r="239" spans="1:12" ht="45" customHeight="1">
      <c r="A239" s="1615"/>
      <c r="B239" s="1355" t="s">
        <v>403</v>
      </c>
      <c r="C239" s="1381" t="s">
        <v>404</v>
      </c>
      <c r="D239" s="1357" t="s">
        <v>811</v>
      </c>
      <c r="E239" s="1358"/>
      <c r="F239" s="1616"/>
      <c r="G239" s="1358">
        <v>1797976</v>
      </c>
      <c r="H239" s="1616"/>
      <c r="I239" s="1358">
        <v>1797975.69</v>
      </c>
      <c r="J239" s="1616"/>
      <c r="K239" s="1389">
        <v>0</v>
      </c>
      <c r="L239" s="1360">
        <f t="shared" si="32"/>
        <v>0.99999982758390538</v>
      </c>
    </row>
    <row r="240" spans="1:12" ht="45" customHeight="1">
      <c r="A240" s="1354" t="s">
        <v>866</v>
      </c>
      <c r="B240" s="1355" t="s">
        <v>387</v>
      </c>
      <c r="C240" s="1381" t="s">
        <v>579</v>
      </c>
      <c r="D240" s="1357" t="s">
        <v>801</v>
      </c>
      <c r="E240" s="1358">
        <v>737000</v>
      </c>
      <c r="F240" s="1385">
        <f>E240</f>
        <v>737000</v>
      </c>
      <c r="G240" s="1358">
        <v>16148738</v>
      </c>
      <c r="H240" s="1385">
        <f>G240</f>
        <v>16148738</v>
      </c>
      <c r="I240" s="1359">
        <v>15201931.73</v>
      </c>
      <c r="J240" s="1385">
        <f>I240</f>
        <v>15201931.73</v>
      </c>
      <c r="K240" s="1360">
        <f>I240/E240</f>
        <v>20.626773039348713</v>
      </c>
      <c r="L240" s="1360">
        <f t="shared" si="32"/>
        <v>0.94136964325014127</v>
      </c>
    </row>
    <row r="241" spans="1:12" ht="45" customHeight="1">
      <c r="A241" s="1615" t="s">
        <v>867</v>
      </c>
      <c r="B241" s="1355" t="s">
        <v>387</v>
      </c>
      <c r="C241" s="1381" t="s">
        <v>579</v>
      </c>
      <c r="D241" s="1357" t="s">
        <v>801</v>
      </c>
      <c r="E241" s="1358"/>
      <c r="F241" s="1616">
        <f>E242</f>
        <v>25000</v>
      </c>
      <c r="G241" s="1358">
        <v>6912639</v>
      </c>
      <c r="H241" s="1616">
        <f>SUM(G241:G242)</f>
        <v>6980362</v>
      </c>
      <c r="I241" s="1359">
        <v>3788892</v>
      </c>
      <c r="J241" s="1620">
        <f>SUM(I241:I242)</f>
        <v>3856615</v>
      </c>
      <c r="K241" s="1389">
        <v>0</v>
      </c>
      <c r="L241" s="1360">
        <f t="shared" si="32"/>
        <v>0.54811078663300661</v>
      </c>
    </row>
    <row r="242" spans="1:12" ht="45" customHeight="1">
      <c r="A242" s="1615"/>
      <c r="B242" s="1355" t="s">
        <v>416</v>
      </c>
      <c r="C242" s="1381" t="s">
        <v>585</v>
      </c>
      <c r="D242" s="1357" t="s">
        <v>813</v>
      </c>
      <c r="E242" s="1358">
        <v>25000</v>
      </c>
      <c r="F242" s="1616"/>
      <c r="G242" s="1358">
        <v>67723</v>
      </c>
      <c r="H242" s="1616"/>
      <c r="I242" s="1358">
        <v>67723</v>
      </c>
      <c r="J242" s="1620"/>
      <c r="K242" s="1360">
        <f>I242/E242</f>
        <v>2.70892</v>
      </c>
      <c r="L242" s="1360">
        <f t="shared" si="32"/>
        <v>1</v>
      </c>
    </row>
    <row r="243" spans="1:12" ht="45" customHeight="1">
      <c r="A243" s="1615" t="s">
        <v>868</v>
      </c>
      <c r="B243" s="1355" t="s">
        <v>387</v>
      </c>
      <c r="C243" s="1381" t="s">
        <v>579</v>
      </c>
      <c r="D243" s="1357" t="s">
        <v>801</v>
      </c>
      <c r="E243" s="1358"/>
      <c r="F243" s="1385"/>
      <c r="G243" s="1358">
        <v>10727545</v>
      </c>
      <c r="H243" s="1616">
        <f>SUM(G243:G244)</f>
        <v>11790545</v>
      </c>
      <c r="I243" s="1359">
        <v>5482288.3499999996</v>
      </c>
      <c r="J243" s="1620">
        <f>SUM(I243:I244)</f>
        <v>6035357.4299999997</v>
      </c>
      <c r="K243" s="1389">
        <v>0</v>
      </c>
      <c r="L243" s="1360">
        <f t="shared" si="32"/>
        <v>0.51104780730353494</v>
      </c>
    </row>
    <row r="244" spans="1:12" ht="45" customHeight="1">
      <c r="A244" s="1615"/>
      <c r="B244" s="1355" t="s">
        <v>403</v>
      </c>
      <c r="C244" s="1356" t="s">
        <v>404</v>
      </c>
      <c r="D244" s="1357" t="s">
        <v>814</v>
      </c>
      <c r="E244" s="1358">
        <v>1063000</v>
      </c>
      <c r="F244" s="1385">
        <f>E244</f>
        <v>1063000</v>
      </c>
      <c r="G244" s="1358">
        <v>1063000</v>
      </c>
      <c r="H244" s="1616"/>
      <c r="I244" s="1359">
        <v>553069.07999999996</v>
      </c>
      <c r="J244" s="1620"/>
      <c r="K244" s="1360">
        <f>I244/E244</f>
        <v>0.52029076199435553</v>
      </c>
      <c r="L244" s="1360">
        <f t="shared" si="32"/>
        <v>0.52029076199435553</v>
      </c>
    </row>
    <row r="245" spans="1:12" ht="45" customHeight="1">
      <c r="A245" s="1615" t="s">
        <v>869</v>
      </c>
      <c r="B245" s="1355" t="s">
        <v>377</v>
      </c>
      <c r="C245" s="1356" t="s">
        <v>83</v>
      </c>
      <c r="D245" s="1357" t="s">
        <v>805</v>
      </c>
      <c r="E245" s="1358">
        <v>189000</v>
      </c>
      <c r="F245" s="1616">
        <f>E245</f>
        <v>189000</v>
      </c>
      <c r="G245" s="1358">
        <v>189000</v>
      </c>
      <c r="H245" s="1616">
        <f>SUM(G245:G246)</f>
        <v>5747716</v>
      </c>
      <c r="I245" s="1359">
        <v>141108.35</v>
      </c>
      <c r="J245" s="1616">
        <f>I245+I246</f>
        <v>5699822.75</v>
      </c>
      <c r="K245" s="1360">
        <f>I245/E245</f>
        <v>0.74660502645502647</v>
      </c>
      <c r="L245" s="1360">
        <f t="shared" si="32"/>
        <v>0.74660502645502647</v>
      </c>
    </row>
    <row r="246" spans="1:12" ht="45" customHeight="1">
      <c r="A246" s="1615"/>
      <c r="B246" s="1355" t="s">
        <v>387</v>
      </c>
      <c r="C246" s="1381" t="s">
        <v>579</v>
      </c>
      <c r="D246" s="1357" t="s">
        <v>801</v>
      </c>
      <c r="E246" s="1358"/>
      <c r="F246" s="1616"/>
      <c r="G246" s="1358">
        <v>5558716</v>
      </c>
      <c r="H246" s="1616"/>
      <c r="I246" s="1358">
        <v>5558714.4000000004</v>
      </c>
      <c r="J246" s="1616"/>
      <c r="K246" s="1362">
        <v>0</v>
      </c>
      <c r="L246" s="1360">
        <f t="shared" si="32"/>
        <v>0.99999971216374439</v>
      </c>
    </row>
    <row r="247" spans="1:12" ht="45" customHeight="1">
      <c r="A247" s="1354" t="s">
        <v>870</v>
      </c>
      <c r="B247" s="1355" t="s">
        <v>387</v>
      </c>
      <c r="C247" s="1381" t="s">
        <v>579</v>
      </c>
      <c r="D247" s="1357" t="s">
        <v>801</v>
      </c>
      <c r="E247" s="1358"/>
      <c r="F247" s="1385"/>
      <c r="G247" s="1358">
        <v>5164772</v>
      </c>
      <c r="H247" s="1390">
        <f>G247</f>
        <v>5164772</v>
      </c>
      <c r="I247" s="1358">
        <v>2041025.1</v>
      </c>
      <c r="J247" s="1385">
        <f>I247</f>
        <v>2041025.1</v>
      </c>
      <c r="K247" s="1362">
        <v>0</v>
      </c>
      <c r="L247" s="1360">
        <f t="shared" si="32"/>
        <v>0.39518203320495077</v>
      </c>
    </row>
    <row r="248" spans="1:12" ht="45" customHeight="1">
      <c r="A248" s="1615" t="s">
        <v>871</v>
      </c>
      <c r="B248" s="1355" t="s">
        <v>387</v>
      </c>
      <c r="C248" s="1381" t="s">
        <v>579</v>
      </c>
      <c r="D248" s="1357" t="s">
        <v>801</v>
      </c>
      <c r="E248" s="1358"/>
      <c r="F248" s="1616"/>
      <c r="G248" s="1358">
        <v>6292971</v>
      </c>
      <c r="H248" s="1616">
        <f>G248+G249</f>
        <v>6564097</v>
      </c>
      <c r="I248" s="1359">
        <v>5346164.25</v>
      </c>
      <c r="J248" s="1616">
        <f>I248+I249</f>
        <v>5617289.7999999998</v>
      </c>
      <c r="K248" s="1362">
        <v>0</v>
      </c>
      <c r="L248" s="1360">
        <f t="shared" si="32"/>
        <v>0.84954534988322683</v>
      </c>
    </row>
    <row r="249" spans="1:12" ht="45" customHeight="1">
      <c r="A249" s="1615"/>
      <c r="B249" s="1355" t="s">
        <v>403</v>
      </c>
      <c r="C249" s="1356" t="s">
        <v>404</v>
      </c>
      <c r="D249" s="1357" t="s">
        <v>801</v>
      </c>
      <c r="E249" s="1358"/>
      <c r="F249" s="1616"/>
      <c r="G249" s="1358">
        <v>271126</v>
      </c>
      <c r="H249" s="1616"/>
      <c r="I249" s="1358">
        <v>271125.55</v>
      </c>
      <c r="J249" s="1616"/>
      <c r="K249" s="1362">
        <v>0</v>
      </c>
      <c r="L249" s="1360">
        <f t="shared" si="32"/>
        <v>0.99999834025508427</v>
      </c>
    </row>
    <row r="250" spans="1:12" ht="45" customHeight="1">
      <c r="A250" s="1354" t="s">
        <v>872</v>
      </c>
      <c r="B250" s="1355" t="s">
        <v>387</v>
      </c>
      <c r="C250" s="1381" t="s">
        <v>579</v>
      </c>
      <c r="D250" s="1357" t="s">
        <v>801</v>
      </c>
      <c r="E250" s="1358"/>
      <c r="F250" s="1385"/>
      <c r="G250" s="1358">
        <v>5092527</v>
      </c>
      <c r="H250" s="1385">
        <f>G250</f>
        <v>5092527</v>
      </c>
      <c r="I250" s="1358">
        <v>5092525.95</v>
      </c>
      <c r="J250" s="1385">
        <f>I250</f>
        <v>5092525.95</v>
      </c>
      <c r="K250" s="1362">
        <v>0</v>
      </c>
      <c r="L250" s="1360">
        <f t="shared" si="32"/>
        <v>0.99999979381552617</v>
      </c>
    </row>
    <row r="251" spans="1:12" ht="45" customHeight="1">
      <c r="A251" s="1615" t="s">
        <v>873</v>
      </c>
      <c r="B251" s="1355" t="s">
        <v>387</v>
      </c>
      <c r="C251" s="1381" t="s">
        <v>579</v>
      </c>
      <c r="D251" s="1357" t="s">
        <v>801</v>
      </c>
      <c r="E251" s="1358"/>
      <c r="F251" s="1616">
        <f>E252</f>
        <v>1187000</v>
      </c>
      <c r="G251" s="1358">
        <v>8192122</v>
      </c>
      <c r="H251" s="1616">
        <f>SUM(G251:G252)</f>
        <v>9379122</v>
      </c>
      <c r="I251" s="1359">
        <v>4121570.1</v>
      </c>
      <c r="J251" s="1616">
        <f>I251+I252</f>
        <v>4121570.1</v>
      </c>
      <c r="K251" s="1362">
        <v>0</v>
      </c>
      <c r="L251" s="1360">
        <f t="shared" si="32"/>
        <v>0.50311385743522863</v>
      </c>
    </row>
    <row r="252" spans="1:12" ht="45" customHeight="1">
      <c r="A252" s="1615"/>
      <c r="B252" s="1355" t="s">
        <v>413</v>
      </c>
      <c r="C252" s="1381" t="s">
        <v>584</v>
      </c>
      <c r="D252" s="1357" t="s">
        <v>801</v>
      </c>
      <c r="E252" s="1358">
        <v>1187000</v>
      </c>
      <c r="F252" s="1616"/>
      <c r="G252" s="1358">
        <v>1187000</v>
      </c>
      <c r="H252" s="1616"/>
      <c r="I252" s="1361">
        <v>0</v>
      </c>
      <c r="J252" s="1616"/>
      <c r="K252" s="1362">
        <v>0</v>
      </c>
      <c r="L252" s="1362">
        <v>0</v>
      </c>
    </row>
    <row r="253" spans="1:12" ht="45" customHeight="1">
      <c r="A253" s="1354" t="s">
        <v>874</v>
      </c>
      <c r="B253" s="1355" t="s">
        <v>387</v>
      </c>
      <c r="C253" s="1381" t="s">
        <v>579</v>
      </c>
      <c r="D253" s="1357" t="s">
        <v>801</v>
      </c>
      <c r="E253" s="1358"/>
      <c r="F253" s="1385"/>
      <c r="G253" s="1358">
        <v>7566438</v>
      </c>
      <c r="H253" s="1385">
        <f>G253</f>
        <v>7566438</v>
      </c>
      <c r="I253" s="1358">
        <v>6533482.1299999999</v>
      </c>
      <c r="J253" s="1385">
        <f>I253</f>
        <v>6533482.1299999999</v>
      </c>
      <c r="K253" s="1362">
        <v>0</v>
      </c>
      <c r="L253" s="1360">
        <f>I253/G253</f>
        <v>0.86348188275645688</v>
      </c>
    </row>
    <row r="254" spans="1:12" ht="45" customHeight="1" thickBot="1">
      <c r="A254" s="1391" t="s">
        <v>875</v>
      </c>
      <c r="B254" s="1392" t="s">
        <v>387</v>
      </c>
      <c r="C254" s="1393" t="s">
        <v>579</v>
      </c>
      <c r="D254" s="1394" t="s">
        <v>801</v>
      </c>
      <c r="E254" s="1395"/>
      <c r="F254" s="1396"/>
      <c r="G254" s="1395">
        <v>6590312</v>
      </c>
      <c r="H254" s="1396">
        <f>G254</f>
        <v>6590312</v>
      </c>
      <c r="I254" s="1395">
        <v>6590309.25</v>
      </c>
      <c r="J254" s="1396">
        <f>I254</f>
        <v>6590309.25</v>
      </c>
      <c r="K254" s="1397">
        <v>0</v>
      </c>
      <c r="L254" s="1398">
        <f>I254/G254</f>
        <v>0.99999958272081813</v>
      </c>
    </row>
    <row r="255" spans="1:12" ht="45" customHeight="1" thickBot="1">
      <c r="A255" s="1399"/>
      <c r="B255" s="1400"/>
      <c r="C255" s="1401"/>
      <c r="D255" s="1402" t="s">
        <v>876</v>
      </c>
      <c r="E255" s="1403">
        <f t="shared" ref="E255:J255" si="33">SUM(E7:E254)</f>
        <v>87340722000</v>
      </c>
      <c r="F255" s="1403">
        <f t="shared" si="33"/>
        <v>87340722000</v>
      </c>
      <c r="G255" s="1403">
        <f>SUM(G7:G254)</f>
        <v>87340722000</v>
      </c>
      <c r="H255" s="1403">
        <f t="shared" si="33"/>
        <v>87340722000</v>
      </c>
      <c r="I255" s="1403">
        <f t="shared" si="33"/>
        <v>41645245735.849998</v>
      </c>
      <c r="J255" s="1403">
        <f t="shared" si="33"/>
        <v>41645245735.849991</v>
      </c>
      <c r="K255" s="1404">
        <f>I255/E255</f>
        <v>0.47681361891936269</v>
      </c>
      <c r="L255" s="1405">
        <f>I255/G255</f>
        <v>0.47681361891936269</v>
      </c>
    </row>
    <row r="256" spans="1:12" ht="45" customHeight="1">
      <c r="A256" s="1348"/>
      <c r="B256" s="1348"/>
      <c r="C256" s="1339"/>
      <c r="D256" s="1406"/>
      <c r="E256" s="1407"/>
      <c r="F256" s="1407"/>
      <c r="G256" s="1407"/>
      <c r="H256" s="1407"/>
      <c r="I256" s="1407"/>
      <c r="J256" s="1407"/>
      <c r="K256" s="1408"/>
      <c r="L256" s="1409"/>
    </row>
    <row r="257" spans="1:12" ht="33" customHeight="1">
      <c r="A257" s="1348"/>
      <c r="B257" s="1410"/>
      <c r="C257" s="1411"/>
      <c r="D257" s="1412"/>
      <c r="E257" s="1413"/>
      <c r="F257" s="1413"/>
      <c r="G257" s="1414"/>
      <c r="H257" s="1413"/>
      <c r="I257" s="1415"/>
      <c r="J257" s="1416"/>
      <c r="K257" s="1413"/>
      <c r="L257" s="1413"/>
    </row>
    <row r="258" spans="1:12" ht="27" customHeight="1">
      <c r="A258" s="1348"/>
      <c r="B258" s="1410"/>
      <c r="C258" s="1411"/>
      <c r="D258" s="1413"/>
      <c r="E258" s="1413"/>
      <c r="F258" s="1413"/>
      <c r="G258" s="1413"/>
      <c r="H258" s="1413"/>
      <c r="I258" s="1417"/>
      <c r="J258" s="1416"/>
      <c r="K258" s="1413"/>
      <c r="L258" s="1413"/>
    </row>
    <row r="259" spans="1:12" ht="27.6" customHeight="1">
      <c r="A259" s="1418"/>
      <c r="B259" s="1410"/>
      <c r="C259" s="1411"/>
      <c r="D259" s="1412"/>
      <c r="E259" s="1419"/>
      <c r="F259" s="1419"/>
      <c r="G259" s="1420"/>
      <c r="H259" s="1419"/>
      <c r="I259" s="1421"/>
    </row>
    <row r="260" spans="1:12" ht="28.9" customHeight="1">
      <c r="A260" s="1418"/>
      <c r="B260" s="1410"/>
      <c r="C260" s="1411"/>
      <c r="D260" s="1346"/>
      <c r="E260" s="1419"/>
      <c r="F260" s="1419"/>
      <c r="G260" s="1420"/>
      <c r="H260" s="1419"/>
      <c r="J260" s="1423"/>
    </row>
    <row r="261" spans="1:12" ht="37.5" customHeight="1">
      <c r="A261" s="1418"/>
      <c r="B261" s="1346"/>
      <c r="C261" s="1346"/>
      <c r="D261" s="1346"/>
      <c r="E261" s="1419"/>
      <c r="F261" s="1419"/>
      <c r="G261" s="1419"/>
      <c r="H261" s="1419"/>
    </row>
    <row r="262" spans="1:12" ht="37.5" customHeight="1">
      <c r="A262" s="1418"/>
      <c r="B262" s="1346"/>
      <c r="C262" s="1346"/>
      <c r="D262" s="1346"/>
      <c r="E262" s="1419"/>
      <c r="F262" s="1419"/>
      <c r="G262" s="1419"/>
      <c r="H262" s="1419"/>
      <c r="J262" s="1423"/>
    </row>
    <row r="263" spans="1:12" ht="37.5" customHeight="1">
      <c r="A263" s="1418"/>
      <c r="B263" s="1346"/>
      <c r="C263" s="1346"/>
      <c r="D263" s="1346"/>
      <c r="E263" s="1419"/>
      <c r="F263" s="1419"/>
      <c r="G263" s="1419"/>
      <c r="H263" s="1419"/>
    </row>
    <row r="264" spans="1:12" ht="37.5" customHeight="1">
      <c r="A264" s="1418"/>
      <c r="B264" s="1346"/>
      <c r="C264" s="1346"/>
      <c r="D264" s="1346"/>
      <c r="E264" s="1419"/>
      <c r="F264" s="1419"/>
      <c r="G264" s="1419"/>
      <c r="H264" s="1419"/>
    </row>
    <row r="265" spans="1:12" ht="37.5" customHeight="1">
      <c r="A265" s="1418"/>
      <c r="B265" s="1346"/>
      <c r="C265" s="1346"/>
      <c r="D265" s="1346"/>
      <c r="E265" s="1419"/>
      <c r="F265" s="1419"/>
      <c r="G265" s="1419"/>
      <c r="H265" s="1419"/>
    </row>
    <row r="266" spans="1:12" ht="37.5" customHeight="1">
      <c r="A266" s="1418"/>
      <c r="B266" s="1346"/>
      <c r="C266" s="1346"/>
      <c r="D266" s="1346"/>
      <c r="E266" s="1419"/>
      <c r="F266" s="1419"/>
      <c r="G266" s="1419"/>
      <c r="H266" s="1419"/>
    </row>
    <row r="267" spans="1:12" ht="37.5" customHeight="1">
      <c r="A267" s="1418"/>
      <c r="B267" s="1346"/>
      <c r="C267" s="1346"/>
      <c r="D267" s="1346"/>
      <c r="E267" s="1419"/>
      <c r="F267" s="1419"/>
      <c r="G267" s="1419"/>
      <c r="H267" s="1419"/>
    </row>
    <row r="268" spans="1:12" ht="37.5" customHeight="1">
      <c r="A268" s="1418"/>
      <c r="B268" s="1346"/>
      <c r="C268" s="1346"/>
      <c r="D268" s="1346"/>
      <c r="E268" s="1419"/>
      <c r="F268" s="1419"/>
      <c r="G268" s="1419"/>
      <c r="H268" s="1419"/>
      <c r="K268" s="1424"/>
    </row>
    <row r="269" spans="1:12" ht="37.5" customHeight="1">
      <c r="A269" s="1418"/>
      <c r="B269" s="1346"/>
      <c r="C269" s="1346"/>
      <c r="D269" s="1346"/>
      <c r="E269" s="1419"/>
      <c r="F269" s="1419"/>
      <c r="G269" s="1419"/>
      <c r="H269" s="1419"/>
    </row>
    <row r="270" spans="1:12" ht="37.5" customHeight="1">
      <c r="A270" s="1418"/>
      <c r="B270" s="1346"/>
      <c r="C270" s="1346"/>
      <c r="D270" s="1346"/>
      <c r="E270" s="1419"/>
      <c r="F270" s="1419"/>
      <c r="G270" s="1419"/>
      <c r="H270" s="1419"/>
    </row>
    <row r="271" spans="1:12" ht="37.5" customHeight="1">
      <c r="A271" s="1418"/>
      <c r="B271" s="1346"/>
      <c r="C271" s="1346"/>
      <c r="D271" s="1346"/>
      <c r="E271" s="1419"/>
      <c r="F271" s="1419"/>
      <c r="G271" s="1419"/>
      <c r="H271" s="1419"/>
      <c r="J271" s="1425"/>
    </row>
    <row r="272" spans="1:12" ht="37.5" customHeight="1">
      <c r="A272" s="1418"/>
      <c r="B272" s="1346"/>
      <c r="C272" s="1346"/>
      <c r="D272" s="1346"/>
      <c r="E272" s="1419"/>
      <c r="F272" s="1419"/>
      <c r="G272" s="1419"/>
      <c r="H272" s="1419"/>
    </row>
  </sheetData>
  <mergeCells count="269">
    <mergeCell ref="A2:L2"/>
    <mergeCell ref="K3:L3"/>
    <mergeCell ref="A4:A5"/>
    <mergeCell ref="B4:C5"/>
    <mergeCell ref="D4:D5"/>
    <mergeCell ref="E4:F4"/>
    <mergeCell ref="G4:H4"/>
    <mergeCell ref="I4:J4"/>
    <mergeCell ref="K4:L4"/>
    <mergeCell ref="J14:J15"/>
    <mergeCell ref="A16:A17"/>
    <mergeCell ref="B16:B17"/>
    <mergeCell ref="C16:C17"/>
    <mergeCell ref="F16:F17"/>
    <mergeCell ref="H16:H17"/>
    <mergeCell ref="J16:J17"/>
    <mergeCell ref="A9:A10"/>
    <mergeCell ref="B9:B10"/>
    <mergeCell ref="C9:C10"/>
    <mergeCell ref="H9:H10"/>
    <mergeCell ref="J9:J10"/>
    <mergeCell ref="A14:A15"/>
    <mergeCell ref="B14:B15"/>
    <mergeCell ref="C14:C15"/>
    <mergeCell ref="F14:F15"/>
    <mergeCell ref="H14:H15"/>
    <mergeCell ref="A24:A26"/>
    <mergeCell ref="B24:B25"/>
    <mergeCell ref="C24:C25"/>
    <mergeCell ref="F24:F26"/>
    <mergeCell ref="H24:H26"/>
    <mergeCell ref="J24:J26"/>
    <mergeCell ref="A21:A22"/>
    <mergeCell ref="B21:B22"/>
    <mergeCell ref="C21:C22"/>
    <mergeCell ref="F21:F22"/>
    <mergeCell ref="H21:H22"/>
    <mergeCell ref="J21:J22"/>
    <mergeCell ref="H30:H35"/>
    <mergeCell ref="J30:J35"/>
    <mergeCell ref="B33:B35"/>
    <mergeCell ref="C33:C35"/>
    <mergeCell ref="A27:A29"/>
    <mergeCell ref="B27:B29"/>
    <mergeCell ref="C27:C29"/>
    <mergeCell ref="F27:F29"/>
    <mergeCell ref="H27:H29"/>
    <mergeCell ref="J27:J29"/>
    <mergeCell ref="A30:A35"/>
    <mergeCell ref="B30:B31"/>
    <mergeCell ref="C30:C31"/>
    <mergeCell ref="F30:F35"/>
    <mergeCell ref="B51:B55"/>
    <mergeCell ref="A36:A42"/>
    <mergeCell ref="B36:B40"/>
    <mergeCell ref="C36:C40"/>
    <mergeCell ref="F36:F42"/>
    <mergeCell ref="H36:H42"/>
    <mergeCell ref="J36:J42"/>
    <mergeCell ref="B41:B42"/>
    <mergeCell ref="C41:C42"/>
    <mergeCell ref="C51:C55"/>
    <mergeCell ref="C64:C66"/>
    <mergeCell ref="A67:A69"/>
    <mergeCell ref="B67:B68"/>
    <mergeCell ref="C67:C68"/>
    <mergeCell ref="F44:F58"/>
    <mergeCell ref="H44:H58"/>
    <mergeCell ref="F59:F60"/>
    <mergeCell ref="H59:H60"/>
    <mergeCell ref="J59:J60"/>
    <mergeCell ref="A61:A66"/>
    <mergeCell ref="B61:B63"/>
    <mergeCell ref="C61:C63"/>
    <mergeCell ref="F61:F66"/>
    <mergeCell ref="H61:H66"/>
    <mergeCell ref="J61:J66"/>
    <mergeCell ref="B64:B66"/>
    <mergeCell ref="A59:A60"/>
    <mergeCell ref="B59:B60"/>
    <mergeCell ref="C59:C60"/>
    <mergeCell ref="J67:J69"/>
    <mergeCell ref="J44:J58"/>
    <mergeCell ref="A47:A58"/>
    <mergeCell ref="B47:B50"/>
    <mergeCell ref="C47:C50"/>
    <mergeCell ref="A70:A72"/>
    <mergeCell ref="F70:F72"/>
    <mergeCell ref="H70:H72"/>
    <mergeCell ref="J70:J72"/>
    <mergeCell ref="B71:B72"/>
    <mergeCell ref="C71:C72"/>
    <mergeCell ref="F67:F69"/>
    <mergeCell ref="H67:H69"/>
    <mergeCell ref="B56:B58"/>
    <mergeCell ref="C56:C58"/>
    <mergeCell ref="A44:A46"/>
    <mergeCell ref="B44:B46"/>
    <mergeCell ref="C44:C46"/>
    <mergeCell ref="A92:A105"/>
    <mergeCell ref="B92:B105"/>
    <mergeCell ref="C92:C105"/>
    <mergeCell ref="F92:F105"/>
    <mergeCell ref="H92:H105"/>
    <mergeCell ref="J92:J105"/>
    <mergeCell ref="F73:F91"/>
    <mergeCell ref="H73:H91"/>
    <mergeCell ref="J73:J91"/>
    <mergeCell ref="B74:B91"/>
    <mergeCell ref="C74:C91"/>
    <mergeCell ref="J107:J138"/>
    <mergeCell ref="A113:A134"/>
    <mergeCell ref="B114:B117"/>
    <mergeCell ref="C114:C117"/>
    <mergeCell ref="B118:B134"/>
    <mergeCell ref="J139:J146"/>
    <mergeCell ref="B142:B146"/>
    <mergeCell ref="C142:C146"/>
    <mergeCell ref="C118:C134"/>
    <mergeCell ref="A135:A138"/>
    <mergeCell ref="A107:A112"/>
    <mergeCell ref="B107:B112"/>
    <mergeCell ref="C107:C112"/>
    <mergeCell ref="F107:F138"/>
    <mergeCell ref="A139:A146"/>
    <mergeCell ref="B139:B141"/>
    <mergeCell ref="C139:C141"/>
    <mergeCell ref="F139:F146"/>
    <mergeCell ref="H139:H146"/>
    <mergeCell ref="H107:H138"/>
    <mergeCell ref="A155:A168"/>
    <mergeCell ref="F155:F168"/>
    <mergeCell ref="H155:H168"/>
    <mergeCell ref="J155:J168"/>
    <mergeCell ref="B156:B163"/>
    <mergeCell ref="C156:C163"/>
    <mergeCell ref="B164:B168"/>
    <mergeCell ref="C164:C168"/>
    <mergeCell ref="B151:B152"/>
    <mergeCell ref="C151:C152"/>
    <mergeCell ref="A153:A154"/>
    <mergeCell ref="F153:F154"/>
    <mergeCell ref="H153:H154"/>
    <mergeCell ref="J153:J154"/>
    <mergeCell ref="A147:A152"/>
    <mergeCell ref="B147:B150"/>
    <mergeCell ref="C147:C150"/>
    <mergeCell ref="F147:F152"/>
    <mergeCell ref="H147:H152"/>
    <mergeCell ref="J147:J152"/>
    <mergeCell ref="A177:A181"/>
    <mergeCell ref="F177:F181"/>
    <mergeCell ref="H177:H181"/>
    <mergeCell ref="J177:J181"/>
    <mergeCell ref="B178:B180"/>
    <mergeCell ref="C178:C180"/>
    <mergeCell ref="A169:A176"/>
    <mergeCell ref="F169:F176"/>
    <mergeCell ref="H169:H176"/>
    <mergeCell ref="J169:J176"/>
    <mergeCell ref="B170:B175"/>
    <mergeCell ref="C170:C175"/>
    <mergeCell ref="A192:A195"/>
    <mergeCell ref="F192:F195"/>
    <mergeCell ref="H192:H195"/>
    <mergeCell ref="J192:J195"/>
    <mergeCell ref="B193:B194"/>
    <mergeCell ref="C193:C194"/>
    <mergeCell ref="A182:A191"/>
    <mergeCell ref="B182:B185"/>
    <mergeCell ref="C182:C185"/>
    <mergeCell ref="F182:F191"/>
    <mergeCell ref="H182:H191"/>
    <mergeCell ref="J182:J191"/>
    <mergeCell ref="B186:B191"/>
    <mergeCell ref="C186:C191"/>
    <mergeCell ref="A198:A203"/>
    <mergeCell ref="F198:F203"/>
    <mergeCell ref="H198:H203"/>
    <mergeCell ref="J198:J203"/>
    <mergeCell ref="B199:B200"/>
    <mergeCell ref="C199:C200"/>
    <mergeCell ref="B201:B203"/>
    <mergeCell ref="C201:C203"/>
    <mergeCell ref="A196:A197"/>
    <mergeCell ref="B196:B197"/>
    <mergeCell ref="C196:C197"/>
    <mergeCell ref="F196:F197"/>
    <mergeCell ref="H196:H197"/>
    <mergeCell ref="J196:J197"/>
    <mergeCell ref="A208:A212"/>
    <mergeCell ref="B208:B209"/>
    <mergeCell ref="C208:C209"/>
    <mergeCell ref="F208:F212"/>
    <mergeCell ref="H208:H212"/>
    <mergeCell ref="J208:J212"/>
    <mergeCell ref="B210:B212"/>
    <mergeCell ref="C210:C212"/>
    <mergeCell ref="A205:A207"/>
    <mergeCell ref="B205:B207"/>
    <mergeCell ref="C205:C207"/>
    <mergeCell ref="F205:F207"/>
    <mergeCell ref="H205:H207"/>
    <mergeCell ref="J205:J207"/>
    <mergeCell ref="A222:A223"/>
    <mergeCell ref="B222:B223"/>
    <mergeCell ref="C222:C223"/>
    <mergeCell ref="F222:F223"/>
    <mergeCell ref="H222:H223"/>
    <mergeCell ref="J222:J223"/>
    <mergeCell ref="A214:A215"/>
    <mergeCell ref="F214:F215"/>
    <mergeCell ref="H214:H215"/>
    <mergeCell ref="J214:J215"/>
    <mergeCell ref="A217:A218"/>
    <mergeCell ref="B217:B218"/>
    <mergeCell ref="C217:C218"/>
    <mergeCell ref="F217:F218"/>
    <mergeCell ref="H217:H218"/>
    <mergeCell ref="J217:J218"/>
    <mergeCell ref="A228:A229"/>
    <mergeCell ref="B228:B229"/>
    <mergeCell ref="C228:C229"/>
    <mergeCell ref="F228:F229"/>
    <mergeCell ref="H228:H229"/>
    <mergeCell ref="J228:J229"/>
    <mergeCell ref="A226:A227"/>
    <mergeCell ref="B226:B227"/>
    <mergeCell ref="C226:C227"/>
    <mergeCell ref="F226:F227"/>
    <mergeCell ref="H226:H227"/>
    <mergeCell ref="J226:J227"/>
    <mergeCell ref="F237:F239"/>
    <mergeCell ref="H237:H239"/>
    <mergeCell ref="J237:J239"/>
    <mergeCell ref="A232:A233"/>
    <mergeCell ref="F232:F233"/>
    <mergeCell ref="H232:H233"/>
    <mergeCell ref="J232:J233"/>
    <mergeCell ref="A235:A236"/>
    <mergeCell ref="B235:B236"/>
    <mergeCell ref="C235:C236"/>
    <mergeCell ref="F235:F236"/>
    <mergeCell ref="H235:H236"/>
    <mergeCell ref="J235:J236"/>
    <mergeCell ref="A251:A252"/>
    <mergeCell ref="F251:F252"/>
    <mergeCell ref="H251:H252"/>
    <mergeCell ref="J251:J252"/>
    <mergeCell ref="A73:A77"/>
    <mergeCell ref="A78:A91"/>
    <mergeCell ref="A245:A246"/>
    <mergeCell ref="F245:F246"/>
    <mergeCell ref="H245:H246"/>
    <mergeCell ref="J245:J246"/>
    <mergeCell ref="A248:A249"/>
    <mergeCell ref="F248:F249"/>
    <mergeCell ref="H248:H249"/>
    <mergeCell ref="J248:J249"/>
    <mergeCell ref="A241:A242"/>
    <mergeCell ref="F241:F242"/>
    <mergeCell ref="H241:H242"/>
    <mergeCell ref="J241:J242"/>
    <mergeCell ref="A243:A244"/>
    <mergeCell ref="H243:H244"/>
    <mergeCell ref="J243:J244"/>
    <mergeCell ref="A237:A239"/>
    <mergeCell ref="B237:B238"/>
    <mergeCell ref="C237:C238"/>
  </mergeCells>
  <printOptions horizontalCentered="1"/>
  <pageMargins left="0.9055118110236221" right="0.9055118110236221" top="1.1023622047244095" bottom="0.59055118110236227" header="0.55118110236220474" footer="0.31496062992125984"/>
  <pageSetup paperSize="9" scale="40" firstPageNumber="66" fitToHeight="0" orientation="landscape" useFirstPageNumber="1" r:id="rId1"/>
  <headerFooter alignWithMargins="0">
    <oddHeader>&amp;C&amp;"Arial,Normalny"&amp;24- &amp;P -</oddHeader>
  </headerFooter>
  <rowBreaks count="11" manualBreakCount="11">
    <brk id="26" max="11" man="1"/>
    <brk id="46" max="11" man="1"/>
    <brk id="66" max="11" man="1"/>
    <brk id="88" max="11" man="1"/>
    <brk id="110" max="11" man="1"/>
    <brk id="132" max="11" man="1"/>
    <brk id="154" max="11" man="1"/>
    <brk id="176" max="11" man="1"/>
    <brk id="197" max="11" man="1"/>
    <brk id="219" max="11" man="1"/>
    <brk id="240" max="1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3"/>
  <sheetViews>
    <sheetView zoomScale="70" zoomScaleNormal="70" zoomScaleSheetLayoutView="70" workbookViewId="0">
      <selection activeCell="O21" sqref="O21"/>
    </sheetView>
  </sheetViews>
  <sheetFormatPr defaultRowHeight="14.25"/>
  <cols>
    <col min="1" max="2" width="14" style="1476" customWidth="1"/>
    <col min="3" max="3" width="82.140625" style="1476" customWidth="1"/>
    <col min="4" max="4" width="15" style="1476" customWidth="1"/>
    <col min="5" max="6" width="14.85546875" style="1476" customWidth="1"/>
    <col min="7" max="7" width="15" style="1476" customWidth="1"/>
    <col min="8" max="14" width="14.42578125" style="1479" customWidth="1"/>
    <col min="15" max="15" width="15.85546875" style="1479" customWidth="1"/>
    <col min="16" max="256" width="9.140625" style="1476"/>
    <col min="257" max="258" width="14" style="1476" customWidth="1"/>
    <col min="259" max="259" width="82.140625" style="1476" customWidth="1"/>
    <col min="260" max="260" width="15" style="1476" customWidth="1"/>
    <col min="261" max="262" width="14.85546875" style="1476" customWidth="1"/>
    <col min="263" max="263" width="15" style="1476" customWidth="1"/>
    <col min="264" max="270" width="14.42578125" style="1476" customWidth="1"/>
    <col min="271" max="271" width="15.85546875" style="1476" customWidth="1"/>
    <col min="272" max="512" width="9.140625" style="1476"/>
    <col min="513" max="514" width="14" style="1476" customWidth="1"/>
    <col min="515" max="515" width="82.140625" style="1476" customWidth="1"/>
    <col min="516" max="516" width="15" style="1476" customWidth="1"/>
    <col min="517" max="518" width="14.85546875" style="1476" customWidth="1"/>
    <col min="519" max="519" width="15" style="1476" customWidth="1"/>
    <col min="520" max="526" width="14.42578125" style="1476" customWidth="1"/>
    <col min="527" max="527" width="15.85546875" style="1476" customWidth="1"/>
    <col min="528" max="768" width="9.140625" style="1476"/>
    <col min="769" max="770" width="14" style="1476" customWidth="1"/>
    <col min="771" max="771" width="82.140625" style="1476" customWidth="1"/>
    <col min="772" max="772" width="15" style="1476" customWidth="1"/>
    <col min="773" max="774" width="14.85546875" style="1476" customWidth="1"/>
    <col min="775" max="775" width="15" style="1476" customWidth="1"/>
    <col min="776" max="782" width="14.42578125" style="1476" customWidth="1"/>
    <col min="783" max="783" width="15.85546875" style="1476" customWidth="1"/>
    <col min="784" max="1024" width="9.140625" style="1476"/>
    <col min="1025" max="1026" width="14" style="1476" customWidth="1"/>
    <col min="1027" max="1027" width="82.140625" style="1476" customWidth="1"/>
    <col min="1028" max="1028" width="15" style="1476" customWidth="1"/>
    <col min="1029" max="1030" width="14.85546875" style="1476" customWidth="1"/>
    <col min="1031" max="1031" width="15" style="1476" customWidth="1"/>
    <col min="1032" max="1038" width="14.42578125" style="1476" customWidth="1"/>
    <col min="1039" max="1039" width="15.85546875" style="1476" customWidth="1"/>
    <col min="1040" max="1280" width="9.140625" style="1476"/>
    <col min="1281" max="1282" width="14" style="1476" customWidth="1"/>
    <col min="1283" max="1283" width="82.140625" style="1476" customWidth="1"/>
    <col min="1284" max="1284" width="15" style="1476" customWidth="1"/>
    <col min="1285" max="1286" width="14.85546875" style="1476" customWidth="1"/>
    <col min="1287" max="1287" width="15" style="1476" customWidth="1"/>
    <col min="1288" max="1294" width="14.42578125" style="1476" customWidth="1"/>
    <col min="1295" max="1295" width="15.85546875" style="1476" customWidth="1"/>
    <col min="1296" max="1536" width="9.140625" style="1476"/>
    <col min="1537" max="1538" width="14" style="1476" customWidth="1"/>
    <col min="1539" max="1539" width="82.140625" style="1476" customWidth="1"/>
    <col min="1540" max="1540" width="15" style="1476" customWidth="1"/>
    <col min="1541" max="1542" width="14.85546875" style="1476" customWidth="1"/>
    <col min="1543" max="1543" width="15" style="1476" customWidth="1"/>
    <col min="1544" max="1550" width="14.42578125" style="1476" customWidth="1"/>
    <col min="1551" max="1551" width="15.85546875" style="1476" customWidth="1"/>
    <col min="1552" max="1792" width="9.140625" style="1476"/>
    <col min="1793" max="1794" width="14" style="1476" customWidth="1"/>
    <col min="1795" max="1795" width="82.140625" style="1476" customWidth="1"/>
    <col min="1796" max="1796" width="15" style="1476" customWidth="1"/>
    <col min="1797" max="1798" width="14.85546875" style="1476" customWidth="1"/>
    <col min="1799" max="1799" width="15" style="1476" customWidth="1"/>
    <col min="1800" max="1806" width="14.42578125" style="1476" customWidth="1"/>
    <col min="1807" max="1807" width="15.85546875" style="1476" customWidth="1"/>
    <col min="1808" max="2048" width="9.140625" style="1476"/>
    <col min="2049" max="2050" width="14" style="1476" customWidth="1"/>
    <col min="2051" max="2051" width="82.140625" style="1476" customWidth="1"/>
    <col min="2052" max="2052" width="15" style="1476" customWidth="1"/>
    <col min="2053" max="2054" width="14.85546875" style="1476" customWidth="1"/>
    <col min="2055" max="2055" width="15" style="1476" customWidth="1"/>
    <col min="2056" max="2062" width="14.42578125" style="1476" customWidth="1"/>
    <col min="2063" max="2063" width="15.85546875" style="1476" customWidth="1"/>
    <col min="2064" max="2304" width="9.140625" style="1476"/>
    <col min="2305" max="2306" width="14" style="1476" customWidth="1"/>
    <col min="2307" max="2307" width="82.140625" style="1476" customWidth="1"/>
    <col min="2308" max="2308" width="15" style="1476" customWidth="1"/>
    <col min="2309" max="2310" width="14.85546875" style="1476" customWidth="1"/>
    <col min="2311" max="2311" width="15" style="1476" customWidth="1"/>
    <col min="2312" max="2318" width="14.42578125" style="1476" customWidth="1"/>
    <col min="2319" max="2319" width="15.85546875" style="1476" customWidth="1"/>
    <col min="2320" max="2560" width="9.140625" style="1476"/>
    <col min="2561" max="2562" width="14" style="1476" customWidth="1"/>
    <col min="2563" max="2563" width="82.140625" style="1476" customWidth="1"/>
    <col min="2564" max="2564" width="15" style="1476" customWidth="1"/>
    <col min="2565" max="2566" width="14.85546875" style="1476" customWidth="1"/>
    <col min="2567" max="2567" width="15" style="1476" customWidth="1"/>
    <col min="2568" max="2574" width="14.42578125" style="1476" customWidth="1"/>
    <col min="2575" max="2575" width="15.85546875" style="1476" customWidth="1"/>
    <col min="2576" max="2816" width="9.140625" style="1476"/>
    <col min="2817" max="2818" width="14" style="1476" customWidth="1"/>
    <col min="2819" max="2819" width="82.140625" style="1476" customWidth="1"/>
    <col min="2820" max="2820" width="15" style="1476" customWidth="1"/>
    <col min="2821" max="2822" width="14.85546875" style="1476" customWidth="1"/>
    <col min="2823" max="2823" width="15" style="1476" customWidth="1"/>
    <col min="2824" max="2830" width="14.42578125" style="1476" customWidth="1"/>
    <col min="2831" max="2831" width="15.85546875" style="1476" customWidth="1"/>
    <col min="2832" max="3072" width="9.140625" style="1476"/>
    <col min="3073" max="3074" width="14" style="1476" customWidth="1"/>
    <col min="3075" max="3075" width="82.140625" style="1476" customWidth="1"/>
    <col min="3076" max="3076" width="15" style="1476" customWidth="1"/>
    <col min="3077" max="3078" width="14.85546875" style="1476" customWidth="1"/>
    <col min="3079" max="3079" width="15" style="1476" customWidth="1"/>
    <col min="3080" max="3086" width="14.42578125" style="1476" customWidth="1"/>
    <col min="3087" max="3087" width="15.85546875" style="1476" customWidth="1"/>
    <col min="3088" max="3328" width="9.140625" style="1476"/>
    <col min="3329" max="3330" width="14" style="1476" customWidth="1"/>
    <col min="3331" max="3331" width="82.140625" style="1476" customWidth="1"/>
    <col min="3332" max="3332" width="15" style="1476" customWidth="1"/>
    <col min="3333" max="3334" width="14.85546875" style="1476" customWidth="1"/>
    <col min="3335" max="3335" width="15" style="1476" customWidth="1"/>
    <col min="3336" max="3342" width="14.42578125" style="1476" customWidth="1"/>
    <col min="3343" max="3343" width="15.85546875" style="1476" customWidth="1"/>
    <col min="3344" max="3584" width="9.140625" style="1476"/>
    <col min="3585" max="3586" width="14" style="1476" customWidth="1"/>
    <col min="3587" max="3587" width="82.140625" style="1476" customWidth="1"/>
    <col min="3588" max="3588" width="15" style="1476" customWidth="1"/>
    <col min="3589" max="3590" width="14.85546875" style="1476" customWidth="1"/>
    <col min="3591" max="3591" width="15" style="1476" customWidth="1"/>
    <col min="3592" max="3598" width="14.42578125" style="1476" customWidth="1"/>
    <col min="3599" max="3599" width="15.85546875" style="1476" customWidth="1"/>
    <col min="3600" max="3840" width="9.140625" style="1476"/>
    <col min="3841" max="3842" width="14" style="1476" customWidth="1"/>
    <col min="3843" max="3843" width="82.140625" style="1476" customWidth="1"/>
    <col min="3844" max="3844" width="15" style="1476" customWidth="1"/>
    <col min="3845" max="3846" width="14.85546875" style="1476" customWidth="1"/>
    <col min="3847" max="3847" width="15" style="1476" customWidth="1"/>
    <col min="3848" max="3854" width="14.42578125" style="1476" customWidth="1"/>
    <col min="3855" max="3855" width="15.85546875" style="1476" customWidth="1"/>
    <col min="3856" max="4096" width="9.140625" style="1476"/>
    <col min="4097" max="4098" width="14" style="1476" customWidth="1"/>
    <col min="4099" max="4099" width="82.140625" style="1476" customWidth="1"/>
    <col min="4100" max="4100" width="15" style="1476" customWidth="1"/>
    <col min="4101" max="4102" width="14.85546875" style="1476" customWidth="1"/>
    <col min="4103" max="4103" width="15" style="1476" customWidth="1"/>
    <col min="4104" max="4110" width="14.42578125" style="1476" customWidth="1"/>
    <col min="4111" max="4111" width="15.85546875" style="1476" customWidth="1"/>
    <col min="4112" max="4352" width="9.140625" style="1476"/>
    <col min="4353" max="4354" width="14" style="1476" customWidth="1"/>
    <col min="4355" max="4355" width="82.140625" style="1476" customWidth="1"/>
    <col min="4356" max="4356" width="15" style="1476" customWidth="1"/>
    <col min="4357" max="4358" width="14.85546875" style="1476" customWidth="1"/>
    <col min="4359" max="4359" width="15" style="1476" customWidth="1"/>
    <col min="4360" max="4366" width="14.42578125" style="1476" customWidth="1"/>
    <col min="4367" max="4367" width="15.85546875" style="1476" customWidth="1"/>
    <col min="4368" max="4608" width="9.140625" style="1476"/>
    <col min="4609" max="4610" width="14" style="1476" customWidth="1"/>
    <col min="4611" max="4611" width="82.140625" style="1476" customWidth="1"/>
    <col min="4612" max="4612" width="15" style="1476" customWidth="1"/>
    <col min="4613" max="4614" width="14.85546875" style="1476" customWidth="1"/>
    <col min="4615" max="4615" width="15" style="1476" customWidth="1"/>
    <col min="4616" max="4622" width="14.42578125" style="1476" customWidth="1"/>
    <col min="4623" max="4623" width="15.85546875" style="1476" customWidth="1"/>
    <col min="4624" max="4864" width="9.140625" style="1476"/>
    <col min="4865" max="4866" width="14" style="1476" customWidth="1"/>
    <col min="4867" max="4867" width="82.140625" style="1476" customWidth="1"/>
    <col min="4868" max="4868" width="15" style="1476" customWidth="1"/>
    <col min="4869" max="4870" width="14.85546875" style="1476" customWidth="1"/>
    <col min="4871" max="4871" width="15" style="1476" customWidth="1"/>
    <col min="4872" max="4878" width="14.42578125" style="1476" customWidth="1"/>
    <col min="4879" max="4879" width="15.85546875" style="1476" customWidth="1"/>
    <col min="4880" max="5120" width="9.140625" style="1476"/>
    <col min="5121" max="5122" width="14" style="1476" customWidth="1"/>
    <col min="5123" max="5123" width="82.140625" style="1476" customWidth="1"/>
    <col min="5124" max="5124" width="15" style="1476" customWidth="1"/>
    <col min="5125" max="5126" width="14.85546875" style="1476" customWidth="1"/>
    <col min="5127" max="5127" width="15" style="1476" customWidth="1"/>
    <col min="5128" max="5134" width="14.42578125" style="1476" customWidth="1"/>
    <col min="5135" max="5135" width="15.85546875" style="1476" customWidth="1"/>
    <col min="5136" max="5376" width="9.140625" style="1476"/>
    <col min="5377" max="5378" width="14" style="1476" customWidth="1"/>
    <col min="5379" max="5379" width="82.140625" style="1476" customWidth="1"/>
    <col min="5380" max="5380" width="15" style="1476" customWidth="1"/>
    <col min="5381" max="5382" width="14.85546875" style="1476" customWidth="1"/>
    <col min="5383" max="5383" width="15" style="1476" customWidth="1"/>
    <col min="5384" max="5390" width="14.42578125" style="1476" customWidth="1"/>
    <col min="5391" max="5391" width="15.85546875" style="1476" customWidth="1"/>
    <col min="5392" max="5632" width="9.140625" style="1476"/>
    <col min="5633" max="5634" width="14" style="1476" customWidth="1"/>
    <col min="5635" max="5635" width="82.140625" style="1476" customWidth="1"/>
    <col min="5636" max="5636" width="15" style="1476" customWidth="1"/>
    <col min="5637" max="5638" width="14.85546875" style="1476" customWidth="1"/>
    <col min="5639" max="5639" width="15" style="1476" customWidth="1"/>
    <col min="5640" max="5646" width="14.42578125" style="1476" customWidth="1"/>
    <col min="5647" max="5647" width="15.85546875" style="1476" customWidth="1"/>
    <col min="5648" max="5888" width="9.140625" style="1476"/>
    <col min="5889" max="5890" width="14" style="1476" customWidth="1"/>
    <col min="5891" max="5891" width="82.140625" style="1476" customWidth="1"/>
    <col min="5892" max="5892" width="15" style="1476" customWidth="1"/>
    <col min="5893" max="5894" width="14.85546875" style="1476" customWidth="1"/>
    <col min="5895" max="5895" width="15" style="1476" customWidth="1"/>
    <col min="5896" max="5902" width="14.42578125" style="1476" customWidth="1"/>
    <col min="5903" max="5903" width="15.85546875" style="1476" customWidth="1"/>
    <col min="5904" max="6144" width="9.140625" style="1476"/>
    <col min="6145" max="6146" width="14" style="1476" customWidth="1"/>
    <col min="6147" max="6147" width="82.140625" style="1476" customWidth="1"/>
    <col min="6148" max="6148" width="15" style="1476" customWidth="1"/>
    <col min="6149" max="6150" width="14.85546875" style="1476" customWidth="1"/>
    <col min="6151" max="6151" width="15" style="1476" customWidth="1"/>
    <col min="6152" max="6158" width="14.42578125" style="1476" customWidth="1"/>
    <col min="6159" max="6159" width="15.85546875" style="1476" customWidth="1"/>
    <col min="6160" max="6400" width="9.140625" style="1476"/>
    <col min="6401" max="6402" width="14" style="1476" customWidth="1"/>
    <col min="6403" max="6403" width="82.140625" style="1476" customWidth="1"/>
    <col min="6404" max="6404" width="15" style="1476" customWidth="1"/>
    <col min="6405" max="6406" width="14.85546875" style="1476" customWidth="1"/>
    <col min="6407" max="6407" width="15" style="1476" customWidth="1"/>
    <col min="6408" max="6414" width="14.42578125" style="1476" customWidth="1"/>
    <col min="6415" max="6415" width="15.85546875" style="1476" customWidth="1"/>
    <col min="6416" max="6656" width="9.140625" style="1476"/>
    <col min="6657" max="6658" width="14" style="1476" customWidth="1"/>
    <col min="6659" max="6659" width="82.140625" style="1476" customWidth="1"/>
    <col min="6660" max="6660" width="15" style="1476" customWidth="1"/>
    <col min="6661" max="6662" width="14.85546875" style="1476" customWidth="1"/>
    <col min="6663" max="6663" width="15" style="1476" customWidth="1"/>
    <col min="6664" max="6670" width="14.42578125" style="1476" customWidth="1"/>
    <col min="6671" max="6671" width="15.85546875" style="1476" customWidth="1"/>
    <col min="6672" max="6912" width="9.140625" style="1476"/>
    <col min="6913" max="6914" width="14" style="1476" customWidth="1"/>
    <col min="6915" max="6915" width="82.140625" style="1476" customWidth="1"/>
    <col min="6916" max="6916" width="15" style="1476" customWidth="1"/>
    <col min="6917" max="6918" width="14.85546875" style="1476" customWidth="1"/>
    <col min="6919" max="6919" width="15" style="1476" customWidth="1"/>
    <col min="6920" max="6926" width="14.42578125" style="1476" customWidth="1"/>
    <col min="6927" max="6927" width="15.85546875" style="1476" customWidth="1"/>
    <col min="6928" max="7168" width="9.140625" style="1476"/>
    <col min="7169" max="7170" width="14" style="1476" customWidth="1"/>
    <col min="7171" max="7171" width="82.140625" style="1476" customWidth="1"/>
    <col min="7172" max="7172" width="15" style="1476" customWidth="1"/>
    <col min="7173" max="7174" width="14.85546875" style="1476" customWidth="1"/>
    <col min="7175" max="7175" width="15" style="1476" customWidth="1"/>
    <col min="7176" max="7182" width="14.42578125" style="1476" customWidth="1"/>
    <col min="7183" max="7183" width="15.85546875" style="1476" customWidth="1"/>
    <col min="7184" max="7424" width="9.140625" style="1476"/>
    <col min="7425" max="7426" width="14" style="1476" customWidth="1"/>
    <col min="7427" max="7427" width="82.140625" style="1476" customWidth="1"/>
    <col min="7428" max="7428" width="15" style="1476" customWidth="1"/>
    <col min="7429" max="7430" width="14.85546875" style="1476" customWidth="1"/>
    <col min="7431" max="7431" width="15" style="1476" customWidth="1"/>
    <col min="7432" max="7438" width="14.42578125" style="1476" customWidth="1"/>
    <col min="7439" max="7439" width="15.85546875" style="1476" customWidth="1"/>
    <col min="7440" max="7680" width="9.140625" style="1476"/>
    <col min="7681" max="7682" width="14" style="1476" customWidth="1"/>
    <col min="7683" max="7683" width="82.140625" style="1476" customWidth="1"/>
    <col min="7684" max="7684" width="15" style="1476" customWidth="1"/>
    <col min="7685" max="7686" width="14.85546875" style="1476" customWidth="1"/>
    <col min="7687" max="7687" width="15" style="1476" customWidth="1"/>
    <col min="7688" max="7694" width="14.42578125" style="1476" customWidth="1"/>
    <col min="7695" max="7695" width="15.85546875" style="1476" customWidth="1"/>
    <col min="7696" max="7936" width="9.140625" style="1476"/>
    <col min="7937" max="7938" width="14" style="1476" customWidth="1"/>
    <col min="7939" max="7939" width="82.140625" style="1476" customWidth="1"/>
    <col min="7940" max="7940" width="15" style="1476" customWidth="1"/>
    <col min="7941" max="7942" width="14.85546875" style="1476" customWidth="1"/>
    <col min="7943" max="7943" width="15" style="1476" customWidth="1"/>
    <col min="7944" max="7950" width="14.42578125" style="1476" customWidth="1"/>
    <col min="7951" max="7951" width="15.85546875" style="1476" customWidth="1"/>
    <col min="7952" max="8192" width="9.140625" style="1476"/>
    <col min="8193" max="8194" width="14" style="1476" customWidth="1"/>
    <col min="8195" max="8195" width="82.140625" style="1476" customWidth="1"/>
    <col min="8196" max="8196" width="15" style="1476" customWidth="1"/>
    <col min="8197" max="8198" width="14.85546875" style="1476" customWidth="1"/>
    <col min="8199" max="8199" width="15" style="1476" customWidth="1"/>
    <col min="8200" max="8206" width="14.42578125" style="1476" customWidth="1"/>
    <col min="8207" max="8207" width="15.85546875" style="1476" customWidth="1"/>
    <col min="8208" max="8448" width="9.140625" style="1476"/>
    <col min="8449" max="8450" width="14" style="1476" customWidth="1"/>
    <col min="8451" max="8451" width="82.140625" style="1476" customWidth="1"/>
    <col min="8452" max="8452" width="15" style="1476" customWidth="1"/>
    <col min="8453" max="8454" width="14.85546875" style="1476" customWidth="1"/>
    <col min="8455" max="8455" width="15" style="1476" customWidth="1"/>
    <col min="8456" max="8462" width="14.42578125" style="1476" customWidth="1"/>
    <col min="8463" max="8463" width="15.85546875" style="1476" customWidth="1"/>
    <col min="8464" max="8704" width="9.140625" style="1476"/>
    <col min="8705" max="8706" width="14" style="1476" customWidth="1"/>
    <col min="8707" max="8707" width="82.140625" style="1476" customWidth="1"/>
    <col min="8708" max="8708" width="15" style="1476" customWidth="1"/>
    <col min="8709" max="8710" width="14.85546875" style="1476" customWidth="1"/>
    <col min="8711" max="8711" width="15" style="1476" customWidth="1"/>
    <col min="8712" max="8718" width="14.42578125" style="1476" customWidth="1"/>
    <col min="8719" max="8719" width="15.85546875" style="1476" customWidth="1"/>
    <col min="8720" max="8960" width="9.140625" style="1476"/>
    <col min="8961" max="8962" width="14" style="1476" customWidth="1"/>
    <col min="8963" max="8963" width="82.140625" style="1476" customWidth="1"/>
    <col min="8964" max="8964" width="15" style="1476" customWidth="1"/>
    <col min="8965" max="8966" width="14.85546875" style="1476" customWidth="1"/>
    <col min="8967" max="8967" width="15" style="1476" customWidth="1"/>
    <col min="8968" max="8974" width="14.42578125" style="1476" customWidth="1"/>
    <col min="8975" max="8975" width="15.85546875" style="1476" customWidth="1"/>
    <col min="8976" max="9216" width="9.140625" style="1476"/>
    <col min="9217" max="9218" width="14" style="1476" customWidth="1"/>
    <col min="9219" max="9219" width="82.140625" style="1476" customWidth="1"/>
    <col min="9220" max="9220" width="15" style="1476" customWidth="1"/>
    <col min="9221" max="9222" width="14.85546875" style="1476" customWidth="1"/>
    <col min="9223" max="9223" width="15" style="1476" customWidth="1"/>
    <col min="9224" max="9230" width="14.42578125" style="1476" customWidth="1"/>
    <col min="9231" max="9231" width="15.85546875" style="1476" customWidth="1"/>
    <col min="9232" max="9472" width="9.140625" style="1476"/>
    <col min="9473" max="9474" width="14" style="1476" customWidth="1"/>
    <col min="9475" max="9475" width="82.140625" style="1476" customWidth="1"/>
    <col min="9476" max="9476" width="15" style="1476" customWidth="1"/>
    <col min="9477" max="9478" width="14.85546875" style="1476" customWidth="1"/>
    <col min="9479" max="9479" width="15" style="1476" customWidth="1"/>
    <col min="9480" max="9486" width="14.42578125" style="1476" customWidth="1"/>
    <col min="9487" max="9487" width="15.85546875" style="1476" customWidth="1"/>
    <col min="9488" max="9728" width="9.140625" style="1476"/>
    <col min="9729" max="9730" width="14" style="1476" customWidth="1"/>
    <col min="9731" max="9731" width="82.140625" style="1476" customWidth="1"/>
    <col min="9732" max="9732" width="15" style="1476" customWidth="1"/>
    <col min="9733" max="9734" width="14.85546875" style="1476" customWidth="1"/>
    <col min="9735" max="9735" width="15" style="1476" customWidth="1"/>
    <col min="9736" max="9742" width="14.42578125" style="1476" customWidth="1"/>
    <col min="9743" max="9743" width="15.85546875" style="1476" customWidth="1"/>
    <col min="9744" max="9984" width="9.140625" style="1476"/>
    <col min="9985" max="9986" width="14" style="1476" customWidth="1"/>
    <col min="9987" max="9987" width="82.140625" style="1476" customWidth="1"/>
    <col min="9988" max="9988" width="15" style="1476" customWidth="1"/>
    <col min="9989" max="9990" width="14.85546875" style="1476" customWidth="1"/>
    <col min="9991" max="9991" width="15" style="1476" customWidth="1"/>
    <col min="9992" max="9998" width="14.42578125" style="1476" customWidth="1"/>
    <col min="9999" max="9999" width="15.85546875" style="1476" customWidth="1"/>
    <col min="10000" max="10240" width="9.140625" style="1476"/>
    <col min="10241" max="10242" width="14" style="1476" customWidth="1"/>
    <col min="10243" max="10243" width="82.140625" style="1476" customWidth="1"/>
    <col min="10244" max="10244" width="15" style="1476" customWidth="1"/>
    <col min="10245" max="10246" width="14.85546875" style="1476" customWidth="1"/>
    <col min="10247" max="10247" width="15" style="1476" customWidth="1"/>
    <col min="10248" max="10254" width="14.42578125" style="1476" customWidth="1"/>
    <col min="10255" max="10255" width="15.85546875" style="1476" customWidth="1"/>
    <col min="10256" max="10496" width="9.140625" style="1476"/>
    <col min="10497" max="10498" width="14" style="1476" customWidth="1"/>
    <col min="10499" max="10499" width="82.140625" style="1476" customWidth="1"/>
    <col min="10500" max="10500" width="15" style="1476" customWidth="1"/>
    <col min="10501" max="10502" width="14.85546875" style="1476" customWidth="1"/>
    <col min="10503" max="10503" width="15" style="1476" customWidth="1"/>
    <col min="10504" max="10510" width="14.42578125" style="1476" customWidth="1"/>
    <col min="10511" max="10511" width="15.85546875" style="1476" customWidth="1"/>
    <col min="10512" max="10752" width="9.140625" style="1476"/>
    <col min="10753" max="10754" width="14" style="1476" customWidth="1"/>
    <col min="10755" max="10755" width="82.140625" style="1476" customWidth="1"/>
    <col min="10756" max="10756" width="15" style="1476" customWidth="1"/>
    <col min="10757" max="10758" width="14.85546875" style="1476" customWidth="1"/>
    <col min="10759" max="10759" width="15" style="1476" customWidth="1"/>
    <col min="10760" max="10766" width="14.42578125" style="1476" customWidth="1"/>
    <col min="10767" max="10767" width="15.85546875" style="1476" customWidth="1"/>
    <col min="10768" max="11008" width="9.140625" style="1476"/>
    <col min="11009" max="11010" width="14" style="1476" customWidth="1"/>
    <col min="11011" max="11011" width="82.140625" style="1476" customWidth="1"/>
    <col min="11012" max="11012" width="15" style="1476" customWidth="1"/>
    <col min="11013" max="11014" width="14.85546875" style="1476" customWidth="1"/>
    <col min="11015" max="11015" width="15" style="1476" customWidth="1"/>
    <col min="11016" max="11022" width="14.42578125" style="1476" customWidth="1"/>
    <col min="11023" max="11023" width="15.85546875" style="1476" customWidth="1"/>
    <col min="11024" max="11264" width="9.140625" style="1476"/>
    <col min="11265" max="11266" width="14" style="1476" customWidth="1"/>
    <col min="11267" max="11267" width="82.140625" style="1476" customWidth="1"/>
    <col min="11268" max="11268" width="15" style="1476" customWidth="1"/>
    <col min="11269" max="11270" width="14.85546875" style="1476" customWidth="1"/>
    <col min="11271" max="11271" width="15" style="1476" customWidth="1"/>
    <col min="11272" max="11278" width="14.42578125" style="1476" customWidth="1"/>
    <col min="11279" max="11279" width="15.85546875" style="1476" customWidth="1"/>
    <col min="11280" max="11520" width="9.140625" style="1476"/>
    <col min="11521" max="11522" width="14" style="1476" customWidth="1"/>
    <col min="11523" max="11523" width="82.140625" style="1476" customWidth="1"/>
    <col min="11524" max="11524" width="15" style="1476" customWidth="1"/>
    <col min="11525" max="11526" width="14.85546875" style="1476" customWidth="1"/>
    <col min="11527" max="11527" width="15" style="1476" customWidth="1"/>
    <col min="11528" max="11534" width="14.42578125" style="1476" customWidth="1"/>
    <col min="11535" max="11535" width="15.85546875" style="1476" customWidth="1"/>
    <col min="11536" max="11776" width="9.140625" style="1476"/>
    <col min="11777" max="11778" width="14" style="1476" customWidth="1"/>
    <col min="11779" max="11779" width="82.140625" style="1476" customWidth="1"/>
    <col min="11780" max="11780" width="15" style="1476" customWidth="1"/>
    <col min="11781" max="11782" width="14.85546875" style="1476" customWidth="1"/>
    <col min="11783" max="11783" width="15" style="1476" customWidth="1"/>
    <col min="11784" max="11790" width="14.42578125" style="1476" customWidth="1"/>
    <col min="11791" max="11791" width="15.85546875" style="1476" customWidth="1"/>
    <col min="11792" max="12032" width="9.140625" style="1476"/>
    <col min="12033" max="12034" width="14" style="1476" customWidth="1"/>
    <col min="12035" max="12035" width="82.140625" style="1476" customWidth="1"/>
    <col min="12036" max="12036" width="15" style="1476" customWidth="1"/>
    <col min="12037" max="12038" width="14.85546875" style="1476" customWidth="1"/>
    <col min="12039" max="12039" width="15" style="1476" customWidth="1"/>
    <col min="12040" max="12046" width="14.42578125" style="1476" customWidth="1"/>
    <col min="12047" max="12047" width="15.85546875" style="1476" customWidth="1"/>
    <col min="12048" max="12288" width="9.140625" style="1476"/>
    <col min="12289" max="12290" width="14" style="1476" customWidth="1"/>
    <col min="12291" max="12291" width="82.140625" style="1476" customWidth="1"/>
    <col min="12292" max="12292" width="15" style="1476" customWidth="1"/>
    <col min="12293" max="12294" width="14.85546875" style="1476" customWidth="1"/>
    <col min="12295" max="12295" width="15" style="1476" customWidth="1"/>
    <col min="12296" max="12302" width="14.42578125" style="1476" customWidth="1"/>
    <col min="12303" max="12303" width="15.85546875" style="1476" customWidth="1"/>
    <col min="12304" max="12544" width="9.140625" style="1476"/>
    <col min="12545" max="12546" width="14" style="1476" customWidth="1"/>
    <col min="12547" max="12547" width="82.140625" style="1476" customWidth="1"/>
    <col min="12548" max="12548" width="15" style="1476" customWidth="1"/>
    <col min="12549" max="12550" width="14.85546875" style="1476" customWidth="1"/>
    <col min="12551" max="12551" width="15" style="1476" customWidth="1"/>
    <col min="12552" max="12558" width="14.42578125" style="1476" customWidth="1"/>
    <col min="12559" max="12559" width="15.85546875" style="1476" customWidth="1"/>
    <col min="12560" max="12800" width="9.140625" style="1476"/>
    <col min="12801" max="12802" width="14" style="1476" customWidth="1"/>
    <col min="12803" max="12803" width="82.140625" style="1476" customWidth="1"/>
    <col min="12804" max="12804" width="15" style="1476" customWidth="1"/>
    <col min="12805" max="12806" width="14.85546875" style="1476" customWidth="1"/>
    <col min="12807" max="12807" width="15" style="1476" customWidth="1"/>
    <col min="12808" max="12814" width="14.42578125" style="1476" customWidth="1"/>
    <col min="12815" max="12815" width="15.85546875" style="1476" customWidth="1"/>
    <col min="12816" max="13056" width="9.140625" style="1476"/>
    <col min="13057" max="13058" width="14" style="1476" customWidth="1"/>
    <col min="13059" max="13059" width="82.140625" style="1476" customWidth="1"/>
    <col min="13060" max="13060" width="15" style="1476" customWidth="1"/>
    <col min="13061" max="13062" width="14.85546875" style="1476" customWidth="1"/>
    <col min="13063" max="13063" width="15" style="1476" customWidth="1"/>
    <col min="13064" max="13070" width="14.42578125" style="1476" customWidth="1"/>
    <col min="13071" max="13071" width="15.85546875" style="1476" customWidth="1"/>
    <col min="13072" max="13312" width="9.140625" style="1476"/>
    <col min="13313" max="13314" width="14" style="1476" customWidth="1"/>
    <col min="13315" max="13315" width="82.140625" style="1476" customWidth="1"/>
    <col min="13316" max="13316" width="15" style="1476" customWidth="1"/>
    <col min="13317" max="13318" width="14.85546875" style="1476" customWidth="1"/>
    <col min="13319" max="13319" width="15" style="1476" customWidth="1"/>
    <col min="13320" max="13326" width="14.42578125" style="1476" customWidth="1"/>
    <col min="13327" max="13327" width="15.85546875" style="1476" customWidth="1"/>
    <col min="13328" max="13568" width="9.140625" style="1476"/>
    <col min="13569" max="13570" width="14" style="1476" customWidth="1"/>
    <col min="13571" max="13571" width="82.140625" style="1476" customWidth="1"/>
    <col min="13572" max="13572" width="15" style="1476" customWidth="1"/>
    <col min="13573" max="13574" width="14.85546875" style="1476" customWidth="1"/>
    <col min="13575" max="13575" width="15" style="1476" customWidth="1"/>
    <col min="13576" max="13582" width="14.42578125" style="1476" customWidth="1"/>
    <col min="13583" max="13583" width="15.85546875" style="1476" customWidth="1"/>
    <col min="13584" max="13824" width="9.140625" style="1476"/>
    <col min="13825" max="13826" width="14" style="1476" customWidth="1"/>
    <col min="13827" max="13827" width="82.140625" style="1476" customWidth="1"/>
    <col min="13828" max="13828" width="15" style="1476" customWidth="1"/>
    <col min="13829" max="13830" width="14.85546875" style="1476" customWidth="1"/>
    <col min="13831" max="13831" width="15" style="1476" customWidth="1"/>
    <col min="13832" max="13838" width="14.42578125" style="1476" customWidth="1"/>
    <col min="13839" max="13839" width="15.85546875" style="1476" customWidth="1"/>
    <col min="13840" max="14080" width="9.140625" style="1476"/>
    <col min="14081" max="14082" width="14" style="1476" customWidth="1"/>
    <col min="14083" max="14083" width="82.140625" style="1476" customWidth="1"/>
    <col min="14084" max="14084" width="15" style="1476" customWidth="1"/>
    <col min="14085" max="14086" width="14.85546875" style="1476" customWidth="1"/>
    <col min="14087" max="14087" width="15" style="1476" customWidth="1"/>
    <col min="14088" max="14094" width="14.42578125" style="1476" customWidth="1"/>
    <col min="14095" max="14095" width="15.85546875" style="1476" customWidth="1"/>
    <col min="14096" max="14336" width="9.140625" style="1476"/>
    <col min="14337" max="14338" width="14" style="1476" customWidth="1"/>
    <col min="14339" max="14339" width="82.140625" style="1476" customWidth="1"/>
    <col min="14340" max="14340" width="15" style="1476" customWidth="1"/>
    <col min="14341" max="14342" width="14.85546875" style="1476" customWidth="1"/>
    <col min="14343" max="14343" width="15" style="1476" customWidth="1"/>
    <col min="14344" max="14350" width="14.42578125" style="1476" customWidth="1"/>
    <col min="14351" max="14351" width="15.85546875" style="1476" customWidth="1"/>
    <col min="14352" max="14592" width="9.140625" style="1476"/>
    <col min="14593" max="14594" width="14" style="1476" customWidth="1"/>
    <col min="14595" max="14595" width="82.140625" style="1476" customWidth="1"/>
    <col min="14596" max="14596" width="15" style="1476" customWidth="1"/>
    <col min="14597" max="14598" width="14.85546875" style="1476" customWidth="1"/>
    <col min="14599" max="14599" width="15" style="1476" customWidth="1"/>
    <col min="14600" max="14606" width="14.42578125" style="1476" customWidth="1"/>
    <col min="14607" max="14607" width="15.85546875" style="1476" customWidth="1"/>
    <col min="14608" max="14848" width="9.140625" style="1476"/>
    <col min="14849" max="14850" width="14" style="1476" customWidth="1"/>
    <col min="14851" max="14851" width="82.140625" style="1476" customWidth="1"/>
    <col min="14852" max="14852" width="15" style="1476" customWidth="1"/>
    <col min="14853" max="14854" width="14.85546875" style="1476" customWidth="1"/>
    <col min="14855" max="14855" width="15" style="1476" customWidth="1"/>
    <col min="14856" max="14862" width="14.42578125" style="1476" customWidth="1"/>
    <col min="14863" max="14863" width="15.85546875" style="1476" customWidth="1"/>
    <col min="14864" max="15104" width="9.140625" style="1476"/>
    <col min="15105" max="15106" width="14" style="1476" customWidth="1"/>
    <col min="15107" max="15107" width="82.140625" style="1476" customWidth="1"/>
    <col min="15108" max="15108" width="15" style="1476" customWidth="1"/>
    <col min="15109" max="15110" width="14.85546875" style="1476" customWidth="1"/>
    <col min="15111" max="15111" width="15" style="1476" customWidth="1"/>
    <col min="15112" max="15118" width="14.42578125" style="1476" customWidth="1"/>
    <col min="15119" max="15119" width="15.85546875" style="1476" customWidth="1"/>
    <col min="15120" max="15360" width="9.140625" style="1476"/>
    <col min="15361" max="15362" width="14" style="1476" customWidth="1"/>
    <col min="15363" max="15363" width="82.140625" style="1476" customWidth="1"/>
    <col min="15364" max="15364" width="15" style="1476" customWidth="1"/>
    <col min="15365" max="15366" width="14.85546875" style="1476" customWidth="1"/>
    <col min="15367" max="15367" width="15" style="1476" customWidth="1"/>
    <col min="15368" max="15374" width="14.42578125" style="1476" customWidth="1"/>
    <col min="15375" max="15375" width="15.85546875" style="1476" customWidth="1"/>
    <col min="15376" max="15616" width="9.140625" style="1476"/>
    <col min="15617" max="15618" width="14" style="1476" customWidth="1"/>
    <col min="15619" max="15619" width="82.140625" style="1476" customWidth="1"/>
    <col min="15620" max="15620" width="15" style="1476" customWidth="1"/>
    <col min="15621" max="15622" width="14.85546875" style="1476" customWidth="1"/>
    <col min="15623" max="15623" width="15" style="1476" customWidth="1"/>
    <col min="15624" max="15630" width="14.42578125" style="1476" customWidth="1"/>
    <col min="15631" max="15631" width="15.85546875" style="1476" customWidth="1"/>
    <col min="15632" max="15872" width="9.140625" style="1476"/>
    <col min="15873" max="15874" width="14" style="1476" customWidth="1"/>
    <col min="15875" max="15875" width="82.140625" style="1476" customWidth="1"/>
    <col min="15876" max="15876" width="15" style="1476" customWidth="1"/>
    <col min="15877" max="15878" width="14.85546875" style="1476" customWidth="1"/>
    <col min="15879" max="15879" width="15" style="1476" customWidth="1"/>
    <col min="15880" max="15886" width="14.42578125" style="1476" customWidth="1"/>
    <col min="15887" max="15887" width="15.85546875" style="1476" customWidth="1"/>
    <col min="15888" max="16128" width="9.140625" style="1476"/>
    <col min="16129" max="16130" width="14" style="1476" customWidth="1"/>
    <col min="16131" max="16131" width="82.140625" style="1476" customWidth="1"/>
    <col min="16132" max="16132" width="15" style="1476" customWidth="1"/>
    <col min="16133" max="16134" width="14.85546875" style="1476" customWidth="1"/>
    <col min="16135" max="16135" width="15" style="1476" customWidth="1"/>
    <col min="16136" max="16142" width="14.42578125" style="1476" customWidth="1"/>
    <col min="16143" max="16143" width="15.85546875" style="1476" customWidth="1"/>
    <col min="16144" max="16384" width="9.140625" style="1476"/>
  </cols>
  <sheetData>
    <row r="1" spans="1:15" s="1437" customFormat="1" ht="16.5">
      <c r="A1" s="1430" t="s">
        <v>877</v>
      </c>
      <c r="B1" s="1431"/>
      <c r="C1" s="1432"/>
      <c r="D1" s="1432"/>
      <c r="E1" s="1432"/>
      <c r="F1" s="1433"/>
      <c r="G1" s="1434"/>
      <c r="H1" s="1434"/>
      <c r="I1" s="1435"/>
      <c r="J1" s="1435"/>
      <c r="K1" s="1435"/>
      <c r="L1" s="1435"/>
      <c r="M1" s="1435"/>
      <c r="N1" s="1435"/>
      <c r="O1" s="1436"/>
    </row>
    <row r="2" spans="1:15" s="1438" customFormat="1" ht="16.5">
      <c r="A2" s="1661" t="s">
        <v>878</v>
      </c>
      <c r="B2" s="1661"/>
      <c r="C2" s="1661"/>
      <c r="D2" s="1661"/>
      <c r="E2" s="1661"/>
      <c r="F2" s="1661"/>
      <c r="G2" s="1661"/>
      <c r="H2" s="1661"/>
      <c r="I2" s="1661"/>
      <c r="J2" s="1661"/>
      <c r="K2" s="1661"/>
      <c r="L2" s="1661"/>
      <c r="M2" s="1661"/>
      <c r="N2" s="1661"/>
      <c r="O2" s="1661"/>
    </row>
    <row r="3" spans="1:15" s="1438" customFormat="1" ht="16.5">
      <c r="A3" s="1439"/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</row>
    <row r="4" spans="1:15" s="1443" customFormat="1" ht="12.75" customHeight="1">
      <c r="A4" s="1440"/>
      <c r="B4" s="1440"/>
      <c r="C4" s="1440"/>
      <c r="D4" s="1440"/>
      <c r="E4" s="1440"/>
      <c r="F4" s="1440"/>
      <c r="G4" s="1440"/>
      <c r="H4" s="1441"/>
      <c r="I4" s="1442"/>
      <c r="J4" s="1441"/>
      <c r="K4" s="1441"/>
      <c r="L4" s="1441"/>
      <c r="M4" s="1441"/>
      <c r="N4" s="1441"/>
      <c r="O4" s="1442" t="s">
        <v>2</v>
      </c>
    </row>
    <row r="5" spans="1:15" s="1443" customFormat="1" ht="21.75" customHeight="1">
      <c r="A5" s="1662" t="s">
        <v>879</v>
      </c>
      <c r="B5" s="1662"/>
      <c r="C5" s="1650" t="s">
        <v>880</v>
      </c>
      <c r="D5" s="1663" t="s">
        <v>881</v>
      </c>
      <c r="E5" s="1664"/>
      <c r="F5" s="1664"/>
      <c r="G5" s="1664"/>
      <c r="H5" s="1664"/>
      <c r="I5" s="1664"/>
      <c r="J5" s="1664"/>
      <c r="K5" s="1664"/>
      <c r="L5" s="1664"/>
      <c r="M5" s="1664"/>
      <c r="N5" s="1665"/>
      <c r="O5" s="1666" t="s">
        <v>882</v>
      </c>
    </row>
    <row r="6" spans="1:15" s="1443" customFormat="1" ht="11.25" customHeight="1">
      <c r="A6" s="1650" t="s">
        <v>883</v>
      </c>
      <c r="B6" s="1669" t="s">
        <v>884</v>
      </c>
      <c r="C6" s="1651"/>
      <c r="D6" s="1650">
        <v>2020</v>
      </c>
      <c r="E6" s="1651">
        <v>2019</v>
      </c>
      <c r="F6" s="1651">
        <v>2018</v>
      </c>
      <c r="G6" s="1651">
        <v>2017</v>
      </c>
      <c r="H6" s="1651">
        <v>2016</v>
      </c>
      <c r="I6" s="1651">
        <v>2015</v>
      </c>
      <c r="J6" s="1659">
        <v>2014</v>
      </c>
      <c r="K6" s="1659">
        <v>2013</v>
      </c>
      <c r="L6" s="1659">
        <v>2012</v>
      </c>
      <c r="M6" s="1659">
        <v>2011</v>
      </c>
      <c r="N6" s="1659">
        <v>2010</v>
      </c>
      <c r="O6" s="1667"/>
    </row>
    <row r="7" spans="1:15" s="1443" customFormat="1" ht="12" customHeight="1">
      <c r="A7" s="1651"/>
      <c r="B7" s="1670"/>
      <c r="C7" s="1651"/>
      <c r="D7" s="1651"/>
      <c r="E7" s="1651"/>
      <c r="F7" s="1651"/>
      <c r="G7" s="1651"/>
      <c r="H7" s="1651"/>
      <c r="I7" s="1651"/>
      <c r="J7" s="1659"/>
      <c r="K7" s="1659"/>
      <c r="L7" s="1659"/>
      <c r="M7" s="1659"/>
      <c r="N7" s="1659"/>
      <c r="O7" s="1667"/>
    </row>
    <row r="8" spans="1:15" s="1443" customFormat="1" ht="12" customHeight="1">
      <c r="A8" s="1651"/>
      <c r="B8" s="1670"/>
      <c r="C8" s="1651"/>
      <c r="D8" s="1651"/>
      <c r="E8" s="1651"/>
      <c r="F8" s="1651"/>
      <c r="G8" s="1651"/>
      <c r="H8" s="1651"/>
      <c r="I8" s="1651"/>
      <c r="J8" s="1659"/>
      <c r="K8" s="1659"/>
      <c r="L8" s="1659"/>
      <c r="M8" s="1659"/>
      <c r="N8" s="1659"/>
      <c r="O8" s="1667"/>
    </row>
    <row r="9" spans="1:15" s="1443" customFormat="1" ht="12" customHeight="1">
      <c r="A9" s="1651"/>
      <c r="B9" s="1670"/>
      <c r="C9" s="1651"/>
      <c r="D9" s="1651"/>
      <c r="E9" s="1651"/>
      <c r="F9" s="1651"/>
      <c r="G9" s="1651"/>
      <c r="H9" s="1651"/>
      <c r="I9" s="1651"/>
      <c r="J9" s="1659"/>
      <c r="K9" s="1659"/>
      <c r="L9" s="1659"/>
      <c r="M9" s="1659"/>
      <c r="N9" s="1659"/>
      <c r="O9" s="1667"/>
    </row>
    <row r="10" spans="1:15" s="1443" customFormat="1" ht="29.1" customHeight="1">
      <c r="A10" s="1652"/>
      <c r="B10" s="1671"/>
      <c r="C10" s="1652"/>
      <c r="D10" s="1652"/>
      <c r="E10" s="1652"/>
      <c r="F10" s="1652"/>
      <c r="G10" s="1652"/>
      <c r="H10" s="1652"/>
      <c r="I10" s="1652"/>
      <c r="J10" s="1660"/>
      <c r="K10" s="1660"/>
      <c r="L10" s="1660"/>
      <c r="M10" s="1660"/>
      <c r="N10" s="1660"/>
      <c r="O10" s="1668"/>
    </row>
    <row r="11" spans="1:15" s="1446" customFormat="1" ht="12.75">
      <c r="A11" s="1444">
        <v>1</v>
      </c>
      <c r="B11" s="1445">
        <v>2</v>
      </c>
      <c r="C11" s="1445">
        <v>3</v>
      </c>
      <c r="D11" s="1444">
        <v>4</v>
      </c>
      <c r="E11" s="1445">
        <v>5</v>
      </c>
      <c r="F11" s="1445">
        <v>6</v>
      </c>
      <c r="G11" s="1444">
        <v>7</v>
      </c>
      <c r="H11" s="1445">
        <v>8</v>
      </c>
      <c r="I11" s="1445">
        <v>9</v>
      </c>
      <c r="J11" s="1444">
        <v>10</v>
      </c>
      <c r="K11" s="1445">
        <v>11</v>
      </c>
      <c r="L11" s="1445">
        <v>12</v>
      </c>
      <c r="M11" s="1444">
        <v>13</v>
      </c>
      <c r="N11" s="1445">
        <v>14</v>
      </c>
      <c r="O11" s="1445">
        <v>15</v>
      </c>
    </row>
    <row r="12" spans="1:15" s="1446" customFormat="1" ht="25.15" customHeight="1">
      <c r="A12" s="1444">
        <v>16</v>
      </c>
      <c r="B12" s="1444">
        <v>750</v>
      </c>
      <c r="C12" s="1447" t="s">
        <v>804</v>
      </c>
      <c r="D12" s="1448">
        <v>887112.97</v>
      </c>
      <c r="E12" s="1448">
        <v>80829.98</v>
      </c>
      <c r="F12" s="1448">
        <v>33349.15</v>
      </c>
      <c r="G12" s="1449">
        <v>0</v>
      </c>
      <c r="H12" s="1449">
        <v>0</v>
      </c>
      <c r="I12" s="1449">
        <v>0</v>
      </c>
      <c r="J12" s="1449">
        <v>0</v>
      </c>
      <c r="K12" s="1449">
        <v>0</v>
      </c>
      <c r="L12" s="1449">
        <v>0</v>
      </c>
      <c r="M12" s="1449">
        <v>0</v>
      </c>
      <c r="N12" s="1449">
        <v>0</v>
      </c>
      <c r="O12" s="1450">
        <v>95.98</v>
      </c>
    </row>
    <row r="13" spans="1:15" s="1452" customFormat="1" ht="25.15" customHeight="1">
      <c r="A13" s="1451">
        <v>17</v>
      </c>
      <c r="B13" s="1444">
        <v>750</v>
      </c>
      <c r="C13" s="1447" t="s">
        <v>804</v>
      </c>
      <c r="D13" s="1448">
        <v>82481.8</v>
      </c>
      <c r="E13" s="1448">
        <v>492806.95</v>
      </c>
      <c r="F13" s="1448">
        <v>7203.4</v>
      </c>
      <c r="G13" s="1449">
        <v>0</v>
      </c>
      <c r="H13" s="1449">
        <v>0</v>
      </c>
      <c r="I13" s="1449">
        <v>0</v>
      </c>
      <c r="J13" s="1449">
        <v>0</v>
      </c>
      <c r="K13" s="1449">
        <v>0</v>
      </c>
      <c r="L13" s="1449">
        <v>0</v>
      </c>
      <c r="M13" s="1449">
        <v>0</v>
      </c>
      <c r="N13" s="1449">
        <v>0</v>
      </c>
      <c r="O13" s="1448">
        <v>8306.19</v>
      </c>
    </row>
    <row r="14" spans="1:15" s="1452" customFormat="1" ht="25.15" customHeight="1">
      <c r="A14" s="1451">
        <v>19</v>
      </c>
      <c r="B14" s="1453">
        <v>750</v>
      </c>
      <c r="C14" s="1447" t="s">
        <v>801</v>
      </c>
      <c r="D14" s="1450">
        <v>13.22</v>
      </c>
      <c r="E14" s="1449">
        <v>0</v>
      </c>
      <c r="F14" s="1449">
        <v>0</v>
      </c>
      <c r="G14" s="1449">
        <v>0</v>
      </c>
      <c r="H14" s="1449">
        <v>0</v>
      </c>
      <c r="I14" s="1449">
        <v>0</v>
      </c>
      <c r="J14" s="1449">
        <v>0</v>
      </c>
      <c r="K14" s="1449">
        <v>0</v>
      </c>
      <c r="L14" s="1449">
        <v>0</v>
      </c>
      <c r="M14" s="1449">
        <v>0</v>
      </c>
      <c r="N14" s="1449">
        <v>0</v>
      </c>
      <c r="O14" s="1449">
        <v>0</v>
      </c>
    </row>
    <row r="15" spans="1:15" s="1452" customFormat="1" ht="25.15" customHeight="1">
      <c r="A15" s="1451">
        <v>20</v>
      </c>
      <c r="B15" s="1453">
        <v>500</v>
      </c>
      <c r="C15" s="1447" t="s">
        <v>885</v>
      </c>
      <c r="D15" s="1449">
        <v>0</v>
      </c>
      <c r="E15" s="1449">
        <v>0</v>
      </c>
      <c r="F15" s="1449">
        <v>0</v>
      </c>
      <c r="G15" s="1449">
        <v>0</v>
      </c>
      <c r="H15" s="1449">
        <v>0</v>
      </c>
      <c r="I15" s="1448">
        <v>6461</v>
      </c>
      <c r="J15" s="1448">
        <v>18530.7</v>
      </c>
      <c r="K15" s="1449">
        <v>0</v>
      </c>
      <c r="L15" s="1449">
        <v>0</v>
      </c>
      <c r="M15" s="1449">
        <v>0</v>
      </c>
      <c r="N15" s="1449">
        <v>0</v>
      </c>
      <c r="O15" s="1449">
        <v>0</v>
      </c>
    </row>
    <row r="16" spans="1:15" s="1452" customFormat="1" ht="25.15" customHeight="1">
      <c r="A16" s="1653">
        <v>24</v>
      </c>
      <c r="B16" s="1444">
        <v>730</v>
      </c>
      <c r="C16" s="1447" t="s">
        <v>801</v>
      </c>
      <c r="D16" s="1448">
        <v>1103708.08</v>
      </c>
      <c r="E16" s="1448">
        <v>10350.049999999999</v>
      </c>
      <c r="F16" s="1448">
        <v>9387.73</v>
      </c>
      <c r="G16" s="1449">
        <v>0</v>
      </c>
      <c r="H16" s="1449">
        <v>0</v>
      </c>
      <c r="I16" s="1449">
        <v>0</v>
      </c>
      <c r="J16" s="1449">
        <v>0</v>
      </c>
      <c r="K16" s="1449">
        <v>0</v>
      </c>
      <c r="L16" s="1449">
        <v>0</v>
      </c>
      <c r="M16" s="1449">
        <v>0</v>
      </c>
      <c r="N16" s="1449">
        <v>0</v>
      </c>
      <c r="O16" s="1450">
        <v>7.0000000000000007E-2</v>
      </c>
    </row>
    <row r="17" spans="1:15" s="1452" customFormat="1" ht="25.15" customHeight="1">
      <c r="A17" s="1648"/>
      <c r="B17" s="1453">
        <v>801</v>
      </c>
      <c r="C17" s="1447" t="s">
        <v>804</v>
      </c>
      <c r="D17" s="1448">
        <v>23297.769999999997</v>
      </c>
      <c r="E17" s="1448">
        <v>1341.77</v>
      </c>
      <c r="F17" s="1449">
        <v>0</v>
      </c>
      <c r="G17" s="1449">
        <v>0</v>
      </c>
      <c r="H17" s="1449">
        <v>0</v>
      </c>
      <c r="I17" s="1449">
        <v>0</v>
      </c>
      <c r="J17" s="1449">
        <v>0</v>
      </c>
      <c r="K17" s="1449">
        <v>0</v>
      </c>
      <c r="L17" s="1454">
        <v>0</v>
      </c>
      <c r="M17" s="1449">
        <v>0</v>
      </c>
      <c r="N17" s="1449">
        <v>0</v>
      </c>
      <c r="O17" s="1449">
        <v>0</v>
      </c>
    </row>
    <row r="18" spans="1:15" s="1452" customFormat="1" ht="25.15" customHeight="1">
      <c r="A18" s="1648"/>
      <c r="B18" s="1650">
        <v>921</v>
      </c>
      <c r="C18" s="1447" t="s">
        <v>886</v>
      </c>
      <c r="D18" s="1449">
        <v>0</v>
      </c>
      <c r="E18" s="1449">
        <v>0</v>
      </c>
      <c r="F18" s="1449">
        <v>0</v>
      </c>
      <c r="G18" s="1450">
        <v>64.56</v>
      </c>
      <c r="H18" s="1448">
        <v>4286.1099999999997</v>
      </c>
      <c r="I18" s="1448">
        <v>5367.3099999999995</v>
      </c>
      <c r="J18" s="1448">
        <v>3060.81</v>
      </c>
      <c r="K18" s="1449">
        <v>0</v>
      </c>
      <c r="L18" s="1449">
        <v>0</v>
      </c>
      <c r="M18" s="1449">
        <v>0</v>
      </c>
      <c r="N18" s="1449">
        <v>0</v>
      </c>
      <c r="O18" s="1449">
        <v>0</v>
      </c>
    </row>
    <row r="19" spans="1:15" s="1452" customFormat="1" ht="25.15" customHeight="1">
      <c r="A19" s="1648"/>
      <c r="B19" s="1651"/>
      <c r="C19" s="1447" t="s">
        <v>829</v>
      </c>
      <c r="D19" s="1448">
        <v>246528.97999999998</v>
      </c>
      <c r="E19" s="1449">
        <v>0</v>
      </c>
      <c r="F19" s="1449">
        <v>0</v>
      </c>
      <c r="G19" s="1449">
        <v>0</v>
      </c>
      <c r="H19" s="1449">
        <v>0</v>
      </c>
      <c r="I19" s="1449">
        <v>0</v>
      </c>
      <c r="J19" s="1449">
        <v>0</v>
      </c>
      <c r="K19" s="1449">
        <v>0</v>
      </c>
      <c r="L19" s="1449">
        <v>0</v>
      </c>
      <c r="M19" s="1449">
        <v>0</v>
      </c>
      <c r="N19" s="1449">
        <v>0</v>
      </c>
      <c r="O19" s="1449">
        <v>0</v>
      </c>
    </row>
    <row r="20" spans="1:15" s="1452" customFormat="1" ht="25.15" customHeight="1">
      <c r="A20" s="1648"/>
      <c r="B20" s="1651"/>
      <c r="C20" s="1447" t="s">
        <v>830</v>
      </c>
      <c r="D20" s="1448">
        <v>18108.689999999999</v>
      </c>
      <c r="E20" s="1449">
        <v>0</v>
      </c>
      <c r="F20" s="1449">
        <v>0</v>
      </c>
      <c r="G20" s="1449">
        <v>0</v>
      </c>
      <c r="H20" s="1449">
        <v>0</v>
      </c>
      <c r="I20" s="1449">
        <v>0</v>
      </c>
      <c r="J20" s="1449">
        <v>0</v>
      </c>
      <c r="K20" s="1449">
        <v>0</v>
      </c>
      <c r="L20" s="1449">
        <v>0</v>
      </c>
      <c r="M20" s="1449">
        <v>0</v>
      </c>
      <c r="N20" s="1449">
        <v>0</v>
      </c>
      <c r="O20" s="1449">
        <v>0</v>
      </c>
    </row>
    <row r="21" spans="1:15" s="1452" customFormat="1" ht="25.15" customHeight="1">
      <c r="A21" s="1648"/>
      <c r="B21" s="1652"/>
      <c r="C21" s="1447" t="s">
        <v>801</v>
      </c>
      <c r="D21" s="1448">
        <v>34080328.619999997</v>
      </c>
      <c r="E21" s="1448">
        <v>425577.71</v>
      </c>
      <c r="F21" s="1449">
        <v>0</v>
      </c>
      <c r="G21" s="1449">
        <v>0</v>
      </c>
      <c r="H21" s="1449">
        <v>0</v>
      </c>
      <c r="I21" s="1449">
        <v>0</v>
      </c>
      <c r="J21" s="1449">
        <v>0</v>
      </c>
      <c r="K21" s="1449">
        <v>0</v>
      </c>
      <c r="L21" s="1449">
        <v>0</v>
      </c>
      <c r="M21" s="1449">
        <v>0</v>
      </c>
      <c r="N21" s="1449">
        <v>0</v>
      </c>
      <c r="O21" s="1455">
        <v>87079.17</v>
      </c>
    </row>
    <row r="22" spans="1:15" s="1452" customFormat="1" ht="25.15" customHeight="1">
      <c r="A22" s="1653">
        <v>27</v>
      </c>
      <c r="B22" s="1444">
        <v>150</v>
      </c>
      <c r="C22" s="1447" t="s">
        <v>887</v>
      </c>
      <c r="D22" s="1449">
        <v>0</v>
      </c>
      <c r="E22" s="1449">
        <v>0</v>
      </c>
      <c r="F22" s="1449">
        <v>0</v>
      </c>
      <c r="G22" s="1449">
        <v>0</v>
      </c>
      <c r="H22" s="1455">
        <v>105381.20000000001</v>
      </c>
      <c r="I22" s="1455">
        <v>174747.66</v>
      </c>
      <c r="J22" s="1455">
        <v>646763.54999999981</v>
      </c>
      <c r="K22" s="1455">
        <v>180777.88</v>
      </c>
      <c r="L22" s="1455">
        <v>59054.07</v>
      </c>
      <c r="M22" s="1455">
        <v>2200.86</v>
      </c>
      <c r="N22" s="1455">
        <v>9605.3300000000017</v>
      </c>
      <c r="O22" s="1449">
        <v>0</v>
      </c>
    </row>
    <row r="23" spans="1:15" s="1452" customFormat="1" ht="25.15" customHeight="1">
      <c r="A23" s="1648"/>
      <c r="B23" s="1650">
        <v>750</v>
      </c>
      <c r="C23" s="1447" t="s">
        <v>887</v>
      </c>
      <c r="D23" s="1449">
        <v>0</v>
      </c>
      <c r="E23" s="1449">
        <v>0</v>
      </c>
      <c r="F23" s="1449">
        <v>0</v>
      </c>
      <c r="G23" s="1449">
        <v>0</v>
      </c>
      <c r="H23" s="1449">
        <v>0</v>
      </c>
      <c r="I23" s="1448">
        <v>3825</v>
      </c>
      <c r="J23" s="1455">
        <v>14251.890000000001</v>
      </c>
      <c r="K23" s="1450">
        <v>290745.05000000005</v>
      </c>
      <c r="L23" s="1450">
        <v>238383.49</v>
      </c>
      <c r="M23" s="1449">
        <v>0</v>
      </c>
      <c r="N23" s="1449">
        <v>0</v>
      </c>
      <c r="O23" s="1449">
        <v>0</v>
      </c>
    </row>
    <row r="24" spans="1:15" s="1452" customFormat="1" ht="25.15" customHeight="1">
      <c r="A24" s="1649"/>
      <c r="B24" s="1652"/>
      <c r="C24" s="1447" t="s">
        <v>805</v>
      </c>
      <c r="D24" s="1455">
        <v>29695601.100000001</v>
      </c>
      <c r="E24" s="1448">
        <v>2706974.2300000004</v>
      </c>
      <c r="F24" s="1448">
        <v>194742383.1699999</v>
      </c>
      <c r="G24" s="1448">
        <v>159285.31</v>
      </c>
      <c r="H24" s="1455">
        <v>203770.55000000002</v>
      </c>
      <c r="I24" s="1449">
        <v>0</v>
      </c>
      <c r="J24" s="1449">
        <v>0</v>
      </c>
      <c r="K24" s="1449">
        <v>0</v>
      </c>
      <c r="L24" s="1449">
        <v>0</v>
      </c>
      <c r="M24" s="1449">
        <v>0</v>
      </c>
      <c r="N24" s="1449">
        <v>0</v>
      </c>
      <c r="O24" s="1448">
        <v>6479.0199999999995</v>
      </c>
    </row>
    <row r="25" spans="1:15" s="1452" customFormat="1" ht="25.15" customHeight="1">
      <c r="A25" s="1653">
        <v>28</v>
      </c>
      <c r="B25" s="1650">
        <v>730</v>
      </c>
      <c r="C25" s="1447" t="s">
        <v>887</v>
      </c>
      <c r="D25" s="1449">
        <v>0</v>
      </c>
      <c r="E25" s="1449">
        <v>0</v>
      </c>
      <c r="F25" s="1449">
        <v>0</v>
      </c>
      <c r="G25" s="1449">
        <v>0</v>
      </c>
      <c r="H25" s="1455">
        <v>438651.93000000005</v>
      </c>
      <c r="I25" s="1455">
        <v>1364854.6099999999</v>
      </c>
      <c r="J25" s="1455">
        <v>816434.70000000019</v>
      </c>
      <c r="K25" s="1455">
        <v>1140345.5299999998</v>
      </c>
      <c r="L25" s="1455">
        <v>5412.23</v>
      </c>
      <c r="M25" s="1455">
        <v>60702.590000000004</v>
      </c>
      <c r="N25" s="1449">
        <v>0</v>
      </c>
      <c r="O25" s="1449">
        <v>0</v>
      </c>
    </row>
    <row r="26" spans="1:15" s="1452" customFormat="1" ht="25.15" customHeight="1">
      <c r="A26" s="1648"/>
      <c r="B26" s="1651"/>
      <c r="C26" s="1447" t="s">
        <v>888</v>
      </c>
      <c r="D26" s="1449">
        <v>0</v>
      </c>
      <c r="E26" s="1449">
        <v>0</v>
      </c>
      <c r="F26" s="1449">
        <v>0</v>
      </c>
      <c r="G26" s="1449">
        <v>0</v>
      </c>
      <c r="H26" s="1450">
        <v>343.46999999999997</v>
      </c>
      <c r="I26" s="1450">
        <v>168.6</v>
      </c>
      <c r="J26" s="1449">
        <v>0</v>
      </c>
      <c r="K26" s="1449">
        <v>0</v>
      </c>
      <c r="L26" s="1449">
        <v>0</v>
      </c>
      <c r="M26" s="1449">
        <v>0</v>
      </c>
      <c r="N26" s="1449">
        <v>0</v>
      </c>
      <c r="O26" s="1449">
        <v>0</v>
      </c>
    </row>
    <row r="27" spans="1:15" s="1452" customFormat="1" ht="25.15" customHeight="1">
      <c r="A27" s="1648"/>
      <c r="B27" s="1651"/>
      <c r="C27" s="1447" t="s">
        <v>802</v>
      </c>
      <c r="D27" s="1448">
        <v>341865487.60999995</v>
      </c>
      <c r="E27" s="1448">
        <v>10283498.390000001</v>
      </c>
      <c r="F27" s="1455">
        <v>4193229.3</v>
      </c>
      <c r="G27" s="1455">
        <v>2157908.4700000007</v>
      </c>
      <c r="H27" s="1455">
        <v>6841135.75</v>
      </c>
      <c r="I27" s="1449">
        <v>0</v>
      </c>
      <c r="J27" s="1449">
        <v>0</v>
      </c>
      <c r="K27" s="1449">
        <v>0</v>
      </c>
      <c r="L27" s="1449">
        <v>0</v>
      </c>
      <c r="M27" s="1449">
        <v>0</v>
      </c>
      <c r="N27" s="1449">
        <v>0</v>
      </c>
      <c r="O27" s="1456">
        <v>498356.5</v>
      </c>
    </row>
    <row r="28" spans="1:15" s="1452" customFormat="1" ht="25.15" customHeight="1">
      <c r="A28" s="1648"/>
      <c r="B28" s="1651"/>
      <c r="C28" s="1447" t="s">
        <v>805</v>
      </c>
      <c r="D28" s="1448">
        <v>372427.49</v>
      </c>
      <c r="E28" s="1449">
        <v>0</v>
      </c>
      <c r="F28" s="1449">
        <v>0</v>
      </c>
      <c r="G28" s="1449">
        <v>0</v>
      </c>
      <c r="H28" s="1449">
        <v>0</v>
      </c>
      <c r="I28" s="1449">
        <v>0</v>
      </c>
      <c r="J28" s="1449">
        <v>0</v>
      </c>
      <c r="K28" s="1449">
        <v>0</v>
      </c>
      <c r="L28" s="1449">
        <v>0</v>
      </c>
      <c r="M28" s="1449">
        <v>0</v>
      </c>
      <c r="N28" s="1449">
        <v>0</v>
      </c>
      <c r="O28" s="1449">
        <v>0</v>
      </c>
    </row>
    <row r="29" spans="1:15" s="1452" customFormat="1" ht="25.15" customHeight="1">
      <c r="A29" s="1648"/>
      <c r="B29" s="1652"/>
      <c r="C29" s="1447" t="s">
        <v>804</v>
      </c>
      <c r="D29" s="1448">
        <v>11001560.68</v>
      </c>
      <c r="E29" s="1448">
        <v>5659284.2199999997</v>
      </c>
      <c r="F29" s="1455">
        <v>267677.2</v>
      </c>
      <c r="G29" s="1455">
        <v>144882.88999999998</v>
      </c>
      <c r="H29" s="1455">
        <v>22599.35</v>
      </c>
      <c r="I29" s="1449">
        <v>0</v>
      </c>
      <c r="J29" s="1449">
        <v>0</v>
      </c>
      <c r="K29" s="1449">
        <v>0</v>
      </c>
      <c r="L29" s="1449">
        <v>0</v>
      </c>
      <c r="M29" s="1449">
        <v>0</v>
      </c>
      <c r="N29" s="1449">
        <v>0</v>
      </c>
      <c r="O29" s="1456">
        <v>118438.35</v>
      </c>
    </row>
    <row r="30" spans="1:15" s="1452" customFormat="1" ht="25.15" customHeight="1">
      <c r="A30" s="1653">
        <v>30</v>
      </c>
      <c r="B30" s="1650">
        <v>801</v>
      </c>
      <c r="C30" s="1447" t="s">
        <v>889</v>
      </c>
      <c r="D30" s="1449">
        <v>0</v>
      </c>
      <c r="E30" s="1449">
        <v>0</v>
      </c>
      <c r="F30" s="1449">
        <v>0</v>
      </c>
      <c r="G30" s="1449">
        <v>0</v>
      </c>
      <c r="H30" s="1449">
        <v>0</v>
      </c>
      <c r="I30" s="1448">
        <v>72508.849999999991</v>
      </c>
      <c r="J30" s="1448">
        <v>158266.01</v>
      </c>
      <c r="K30" s="1449">
        <v>0</v>
      </c>
      <c r="L30" s="1456">
        <v>21453.8</v>
      </c>
      <c r="M30" s="1449">
        <v>0</v>
      </c>
      <c r="N30" s="1449">
        <v>0</v>
      </c>
      <c r="O30" s="1449">
        <v>0</v>
      </c>
    </row>
    <row r="31" spans="1:15" s="1452" customFormat="1" ht="25.15" customHeight="1">
      <c r="A31" s="1649"/>
      <c r="B31" s="1652"/>
      <c r="C31" s="1447" t="s">
        <v>804</v>
      </c>
      <c r="D31" s="1448">
        <v>2234844.2200000002</v>
      </c>
      <c r="E31" s="1448">
        <v>697644.55999999994</v>
      </c>
      <c r="F31" s="1448">
        <v>50562.37</v>
      </c>
      <c r="G31" s="1449">
        <v>0</v>
      </c>
      <c r="H31" s="1449">
        <v>0</v>
      </c>
      <c r="I31" s="1449">
        <v>0</v>
      </c>
      <c r="J31" s="1449">
        <v>0</v>
      </c>
      <c r="K31" s="1449">
        <v>0</v>
      </c>
      <c r="L31" s="1449">
        <v>0</v>
      </c>
      <c r="M31" s="1449">
        <v>0</v>
      </c>
      <c r="N31" s="1449">
        <v>0</v>
      </c>
      <c r="O31" s="1456">
        <v>10973.6</v>
      </c>
    </row>
    <row r="32" spans="1:15" s="1452" customFormat="1" ht="25.15" customHeight="1">
      <c r="A32" s="1653">
        <v>31</v>
      </c>
      <c r="B32" s="1444">
        <v>150</v>
      </c>
      <c r="C32" s="1447" t="s">
        <v>889</v>
      </c>
      <c r="D32" s="1449">
        <v>0</v>
      </c>
      <c r="E32" s="1449">
        <v>0</v>
      </c>
      <c r="F32" s="1449">
        <v>0</v>
      </c>
      <c r="G32" s="1449">
        <v>0</v>
      </c>
      <c r="H32" s="1449">
        <v>0</v>
      </c>
      <c r="I32" s="1449">
        <v>0</v>
      </c>
      <c r="J32" s="1448">
        <v>4040</v>
      </c>
      <c r="K32" s="1449">
        <v>0</v>
      </c>
      <c r="L32" s="1449">
        <v>0</v>
      </c>
      <c r="M32" s="1448">
        <v>4967.08</v>
      </c>
      <c r="N32" s="1448">
        <v>22636.38</v>
      </c>
      <c r="O32" s="1449">
        <v>0</v>
      </c>
    </row>
    <row r="33" spans="1:15" s="1452" customFormat="1" ht="25.15" customHeight="1">
      <c r="A33" s="1649"/>
      <c r="B33" s="1444">
        <v>853</v>
      </c>
      <c r="C33" s="1447" t="s">
        <v>804</v>
      </c>
      <c r="D33" s="1448">
        <v>13649464.439999999</v>
      </c>
      <c r="E33" s="1448">
        <v>4460689.18</v>
      </c>
      <c r="F33" s="1448">
        <v>144347.39000000001</v>
      </c>
      <c r="G33" s="1449">
        <v>0</v>
      </c>
      <c r="H33" s="1449">
        <v>0</v>
      </c>
      <c r="I33" s="1449">
        <v>0</v>
      </c>
      <c r="J33" s="1449">
        <v>0</v>
      </c>
      <c r="K33" s="1449">
        <v>0</v>
      </c>
      <c r="L33" s="1449">
        <v>0</v>
      </c>
      <c r="M33" s="1449">
        <v>0</v>
      </c>
      <c r="N33" s="1449">
        <v>0</v>
      </c>
      <c r="O33" s="1456">
        <v>2843.37</v>
      </c>
    </row>
    <row r="34" spans="1:15" s="1452" customFormat="1" ht="25.15" customHeight="1">
      <c r="A34" s="1653">
        <v>32</v>
      </c>
      <c r="B34" s="1650">
        <v>801</v>
      </c>
      <c r="C34" s="1447" t="s">
        <v>804</v>
      </c>
      <c r="D34" s="1448">
        <v>3296.37</v>
      </c>
      <c r="E34" s="1449">
        <v>0</v>
      </c>
      <c r="F34" s="1449">
        <v>0</v>
      </c>
      <c r="G34" s="1449">
        <v>0</v>
      </c>
      <c r="H34" s="1449">
        <v>0</v>
      </c>
      <c r="I34" s="1449">
        <v>0</v>
      </c>
      <c r="J34" s="1449">
        <v>0</v>
      </c>
      <c r="K34" s="1449">
        <v>0</v>
      </c>
      <c r="L34" s="1449">
        <v>0</v>
      </c>
      <c r="M34" s="1449">
        <v>0</v>
      </c>
      <c r="N34" s="1449">
        <v>0</v>
      </c>
      <c r="O34" s="1449">
        <v>0</v>
      </c>
    </row>
    <row r="35" spans="1:15" s="1452" customFormat="1" ht="25.15" customHeight="1">
      <c r="A35" s="1648"/>
      <c r="B35" s="1651"/>
      <c r="C35" s="1447" t="s">
        <v>810</v>
      </c>
      <c r="D35" s="1449">
        <v>0</v>
      </c>
      <c r="E35" s="1448">
        <v>2836.8</v>
      </c>
      <c r="F35" s="1449">
        <v>0</v>
      </c>
      <c r="G35" s="1449">
        <v>0</v>
      </c>
      <c r="H35" s="1449">
        <v>0</v>
      </c>
      <c r="I35" s="1449">
        <v>0</v>
      </c>
      <c r="J35" s="1449">
        <v>0</v>
      </c>
      <c r="K35" s="1449">
        <v>0</v>
      </c>
      <c r="L35" s="1449">
        <v>0</v>
      </c>
      <c r="M35" s="1449">
        <v>0</v>
      </c>
      <c r="N35" s="1449">
        <v>0</v>
      </c>
      <c r="O35" s="1449">
        <v>0</v>
      </c>
    </row>
    <row r="36" spans="1:15" s="1452" customFormat="1" ht="25.15" customHeight="1">
      <c r="A36" s="1649"/>
      <c r="B36" s="1652"/>
      <c r="C36" s="1447" t="s">
        <v>820</v>
      </c>
      <c r="D36" s="1448">
        <v>4699.26</v>
      </c>
      <c r="E36" s="1449">
        <v>0</v>
      </c>
      <c r="F36" s="1449">
        <v>0</v>
      </c>
      <c r="G36" s="1449">
        <v>0</v>
      </c>
      <c r="H36" s="1449">
        <v>0</v>
      </c>
      <c r="I36" s="1449">
        <v>0</v>
      </c>
      <c r="J36" s="1449">
        <v>0</v>
      </c>
      <c r="K36" s="1449">
        <v>0</v>
      </c>
      <c r="L36" s="1449">
        <v>0</v>
      </c>
      <c r="M36" s="1449">
        <v>0</v>
      </c>
      <c r="N36" s="1449">
        <v>0</v>
      </c>
      <c r="O36" s="1449">
        <v>0</v>
      </c>
    </row>
    <row r="37" spans="1:15" s="1452" customFormat="1" ht="25.15" customHeight="1">
      <c r="A37" s="1653">
        <v>34</v>
      </c>
      <c r="B37" s="1650">
        <v>150</v>
      </c>
      <c r="C37" s="1447" t="s">
        <v>887</v>
      </c>
      <c r="D37" s="1449">
        <v>0</v>
      </c>
      <c r="E37" s="1449">
        <v>0</v>
      </c>
      <c r="F37" s="1449">
        <v>0</v>
      </c>
      <c r="G37" s="1449">
        <v>0</v>
      </c>
      <c r="H37" s="1448">
        <v>959515.47000000009</v>
      </c>
      <c r="I37" s="1448">
        <v>4490502.45</v>
      </c>
      <c r="J37" s="1455">
        <v>472567.09000000014</v>
      </c>
      <c r="K37" s="1455">
        <v>1233954.3400000001</v>
      </c>
      <c r="L37" s="1455">
        <v>28164.910000000003</v>
      </c>
      <c r="M37" s="1455">
        <v>241770.88</v>
      </c>
      <c r="N37" s="1455">
        <v>135148.29999999999</v>
      </c>
      <c r="O37" s="1449">
        <v>0</v>
      </c>
    </row>
    <row r="38" spans="1:15" s="1452" customFormat="1" ht="25.15" customHeight="1">
      <c r="A38" s="1648"/>
      <c r="B38" s="1651"/>
      <c r="C38" s="1447" t="s">
        <v>802</v>
      </c>
      <c r="D38" s="1448">
        <v>39182312.259999998</v>
      </c>
      <c r="E38" s="1448">
        <v>7863709.25</v>
      </c>
      <c r="F38" s="1448">
        <v>1129587.92</v>
      </c>
      <c r="G38" s="1448">
        <v>476826.29</v>
      </c>
      <c r="H38" s="1449">
        <v>0</v>
      </c>
      <c r="I38" s="1449">
        <v>0</v>
      </c>
      <c r="J38" s="1449">
        <v>0</v>
      </c>
      <c r="K38" s="1449">
        <v>0</v>
      </c>
      <c r="L38" s="1449">
        <v>0</v>
      </c>
      <c r="M38" s="1449">
        <v>0</v>
      </c>
      <c r="N38" s="1449">
        <v>0</v>
      </c>
      <c r="O38" s="1449">
        <v>0</v>
      </c>
    </row>
    <row r="39" spans="1:15" s="1452" customFormat="1" ht="25.15" customHeight="1">
      <c r="A39" s="1648"/>
      <c r="B39" s="1651"/>
      <c r="C39" s="1447" t="s">
        <v>803</v>
      </c>
      <c r="D39" s="1448">
        <v>3292277.6500000004</v>
      </c>
      <c r="E39" s="1448">
        <v>1932923.68</v>
      </c>
      <c r="F39" s="1457">
        <v>180385.09000000003</v>
      </c>
      <c r="G39" s="1457">
        <v>708825.72</v>
      </c>
      <c r="H39" s="1449">
        <v>0</v>
      </c>
      <c r="I39" s="1449">
        <v>0</v>
      </c>
      <c r="J39" s="1449">
        <v>0</v>
      </c>
      <c r="K39" s="1449">
        <v>0</v>
      </c>
      <c r="L39" s="1449">
        <v>0</v>
      </c>
      <c r="M39" s="1449">
        <v>0</v>
      </c>
      <c r="N39" s="1449">
        <v>0</v>
      </c>
      <c r="O39" s="1449">
        <v>0</v>
      </c>
    </row>
    <row r="40" spans="1:15" s="1452" customFormat="1" ht="25.15" customHeight="1">
      <c r="A40" s="1648"/>
      <c r="B40" s="1651"/>
      <c r="C40" s="1447" t="s">
        <v>827</v>
      </c>
      <c r="D40" s="1449">
        <v>0</v>
      </c>
      <c r="E40" s="1449">
        <v>0</v>
      </c>
      <c r="F40" s="1449">
        <v>0</v>
      </c>
      <c r="G40" s="1449">
        <v>0</v>
      </c>
      <c r="H40" s="1455">
        <v>9113.75</v>
      </c>
      <c r="I40" s="1450">
        <v>82.01</v>
      </c>
      <c r="J40" s="1449">
        <v>0</v>
      </c>
      <c r="K40" s="1449">
        <v>0</v>
      </c>
      <c r="L40" s="1449">
        <v>0</v>
      </c>
      <c r="M40" s="1449">
        <v>0</v>
      </c>
      <c r="N40" s="1449">
        <v>0</v>
      </c>
      <c r="O40" s="1449">
        <v>0</v>
      </c>
    </row>
    <row r="41" spans="1:15" s="1452" customFormat="1" ht="25.15" customHeight="1">
      <c r="A41" s="1648"/>
      <c r="B41" s="1652"/>
      <c r="C41" s="1447" t="s">
        <v>804</v>
      </c>
      <c r="D41" s="1457">
        <v>636393.74999999988</v>
      </c>
      <c r="E41" s="1448">
        <v>46509.21</v>
      </c>
      <c r="F41" s="1449">
        <v>0</v>
      </c>
      <c r="G41" s="1448">
        <v>4489.51</v>
      </c>
      <c r="H41" s="1449">
        <v>0</v>
      </c>
      <c r="I41" s="1449">
        <v>0</v>
      </c>
      <c r="J41" s="1449">
        <v>0</v>
      </c>
      <c r="K41" s="1449">
        <v>0</v>
      </c>
      <c r="L41" s="1449">
        <v>0</v>
      </c>
      <c r="M41" s="1449">
        <v>0</v>
      </c>
      <c r="N41" s="1449">
        <v>0</v>
      </c>
      <c r="O41" s="1449">
        <v>0</v>
      </c>
    </row>
    <row r="42" spans="1:15" s="1452" customFormat="1" ht="25.15" customHeight="1">
      <c r="A42" s="1648"/>
      <c r="B42" s="1458">
        <v>730</v>
      </c>
      <c r="C42" s="1447" t="s">
        <v>804</v>
      </c>
      <c r="D42" s="1449">
        <v>0</v>
      </c>
      <c r="E42" s="1448">
        <v>2518.21</v>
      </c>
      <c r="F42" s="1449">
        <v>0</v>
      </c>
      <c r="G42" s="1449">
        <v>0</v>
      </c>
      <c r="H42" s="1449">
        <v>0</v>
      </c>
      <c r="I42" s="1449">
        <v>0</v>
      </c>
      <c r="J42" s="1449">
        <v>0</v>
      </c>
      <c r="K42" s="1449">
        <v>0</v>
      </c>
      <c r="L42" s="1449">
        <v>0</v>
      </c>
      <c r="M42" s="1449">
        <v>0</v>
      </c>
      <c r="N42" s="1449">
        <v>0</v>
      </c>
      <c r="O42" s="1449">
        <v>0</v>
      </c>
    </row>
    <row r="43" spans="1:15" s="1452" customFormat="1" ht="25.15" customHeight="1">
      <c r="A43" s="1648"/>
      <c r="B43" s="1650">
        <v>750</v>
      </c>
      <c r="C43" s="1447" t="s">
        <v>829</v>
      </c>
      <c r="D43" s="1455">
        <v>225767.87</v>
      </c>
      <c r="E43" s="1455">
        <v>84150</v>
      </c>
      <c r="F43" s="1449">
        <v>0</v>
      </c>
      <c r="G43" s="1449">
        <v>0</v>
      </c>
      <c r="H43" s="1449">
        <v>0</v>
      </c>
      <c r="I43" s="1449">
        <v>0</v>
      </c>
      <c r="J43" s="1449">
        <v>0</v>
      </c>
      <c r="K43" s="1449">
        <v>0</v>
      </c>
      <c r="L43" s="1449">
        <v>0</v>
      </c>
      <c r="M43" s="1449">
        <v>0</v>
      </c>
      <c r="N43" s="1449">
        <v>0</v>
      </c>
      <c r="O43" s="1449">
        <v>0</v>
      </c>
    </row>
    <row r="44" spans="1:15" s="1452" customFormat="1" ht="25.15" customHeight="1">
      <c r="A44" s="1648"/>
      <c r="B44" s="1651"/>
      <c r="C44" s="1447" t="s">
        <v>830</v>
      </c>
      <c r="D44" s="1455">
        <v>18029.650000000001</v>
      </c>
      <c r="E44" s="1449">
        <v>0</v>
      </c>
      <c r="F44" s="1449">
        <v>0</v>
      </c>
      <c r="G44" s="1449">
        <v>0</v>
      </c>
      <c r="H44" s="1449">
        <v>0</v>
      </c>
      <c r="I44" s="1449">
        <v>0</v>
      </c>
      <c r="J44" s="1449">
        <v>0</v>
      </c>
      <c r="K44" s="1449">
        <v>0</v>
      </c>
      <c r="L44" s="1449">
        <v>0</v>
      </c>
      <c r="M44" s="1449">
        <v>0</v>
      </c>
      <c r="N44" s="1449">
        <v>0</v>
      </c>
      <c r="O44" s="1449">
        <v>0</v>
      </c>
    </row>
    <row r="45" spans="1:15" s="1452" customFormat="1" ht="25.15" customHeight="1">
      <c r="A45" s="1648"/>
      <c r="B45" s="1652"/>
      <c r="C45" s="1447" t="s">
        <v>804</v>
      </c>
      <c r="D45" s="1448">
        <v>233508.63</v>
      </c>
      <c r="E45" s="1448">
        <v>328510.01999999996</v>
      </c>
      <c r="F45" s="1448">
        <v>152891.94</v>
      </c>
      <c r="G45" s="1457">
        <v>0.13</v>
      </c>
      <c r="H45" s="1449">
        <v>0</v>
      </c>
      <c r="I45" s="1449">
        <v>0</v>
      </c>
      <c r="J45" s="1449">
        <v>0</v>
      </c>
      <c r="K45" s="1449">
        <v>0</v>
      </c>
      <c r="L45" s="1449">
        <v>0</v>
      </c>
      <c r="M45" s="1449">
        <v>0</v>
      </c>
      <c r="N45" s="1449">
        <v>0</v>
      </c>
      <c r="O45" s="1455">
        <v>9848.9199999999983</v>
      </c>
    </row>
    <row r="46" spans="1:15" s="1452" customFormat="1" ht="25.15" customHeight="1">
      <c r="A46" s="1648"/>
      <c r="B46" s="1650">
        <v>758</v>
      </c>
      <c r="C46" s="1447" t="s">
        <v>889</v>
      </c>
      <c r="D46" s="1449">
        <v>0</v>
      </c>
      <c r="E46" s="1449">
        <v>0</v>
      </c>
      <c r="F46" s="1449">
        <v>0</v>
      </c>
      <c r="G46" s="1449">
        <v>0</v>
      </c>
      <c r="H46" s="1449">
        <v>0</v>
      </c>
      <c r="I46" s="1455">
        <v>25543.379999999994</v>
      </c>
      <c r="J46" s="1455">
        <v>164992.50999999998</v>
      </c>
      <c r="K46" s="1455">
        <v>112539.03000000001</v>
      </c>
      <c r="L46" s="1455">
        <v>191935.98000000007</v>
      </c>
      <c r="M46" s="1455">
        <v>90490.959999999992</v>
      </c>
      <c r="N46" s="1455">
        <v>21743.909999999996</v>
      </c>
      <c r="O46" s="1455">
        <v>64328.490000000005</v>
      </c>
    </row>
    <row r="47" spans="1:15" s="1452" customFormat="1" ht="25.15" customHeight="1">
      <c r="A47" s="1648"/>
      <c r="B47" s="1651"/>
      <c r="C47" s="1447" t="s">
        <v>890</v>
      </c>
      <c r="D47" s="1449">
        <v>0</v>
      </c>
      <c r="E47" s="1449">
        <v>0</v>
      </c>
      <c r="F47" s="1449">
        <v>0</v>
      </c>
      <c r="G47" s="1449">
        <v>0</v>
      </c>
      <c r="H47" s="1449">
        <v>0</v>
      </c>
      <c r="I47" s="1455">
        <v>61054.31</v>
      </c>
      <c r="J47" s="1455">
        <v>399915.35000000003</v>
      </c>
      <c r="K47" s="1455">
        <v>4049.4</v>
      </c>
      <c r="L47" s="1449">
        <v>0</v>
      </c>
      <c r="M47" s="1455">
        <v>66222.080000000002</v>
      </c>
      <c r="N47" s="1455">
        <v>5914.08</v>
      </c>
      <c r="O47" s="1449">
        <v>0</v>
      </c>
    </row>
    <row r="48" spans="1:15" s="1452" customFormat="1" ht="25.15" customHeight="1">
      <c r="A48" s="1648"/>
      <c r="B48" s="1651"/>
      <c r="C48" s="1447" t="s">
        <v>891</v>
      </c>
      <c r="D48" s="1448">
        <v>10766858.07</v>
      </c>
      <c r="E48" s="1448">
        <v>3286922.060000001</v>
      </c>
      <c r="F48" s="1448">
        <v>1768054.9399999995</v>
      </c>
      <c r="G48" s="1448">
        <v>64207.06</v>
      </c>
      <c r="H48" s="1449">
        <v>0</v>
      </c>
      <c r="I48" s="1449">
        <v>0</v>
      </c>
      <c r="J48" s="1449">
        <v>0</v>
      </c>
      <c r="K48" s="1449">
        <v>0</v>
      </c>
      <c r="L48" s="1449">
        <v>0</v>
      </c>
      <c r="M48" s="1449">
        <v>0</v>
      </c>
      <c r="N48" s="1449">
        <v>0</v>
      </c>
      <c r="O48" s="1450">
        <v>4.8099999999999996</v>
      </c>
    </row>
    <row r="49" spans="1:15" s="1452" customFormat="1" ht="25.15" customHeight="1">
      <c r="A49" s="1648"/>
      <c r="B49" s="1651"/>
      <c r="C49" s="1447" t="s">
        <v>892</v>
      </c>
      <c r="D49" s="1449">
        <v>0</v>
      </c>
      <c r="E49" s="1449">
        <v>0</v>
      </c>
      <c r="F49" s="1449">
        <v>0</v>
      </c>
      <c r="G49" s="1449">
        <v>0</v>
      </c>
      <c r="H49" s="1449">
        <v>0</v>
      </c>
      <c r="I49" s="1455">
        <v>3413.06</v>
      </c>
      <c r="J49" s="1455">
        <v>6055.06</v>
      </c>
      <c r="K49" s="1449">
        <v>0</v>
      </c>
      <c r="L49" s="1449">
        <v>0</v>
      </c>
      <c r="M49" s="1455">
        <v>632.57000000000005</v>
      </c>
      <c r="N49" s="1449">
        <v>0</v>
      </c>
      <c r="O49" s="1449">
        <v>0</v>
      </c>
    </row>
    <row r="50" spans="1:15" s="1452" customFormat="1" ht="25.15" customHeight="1">
      <c r="A50" s="1648"/>
      <c r="B50" s="1651"/>
      <c r="C50" s="1447" t="s">
        <v>893</v>
      </c>
      <c r="D50" s="1448">
        <v>37496673.080000006</v>
      </c>
      <c r="E50" s="1448">
        <v>1901305.7500000002</v>
      </c>
      <c r="F50" s="1448">
        <v>209571.91</v>
      </c>
      <c r="G50" s="1448">
        <v>13025.04</v>
      </c>
      <c r="H50" s="1449">
        <v>0</v>
      </c>
      <c r="I50" s="1449">
        <v>0</v>
      </c>
      <c r="J50" s="1449">
        <v>0</v>
      </c>
      <c r="K50" s="1449">
        <v>0</v>
      </c>
      <c r="L50" s="1449">
        <v>0</v>
      </c>
      <c r="M50" s="1449">
        <v>0</v>
      </c>
      <c r="N50" s="1449">
        <v>0</v>
      </c>
      <c r="O50" s="1449">
        <v>0</v>
      </c>
    </row>
    <row r="51" spans="1:15" s="1452" customFormat="1" ht="25.15" customHeight="1">
      <c r="A51" s="1648"/>
      <c r="B51" s="1651"/>
      <c r="C51" s="1447" t="s">
        <v>894</v>
      </c>
      <c r="D51" s="1449">
        <v>0</v>
      </c>
      <c r="E51" s="1449">
        <v>0</v>
      </c>
      <c r="F51" s="1449">
        <v>0</v>
      </c>
      <c r="G51" s="1449">
        <v>0</v>
      </c>
      <c r="H51" s="1449">
        <v>0</v>
      </c>
      <c r="I51" s="1448">
        <v>28419.759999999998</v>
      </c>
      <c r="J51" s="1455">
        <v>213452.33</v>
      </c>
      <c r="K51" s="1455">
        <v>38586.97</v>
      </c>
      <c r="L51" s="1449">
        <v>0</v>
      </c>
      <c r="M51" s="1449">
        <v>0</v>
      </c>
      <c r="N51" s="1449">
        <v>0</v>
      </c>
      <c r="O51" s="1449">
        <v>0</v>
      </c>
    </row>
    <row r="52" spans="1:15" s="1452" customFormat="1" ht="25.15" customHeight="1">
      <c r="A52" s="1648"/>
      <c r="B52" s="1651"/>
      <c r="C52" s="1447" t="s">
        <v>895</v>
      </c>
      <c r="D52" s="1448">
        <v>30370732.579999998</v>
      </c>
      <c r="E52" s="1448">
        <v>3465126.2100000004</v>
      </c>
      <c r="F52" s="1448">
        <v>1425654.7800000003</v>
      </c>
      <c r="G52" s="1448">
        <v>88289.76999999999</v>
      </c>
      <c r="H52" s="1448">
        <v>1550.3</v>
      </c>
      <c r="I52" s="1449">
        <v>0</v>
      </c>
      <c r="J52" s="1449">
        <v>0</v>
      </c>
      <c r="K52" s="1449">
        <v>0</v>
      </c>
      <c r="L52" s="1449">
        <v>0</v>
      </c>
      <c r="M52" s="1449">
        <v>0</v>
      </c>
      <c r="N52" s="1449">
        <v>0</v>
      </c>
      <c r="O52" s="1455">
        <v>49874.710000000006</v>
      </c>
    </row>
    <row r="53" spans="1:15" s="1452" customFormat="1" ht="25.15" customHeight="1">
      <c r="A53" s="1648"/>
      <c r="B53" s="1651"/>
      <c r="C53" s="1447" t="s">
        <v>896</v>
      </c>
      <c r="D53" s="1449">
        <v>0</v>
      </c>
      <c r="E53" s="1449">
        <v>0</v>
      </c>
      <c r="F53" s="1449">
        <v>0</v>
      </c>
      <c r="G53" s="1449">
        <v>0</v>
      </c>
      <c r="H53" s="1449">
        <v>0</v>
      </c>
      <c r="I53" s="1449">
        <v>0</v>
      </c>
      <c r="J53" s="1449">
        <v>0</v>
      </c>
      <c r="K53" s="1449">
        <v>0</v>
      </c>
      <c r="L53" s="1449">
        <v>0</v>
      </c>
      <c r="M53" s="1449">
        <v>0</v>
      </c>
      <c r="N53" s="1455">
        <v>224967.52999999994</v>
      </c>
      <c r="O53" s="1449">
        <v>0</v>
      </c>
    </row>
    <row r="54" spans="1:15" s="1452" customFormat="1" ht="25.15" customHeight="1">
      <c r="A54" s="1648"/>
      <c r="B54" s="1651"/>
      <c r="C54" s="1447" t="s">
        <v>855</v>
      </c>
      <c r="D54" s="1448">
        <v>13751028.180000002</v>
      </c>
      <c r="E54" s="1448">
        <v>278318.26999999996</v>
      </c>
      <c r="F54" s="1448">
        <v>132822.6</v>
      </c>
      <c r="G54" s="1448">
        <v>360087.56000000006</v>
      </c>
      <c r="H54" s="1448">
        <v>27750.03</v>
      </c>
      <c r="I54" s="1449">
        <v>0</v>
      </c>
      <c r="J54" s="1449">
        <v>0</v>
      </c>
      <c r="K54" s="1449">
        <v>0</v>
      </c>
      <c r="L54" s="1449">
        <v>0</v>
      </c>
      <c r="M54" s="1449">
        <v>0</v>
      </c>
      <c r="N54" s="1449">
        <v>0</v>
      </c>
      <c r="O54" s="1449">
        <v>0</v>
      </c>
    </row>
    <row r="55" spans="1:15" s="1452" customFormat="1" ht="28.5" customHeight="1">
      <c r="A55" s="1648"/>
      <c r="B55" s="1651"/>
      <c r="C55" s="1447" t="s">
        <v>897</v>
      </c>
      <c r="D55" s="1449">
        <v>0</v>
      </c>
      <c r="E55" s="1449">
        <v>0</v>
      </c>
      <c r="F55" s="1449">
        <v>0</v>
      </c>
      <c r="G55" s="1449">
        <v>0</v>
      </c>
      <c r="H55" s="1448">
        <v>2091</v>
      </c>
      <c r="I55" s="1449">
        <v>0</v>
      </c>
      <c r="J55" s="1450">
        <v>16.14</v>
      </c>
      <c r="K55" s="1450">
        <v>23.82</v>
      </c>
      <c r="L55" s="1455">
        <v>7288499.6299999999</v>
      </c>
      <c r="M55" s="1449">
        <v>0</v>
      </c>
      <c r="N55" s="1455">
        <v>341472.03</v>
      </c>
      <c r="O55" s="1449">
        <v>0</v>
      </c>
    </row>
    <row r="56" spans="1:15" s="1452" customFormat="1" ht="25.15" customHeight="1">
      <c r="A56" s="1648"/>
      <c r="B56" s="1651"/>
      <c r="C56" s="1447" t="s">
        <v>810</v>
      </c>
      <c r="D56" s="1448">
        <v>43298797.899999999</v>
      </c>
      <c r="E56" s="1448">
        <v>3925828.7499999991</v>
      </c>
      <c r="F56" s="1457">
        <v>1349784.94</v>
      </c>
      <c r="G56" s="1448">
        <v>49744.85</v>
      </c>
      <c r="H56" s="1448">
        <v>2956255.78</v>
      </c>
      <c r="I56" s="1449">
        <v>0</v>
      </c>
      <c r="J56" s="1449">
        <v>0</v>
      </c>
      <c r="K56" s="1449">
        <v>0</v>
      </c>
      <c r="L56" s="1449">
        <v>0</v>
      </c>
      <c r="M56" s="1449">
        <v>0</v>
      </c>
      <c r="N56" s="1449">
        <v>0</v>
      </c>
      <c r="O56" s="1455">
        <v>116087.40000000001</v>
      </c>
    </row>
    <row r="57" spans="1:15" s="1452" customFormat="1" ht="25.15" customHeight="1">
      <c r="A57" s="1648"/>
      <c r="B57" s="1651"/>
      <c r="C57" s="1447" t="s">
        <v>898</v>
      </c>
      <c r="D57" s="1449">
        <v>0</v>
      </c>
      <c r="E57" s="1449">
        <v>0</v>
      </c>
      <c r="F57" s="1449">
        <v>0</v>
      </c>
      <c r="G57" s="1449">
        <v>0</v>
      </c>
      <c r="H57" s="1449">
        <v>0</v>
      </c>
      <c r="I57" s="1449">
        <v>0</v>
      </c>
      <c r="J57" s="1449">
        <v>0</v>
      </c>
      <c r="K57" s="1455">
        <v>1417.56</v>
      </c>
      <c r="L57" s="1450">
        <v>0.4</v>
      </c>
      <c r="M57" s="1455">
        <v>3609.6099999999997</v>
      </c>
      <c r="N57" s="1449">
        <v>0</v>
      </c>
      <c r="O57" s="1449">
        <v>0</v>
      </c>
    </row>
    <row r="58" spans="1:15" s="1452" customFormat="1" ht="25.15" customHeight="1">
      <c r="A58" s="1648"/>
      <c r="B58" s="1651"/>
      <c r="C58" s="1447" t="s">
        <v>811</v>
      </c>
      <c r="D58" s="1448">
        <v>44115670.499999985</v>
      </c>
      <c r="E58" s="1448">
        <v>2571863.9699999974</v>
      </c>
      <c r="F58" s="1448">
        <v>614898.01</v>
      </c>
      <c r="G58" s="1448">
        <v>262965.8</v>
      </c>
      <c r="H58" s="1448">
        <v>113257.48</v>
      </c>
      <c r="I58" s="1449">
        <v>0</v>
      </c>
      <c r="J58" s="1449">
        <v>0</v>
      </c>
      <c r="K58" s="1449">
        <v>0</v>
      </c>
      <c r="L58" s="1449">
        <v>0</v>
      </c>
      <c r="M58" s="1449">
        <v>0</v>
      </c>
      <c r="N58" s="1449">
        <v>0</v>
      </c>
      <c r="O58" s="1455">
        <v>681580.31</v>
      </c>
    </row>
    <row r="59" spans="1:15" s="1452" customFormat="1" ht="25.15" customHeight="1">
      <c r="A59" s="1648"/>
      <c r="B59" s="1651"/>
      <c r="C59" s="1447" t="s">
        <v>899</v>
      </c>
      <c r="D59" s="1449">
        <v>0</v>
      </c>
      <c r="E59" s="1449">
        <v>0</v>
      </c>
      <c r="F59" s="1449">
        <v>0</v>
      </c>
      <c r="G59" s="1449">
        <v>0</v>
      </c>
      <c r="H59" s="1448">
        <v>16716.240000000002</v>
      </c>
      <c r="I59" s="1449">
        <v>0</v>
      </c>
      <c r="J59" s="1450">
        <v>27.96</v>
      </c>
      <c r="K59" s="1455">
        <v>182872.98</v>
      </c>
      <c r="L59" s="1455">
        <v>377857.09</v>
      </c>
      <c r="M59" s="1455">
        <v>4207.54</v>
      </c>
      <c r="N59" s="1449">
        <v>0</v>
      </c>
      <c r="O59" s="1449">
        <v>0</v>
      </c>
    </row>
    <row r="60" spans="1:15" s="1452" customFormat="1" ht="25.15" customHeight="1">
      <c r="A60" s="1648"/>
      <c r="B60" s="1651"/>
      <c r="C60" s="1447" t="s">
        <v>900</v>
      </c>
      <c r="D60" s="1448">
        <v>15202934.08</v>
      </c>
      <c r="E60" s="1448">
        <v>4110366.75</v>
      </c>
      <c r="F60" s="1448">
        <v>6838250.7700000005</v>
      </c>
      <c r="G60" s="1448">
        <v>450549.43000000017</v>
      </c>
      <c r="H60" s="1448">
        <v>31038.799999999999</v>
      </c>
      <c r="I60" s="1449">
        <v>0</v>
      </c>
      <c r="J60" s="1449">
        <v>0</v>
      </c>
      <c r="K60" s="1449">
        <v>0</v>
      </c>
      <c r="L60" s="1449">
        <v>0</v>
      </c>
      <c r="M60" s="1449">
        <v>0</v>
      </c>
      <c r="N60" s="1449">
        <v>0</v>
      </c>
      <c r="O60" s="1455">
        <v>39563.15</v>
      </c>
    </row>
    <row r="61" spans="1:15" s="1452" customFormat="1" ht="25.15" customHeight="1">
      <c r="A61" s="1648"/>
      <c r="B61" s="1651"/>
      <c r="C61" s="1447" t="s">
        <v>813</v>
      </c>
      <c r="D61" s="1448">
        <v>8296391.8300000001</v>
      </c>
      <c r="E61" s="1448">
        <v>1368908.65</v>
      </c>
      <c r="F61" s="1448">
        <v>224810.35</v>
      </c>
      <c r="G61" s="1448">
        <v>3762.02</v>
      </c>
      <c r="H61" s="1448">
        <v>211655.97</v>
      </c>
      <c r="I61" s="1449">
        <v>0</v>
      </c>
      <c r="J61" s="1449">
        <v>0</v>
      </c>
      <c r="K61" s="1449">
        <v>0</v>
      </c>
      <c r="L61" s="1449">
        <v>0</v>
      </c>
      <c r="M61" s="1449">
        <v>0</v>
      </c>
      <c r="N61" s="1449">
        <v>0</v>
      </c>
      <c r="O61" s="1449">
        <v>0</v>
      </c>
    </row>
    <row r="62" spans="1:15" s="1452" customFormat="1" ht="25.15" customHeight="1">
      <c r="A62" s="1648"/>
      <c r="B62" s="1651"/>
      <c r="C62" s="1447" t="s">
        <v>901</v>
      </c>
      <c r="D62" s="1449">
        <v>0</v>
      </c>
      <c r="E62" s="1449">
        <v>0</v>
      </c>
      <c r="F62" s="1449">
        <v>0</v>
      </c>
      <c r="G62" s="1449">
        <v>0</v>
      </c>
      <c r="H62" s="1449">
        <v>0</v>
      </c>
      <c r="I62" s="1449">
        <v>0</v>
      </c>
      <c r="J62" s="1449">
        <v>0</v>
      </c>
      <c r="K62" s="1455">
        <v>64642.5</v>
      </c>
      <c r="L62" s="1455">
        <v>756519.24</v>
      </c>
      <c r="M62" s="1455">
        <v>1872645.71</v>
      </c>
      <c r="N62" s="1455">
        <v>502863.35999999999</v>
      </c>
      <c r="O62" s="1449">
        <v>0</v>
      </c>
    </row>
    <row r="63" spans="1:15" s="1452" customFormat="1" ht="25.15" customHeight="1">
      <c r="A63" s="1648"/>
      <c r="B63" s="1651"/>
      <c r="C63" s="1447" t="s">
        <v>814</v>
      </c>
      <c r="D63" s="1448">
        <v>17592888.140000001</v>
      </c>
      <c r="E63" s="1448">
        <v>1170435.23</v>
      </c>
      <c r="F63" s="1448">
        <v>82332.100000000006</v>
      </c>
      <c r="G63" s="1449">
        <v>0</v>
      </c>
      <c r="H63" s="1449">
        <v>0</v>
      </c>
      <c r="I63" s="1449">
        <v>0</v>
      </c>
      <c r="J63" s="1449">
        <v>0</v>
      </c>
      <c r="K63" s="1449">
        <v>0</v>
      </c>
      <c r="L63" s="1449">
        <v>0</v>
      </c>
      <c r="M63" s="1449">
        <v>0</v>
      </c>
      <c r="N63" s="1449">
        <v>0</v>
      </c>
      <c r="O63" s="1449">
        <v>0</v>
      </c>
    </row>
    <row r="64" spans="1:15" s="1452" customFormat="1" ht="25.15" customHeight="1">
      <c r="A64" s="1648"/>
      <c r="B64" s="1651"/>
      <c r="C64" s="1447" t="s">
        <v>902</v>
      </c>
      <c r="D64" s="1449">
        <v>0</v>
      </c>
      <c r="E64" s="1449">
        <v>0</v>
      </c>
      <c r="F64" s="1449">
        <v>0</v>
      </c>
      <c r="G64" s="1449">
        <v>0</v>
      </c>
      <c r="H64" s="1448">
        <v>28176.31</v>
      </c>
      <c r="I64" s="1448">
        <v>69843.090000000011</v>
      </c>
      <c r="J64" s="1455">
        <v>27578.29</v>
      </c>
      <c r="K64" s="1455">
        <v>82685.539999999994</v>
      </c>
      <c r="L64" s="1448">
        <v>87782.17</v>
      </c>
      <c r="M64" s="1449">
        <v>0</v>
      </c>
      <c r="N64" s="1449">
        <v>0</v>
      </c>
      <c r="O64" s="1449">
        <v>0</v>
      </c>
    </row>
    <row r="65" spans="1:15" s="1452" customFormat="1" ht="25.15" customHeight="1">
      <c r="A65" s="1648"/>
      <c r="B65" s="1651"/>
      <c r="C65" s="1447" t="s">
        <v>815</v>
      </c>
      <c r="D65" s="1448">
        <v>4660141.3099999977</v>
      </c>
      <c r="E65" s="1448">
        <v>315528.48</v>
      </c>
      <c r="F65" s="1448">
        <v>328368</v>
      </c>
      <c r="G65" s="1448">
        <v>573.34</v>
      </c>
      <c r="H65" s="1449">
        <v>0</v>
      </c>
      <c r="I65" s="1449">
        <v>0</v>
      </c>
      <c r="J65" s="1449">
        <v>0</v>
      </c>
      <c r="K65" s="1449">
        <v>0</v>
      </c>
      <c r="L65" s="1449">
        <v>0</v>
      </c>
      <c r="M65" s="1449">
        <v>0</v>
      </c>
      <c r="N65" s="1449">
        <v>0</v>
      </c>
      <c r="O65" s="1449">
        <v>0</v>
      </c>
    </row>
    <row r="66" spans="1:15" s="1452" customFormat="1" ht="25.15" customHeight="1">
      <c r="A66" s="1648"/>
      <c r="B66" s="1651"/>
      <c r="C66" s="1447" t="s">
        <v>903</v>
      </c>
      <c r="D66" s="1449">
        <v>0</v>
      </c>
      <c r="E66" s="1449">
        <v>0</v>
      </c>
      <c r="F66" s="1449">
        <v>0</v>
      </c>
      <c r="G66" s="1449">
        <v>0</v>
      </c>
      <c r="H66" s="1449">
        <v>0</v>
      </c>
      <c r="I66" s="1449">
        <v>0</v>
      </c>
      <c r="J66" s="1448">
        <v>44504.49</v>
      </c>
      <c r="K66" s="1449">
        <v>0</v>
      </c>
      <c r="L66" s="1449">
        <v>0</v>
      </c>
      <c r="M66" s="1448">
        <v>14115.81</v>
      </c>
      <c r="N66" s="1448">
        <v>1741.71</v>
      </c>
      <c r="O66" s="1449">
        <v>0</v>
      </c>
    </row>
    <row r="67" spans="1:15" s="1452" customFormat="1" ht="25.15" customHeight="1">
      <c r="A67" s="1648"/>
      <c r="B67" s="1651"/>
      <c r="C67" s="1447" t="s">
        <v>904</v>
      </c>
      <c r="D67" s="1448">
        <v>26146796.710000001</v>
      </c>
      <c r="E67" s="1448">
        <v>4610479.72</v>
      </c>
      <c r="F67" s="1448">
        <v>3625902.57</v>
      </c>
      <c r="G67" s="1448">
        <v>509728.45999999996</v>
      </c>
      <c r="H67" s="1448">
        <v>4202.37</v>
      </c>
      <c r="I67" s="1449">
        <v>0</v>
      </c>
      <c r="J67" s="1449">
        <v>0</v>
      </c>
      <c r="K67" s="1449">
        <v>0</v>
      </c>
      <c r="L67" s="1449">
        <v>0</v>
      </c>
      <c r="M67" s="1449">
        <v>0</v>
      </c>
      <c r="N67" s="1449">
        <v>0</v>
      </c>
      <c r="O67" s="1449">
        <v>0</v>
      </c>
    </row>
    <row r="68" spans="1:15" s="1452" customFormat="1" ht="25.15" customHeight="1">
      <c r="A68" s="1648"/>
      <c r="B68" s="1651"/>
      <c r="C68" s="1447" t="s">
        <v>905</v>
      </c>
      <c r="D68" s="1449">
        <v>0</v>
      </c>
      <c r="E68" s="1449">
        <v>0</v>
      </c>
      <c r="F68" s="1449">
        <v>0</v>
      </c>
      <c r="G68" s="1449">
        <v>0</v>
      </c>
      <c r="H68" s="1448">
        <v>3657.09</v>
      </c>
      <c r="I68" s="1448">
        <v>47557.180000000008</v>
      </c>
      <c r="J68" s="1449">
        <v>0</v>
      </c>
      <c r="K68" s="1455">
        <v>11141.559999999998</v>
      </c>
      <c r="L68" s="1455">
        <v>148934.02999999997</v>
      </c>
      <c r="M68" s="1455">
        <v>28884.36</v>
      </c>
      <c r="N68" s="1455">
        <v>43973.539999999994</v>
      </c>
      <c r="O68" s="1449">
        <v>0</v>
      </c>
    </row>
    <row r="69" spans="1:15" s="1452" customFormat="1" ht="25.15" customHeight="1">
      <c r="A69" s="1648"/>
      <c r="B69" s="1651"/>
      <c r="C69" s="1447" t="s">
        <v>906</v>
      </c>
      <c r="D69" s="1448">
        <v>22385504.630000003</v>
      </c>
      <c r="E69" s="1448">
        <v>2522177.7799999989</v>
      </c>
      <c r="F69" s="1448">
        <v>4053988.9100000006</v>
      </c>
      <c r="G69" s="1448">
        <v>1100440.3600000001</v>
      </c>
      <c r="H69" s="1448">
        <v>5408.5</v>
      </c>
      <c r="I69" s="1449">
        <v>0</v>
      </c>
      <c r="J69" s="1449">
        <v>0</v>
      </c>
      <c r="K69" s="1449">
        <v>0</v>
      </c>
      <c r="L69" s="1449">
        <v>0</v>
      </c>
      <c r="M69" s="1449">
        <v>0</v>
      </c>
      <c r="N69" s="1449">
        <v>0</v>
      </c>
      <c r="O69" s="1449">
        <v>0</v>
      </c>
    </row>
    <row r="70" spans="1:15" s="1452" customFormat="1" ht="25.15" customHeight="1">
      <c r="A70" s="1648"/>
      <c r="B70" s="1651"/>
      <c r="C70" s="1447" t="s">
        <v>907</v>
      </c>
      <c r="D70" s="1449">
        <v>0</v>
      </c>
      <c r="E70" s="1449">
        <v>0</v>
      </c>
      <c r="F70" s="1449">
        <v>0</v>
      </c>
      <c r="G70" s="1449">
        <v>0</v>
      </c>
      <c r="H70" s="1449">
        <v>0</v>
      </c>
      <c r="I70" s="1448">
        <v>66713.920000000013</v>
      </c>
      <c r="J70" s="1448">
        <v>2496.3700000000003</v>
      </c>
      <c r="K70" s="1449">
        <v>0</v>
      </c>
      <c r="L70" s="1449">
        <v>0</v>
      </c>
      <c r="M70" s="1455">
        <v>80584.12</v>
      </c>
      <c r="N70" s="1449">
        <v>0</v>
      </c>
      <c r="O70" s="1449">
        <v>0</v>
      </c>
    </row>
    <row r="71" spans="1:15" s="1452" customFormat="1" ht="25.15" customHeight="1">
      <c r="A71" s="1648"/>
      <c r="B71" s="1651"/>
      <c r="C71" s="1447" t="s">
        <v>908</v>
      </c>
      <c r="D71" s="1448">
        <v>8466901.620000001</v>
      </c>
      <c r="E71" s="1448">
        <v>1765760.21</v>
      </c>
      <c r="F71" s="1448">
        <v>44871.76999999999</v>
      </c>
      <c r="G71" s="1449">
        <v>0</v>
      </c>
      <c r="H71" s="1449">
        <v>0</v>
      </c>
      <c r="I71" s="1449">
        <v>0</v>
      </c>
      <c r="J71" s="1449">
        <v>0</v>
      </c>
      <c r="K71" s="1449">
        <v>0</v>
      </c>
      <c r="L71" s="1449">
        <v>0</v>
      </c>
      <c r="M71" s="1449">
        <v>0</v>
      </c>
      <c r="N71" s="1449">
        <v>0</v>
      </c>
      <c r="O71" s="1449">
        <v>0</v>
      </c>
    </row>
    <row r="72" spans="1:15" s="1452" customFormat="1" ht="25.15" customHeight="1">
      <c r="A72" s="1648"/>
      <c r="B72" s="1651"/>
      <c r="C72" s="1447" t="s">
        <v>909</v>
      </c>
      <c r="D72" s="1449">
        <v>0</v>
      </c>
      <c r="E72" s="1449">
        <v>0</v>
      </c>
      <c r="F72" s="1449">
        <v>0</v>
      </c>
      <c r="G72" s="1449">
        <v>0</v>
      </c>
      <c r="H72" s="1449">
        <v>0</v>
      </c>
      <c r="I72" s="1455">
        <v>561.09</v>
      </c>
      <c r="J72" s="1455">
        <v>25304.81</v>
      </c>
      <c r="K72" s="1455">
        <v>351790.56999999995</v>
      </c>
      <c r="L72" s="1455">
        <v>10700.109999999999</v>
      </c>
      <c r="M72" s="1455">
        <v>214513.68</v>
      </c>
      <c r="N72" s="1449">
        <v>0</v>
      </c>
      <c r="O72" s="1449">
        <v>0</v>
      </c>
    </row>
    <row r="73" spans="1:15" s="1452" customFormat="1" ht="25.15" customHeight="1">
      <c r="A73" s="1648"/>
      <c r="B73" s="1651"/>
      <c r="C73" s="1447" t="s">
        <v>910</v>
      </c>
      <c r="D73" s="1448">
        <v>5778395.29</v>
      </c>
      <c r="E73" s="1448">
        <v>2644422.83</v>
      </c>
      <c r="F73" s="1448">
        <v>364094.53</v>
      </c>
      <c r="G73" s="1457">
        <v>208220.35000000006</v>
      </c>
      <c r="H73" s="1449">
        <v>0</v>
      </c>
      <c r="I73" s="1449">
        <v>0</v>
      </c>
      <c r="J73" s="1449">
        <v>0</v>
      </c>
      <c r="K73" s="1449">
        <v>0</v>
      </c>
      <c r="L73" s="1449">
        <v>0</v>
      </c>
      <c r="M73" s="1449">
        <v>0</v>
      </c>
      <c r="N73" s="1449">
        <v>0</v>
      </c>
      <c r="O73" s="1448">
        <v>33576.14</v>
      </c>
    </row>
    <row r="74" spans="1:15" s="1452" customFormat="1" ht="25.15" customHeight="1">
      <c r="A74" s="1648"/>
      <c r="B74" s="1651"/>
      <c r="C74" s="1447" t="s">
        <v>820</v>
      </c>
      <c r="D74" s="1448">
        <v>8798362.9900000002</v>
      </c>
      <c r="E74" s="1448">
        <v>3550363.2600000002</v>
      </c>
      <c r="F74" s="1448">
        <v>1045488.9199999998</v>
      </c>
      <c r="G74" s="1448">
        <v>629793.65</v>
      </c>
      <c r="H74" s="1455">
        <v>12564.13</v>
      </c>
      <c r="I74" s="1449">
        <v>0</v>
      </c>
      <c r="J74" s="1449">
        <v>0</v>
      </c>
      <c r="K74" s="1449">
        <v>0</v>
      </c>
      <c r="L74" s="1449">
        <v>0</v>
      </c>
      <c r="M74" s="1449">
        <v>0</v>
      </c>
      <c r="N74" s="1449">
        <v>0</v>
      </c>
      <c r="O74" s="1449">
        <v>0</v>
      </c>
    </row>
    <row r="75" spans="1:15" s="1452" customFormat="1" ht="25.15" customHeight="1">
      <c r="A75" s="1648"/>
      <c r="B75" s="1651"/>
      <c r="C75" s="1447" t="s">
        <v>911</v>
      </c>
      <c r="D75" s="1449">
        <v>0</v>
      </c>
      <c r="E75" s="1449">
        <v>0</v>
      </c>
      <c r="F75" s="1449">
        <v>0</v>
      </c>
      <c r="G75" s="1449">
        <v>0</v>
      </c>
      <c r="H75" s="1457">
        <v>250.14</v>
      </c>
      <c r="I75" s="1455">
        <v>2707.58</v>
      </c>
      <c r="J75" s="1449">
        <v>0</v>
      </c>
      <c r="K75" s="1449">
        <v>0</v>
      </c>
      <c r="L75" s="1449">
        <v>0</v>
      </c>
      <c r="M75" s="1449">
        <v>0</v>
      </c>
      <c r="N75" s="1449">
        <v>0</v>
      </c>
      <c r="O75" s="1449">
        <v>0</v>
      </c>
    </row>
    <row r="76" spans="1:15" s="1452" customFormat="1" ht="25.15" customHeight="1">
      <c r="A76" s="1648"/>
      <c r="B76" s="1652"/>
      <c r="C76" s="1447" t="s">
        <v>912</v>
      </c>
      <c r="D76" s="1448">
        <v>26523187.91</v>
      </c>
      <c r="E76" s="1448">
        <v>1226270.7399999995</v>
      </c>
      <c r="F76" s="1448">
        <v>758867.34999999986</v>
      </c>
      <c r="G76" s="1448">
        <v>298161.43999999994</v>
      </c>
      <c r="H76" s="1449">
        <v>0</v>
      </c>
      <c r="I76" s="1449">
        <v>0</v>
      </c>
      <c r="J76" s="1449">
        <v>0</v>
      </c>
      <c r="K76" s="1449">
        <v>0</v>
      </c>
      <c r="L76" s="1449">
        <v>0</v>
      </c>
      <c r="M76" s="1449">
        <v>0</v>
      </c>
      <c r="N76" s="1449">
        <v>0</v>
      </c>
      <c r="O76" s="1448">
        <v>42637.82</v>
      </c>
    </row>
    <row r="77" spans="1:15" s="1452" customFormat="1" ht="25.15" customHeight="1">
      <c r="A77" s="1648"/>
      <c r="B77" s="1444">
        <v>801</v>
      </c>
      <c r="C77" s="1447" t="s">
        <v>804</v>
      </c>
      <c r="D77" s="1448">
        <v>983094.36</v>
      </c>
      <c r="E77" s="1448">
        <v>898486.5</v>
      </c>
      <c r="F77" s="1448">
        <v>1693581.12</v>
      </c>
      <c r="G77" s="1448">
        <v>24790.080000000002</v>
      </c>
      <c r="H77" s="1449">
        <v>0</v>
      </c>
      <c r="I77" s="1449">
        <v>0</v>
      </c>
      <c r="J77" s="1449">
        <v>0</v>
      </c>
      <c r="K77" s="1449">
        <v>0</v>
      </c>
      <c r="L77" s="1449">
        <v>0</v>
      </c>
      <c r="M77" s="1449">
        <v>0</v>
      </c>
      <c r="N77" s="1449">
        <v>0</v>
      </c>
      <c r="O77" s="1448">
        <v>13996.42</v>
      </c>
    </row>
    <row r="78" spans="1:15" s="1452" customFormat="1" ht="25.15" customHeight="1">
      <c r="A78" s="1648"/>
      <c r="B78" s="1444">
        <v>851</v>
      </c>
      <c r="C78" s="1447" t="s">
        <v>804</v>
      </c>
      <c r="D78" s="1448">
        <v>2310729.5699999998</v>
      </c>
      <c r="E78" s="1448">
        <v>22825.51</v>
      </c>
      <c r="F78" s="1448">
        <v>1950.64</v>
      </c>
      <c r="G78" s="1449">
        <v>0</v>
      </c>
      <c r="H78" s="1449">
        <v>0</v>
      </c>
      <c r="I78" s="1449">
        <v>0</v>
      </c>
      <c r="J78" s="1449">
        <v>0</v>
      </c>
      <c r="K78" s="1449">
        <v>0</v>
      </c>
      <c r="L78" s="1449">
        <v>0</v>
      </c>
      <c r="M78" s="1449">
        <v>0</v>
      </c>
      <c r="N78" s="1449">
        <v>0</v>
      </c>
      <c r="O78" s="1449">
        <v>0</v>
      </c>
    </row>
    <row r="79" spans="1:15" s="1452" customFormat="1" ht="25.15" customHeight="1">
      <c r="A79" s="1648"/>
      <c r="B79" s="1444">
        <v>852</v>
      </c>
      <c r="C79" s="1447" t="s">
        <v>804</v>
      </c>
      <c r="D79" s="1448">
        <v>1794.44</v>
      </c>
      <c r="E79" s="1457">
        <v>412.08</v>
      </c>
      <c r="F79" s="1449">
        <v>0</v>
      </c>
      <c r="G79" s="1449">
        <v>0</v>
      </c>
      <c r="H79" s="1449">
        <v>0</v>
      </c>
      <c r="I79" s="1449">
        <v>0</v>
      </c>
      <c r="J79" s="1449">
        <v>0</v>
      </c>
      <c r="K79" s="1449">
        <v>0</v>
      </c>
      <c r="L79" s="1449">
        <v>0</v>
      </c>
      <c r="M79" s="1449">
        <v>0</v>
      </c>
      <c r="N79" s="1449">
        <v>0</v>
      </c>
      <c r="O79" s="1448">
        <v>18044.05</v>
      </c>
    </row>
    <row r="80" spans="1:15" s="1452" customFormat="1" ht="25.15" customHeight="1">
      <c r="A80" s="1649"/>
      <c r="B80" s="1444">
        <v>853</v>
      </c>
      <c r="C80" s="1447" t="s">
        <v>804</v>
      </c>
      <c r="D80" s="1448">
        <v>3625220.6</v>
      </c>
      <c r="E80" s="1448">
        <v>927206.34</v>
      </c>
      <c r="F80" s="1448">
        <v>306473.01999999996</v>
      </c>
      <c r="G80" s="1448">
        <v>119201.79999999999</v>
      </c>
      <c r="H80" s="1449">
        <v>0</v>
      </c>
      <c r="I80" s="1449">
        <v>0</v>
      </c>
      <c r="J80" s="1449">
        <v>0</v>
      </c>
      <c r="K80" s="1449">
        <v>0</v>
      </c>
      <c r="L80" s="1449">
        <v>0</v>
      </c>
      <c r="M80" s="1449">
        <v>0</v>
      </c>
      <c r="N80" s="1449">
        <v>0</v>
      </c>
      <c r="O80" s="1448">
        <v>508.78000000000003</v>
      </c>
    </row>
    <row r="81" spans="1:15" s="1452" customFormat="1" ht="25.15" customHeight="1">
      <c r="A81" s="1451">
        <v>37</v>
      </c>
      <c r="B81" s="1444">
        <v>755</v>
      </c>
      <c r="C81" s="1447" t="s">
        <v>804</v>
      </c>
      <c r="D81" s="1448">
        <v>772494.09</v>
      </c>
      <c r="E81" s="1448">
        <v>10094.879999999999</v>
      </c>
      <c r="F81" s="1449">
        <v>0</v>
      </c>
      <c r="G81" s="1449">
        <v>0</v>
      </c>
      <c r="H81" s="1449">
        <v>0</v>
      </c>
      <c r="I81" s="1449">
        <v>0</v>
      </c>
      <c r="J81" s="1449">
        <v>0</v>
      </c>
      <c r="K81" s="1449">
        <v>0</v>
      </c>
      <c r="L81" s="1449">
        <v>0</v>
      </c>
      <c r="M81" s="1449">
        <v>0</v>
      </c>
      <c r="N81" s="1449">
        <v>0</v>
      </c>
      <c r="O81" s="1449">
        <v>0</v>
      </c>
    </row>
    <row r="82" spans="1:15" s="1452" customFormat="1" ht="25.15" customHeight="1">
      <c r="A82" s="1648">
        <v>39</v>
      </c>
      <c r="B82" s="1650">
        <v>600</v>
      </c>
      <c r="C82" s="1459" t="s">
        <v>823</v>
      </c>
      <c r="D82" s="1449">
        <v>0</v>
      </c>
      <c r="E82" s="1449">
        <v>0</v>
      </c>
      <c r="F82" s="1448">
        <v>1822.87</v>
      </c>
      <c r="G82" s="1449">
        <v>0</v>
      </c>
      <c r="H82" s="1449">
        <v>0</v>
      </c>
      <c r="I82" s="1449">
        <v>0</v>
      </c>
      <c r="J82" s="1449">
        <v>0</v>
      </c>
      <c r="K82" s="1449">
        <v>0</v>
      </c>
      <c r="L82" s="1449">
        <v>0</v>
      </c>
      <c r="M82" s="1449">
        <v>0</v>
      </c>
      <c r="N82" s="1449">
        <v>0</v>
      </c>
      <c r="O82" s="1449">
        <v>0</v>
      </c>
    </row>
    <row r="83" spans="1:15" s="1452" customFormat="1" ht="25.15" customHeight="1">
      <c r="A83" s="1648"/>
      <c r="B83" s="1651"/>
      <c r="C83" s="1460" t="s">
        <v>801</v>
      </c>
      <c r="D83" s="1448">
        <v>136704692.07999998</v>
      </c>
      <c r="E83" s="1448">
        <v>574472.69999999995</v>
      </c>
      <c r="F83" s="1448">
        <v>4856506.6500000004</v>
      </c>
      <c r="G83" s="1449">
        <v>0</v>
      </c>
      <c r="H83" s="1449">
        <v>0</v>
      </c>
      <c r="I83" s="1449">
        <v>0</v>
      </c>
      <c r="J83" s="1449">
        <v>0</v>
      </c>
      <c r="K83" s="1449">
        <v>0</v>
      </c>
      <c r="L83" s="1449">
        <v>0</v>
      </c>
      <c r="M83" s="1449">
        <v>0</v>
      </c>
      <c r="N83" s="1449">
        <v>0</v>
      </c>
      <c r="O83" s="1449">
        <v>0</v>
      </c>
    </row>
    <row r="84" spans="1:15" s="1452" customFormat="1" ht="25.15" customHeight="1">
      <c r="A84" s="1649"/>
      <c r="B84" s="1652"/>
      <c r="C84" s="1447" t="s">
        <v>803</v>
      </c>
      <c r="D84" s="1448">
        <v>13520927.240000002</v>
      </c>
      <c r="E84" s="1449">
        <v>0</v>
      </c>
      <c r="F84" s="1449">
        <v>0</v>
      </c>
      <c r="G84" s="1449">
        <v>0</v>
      </c>
      <c r="H84" s="1449">
        <v>0</v>
      </c>
      <c r="I84" s="1449">
        <v>0</v>
      </c>
      <c r="J84" s="1449">
        <v>0</v>
      </c>
      <c r="K84" s="1449">
        <v>0</v>
      </c>
      <c r="L84" s="1449">
        <v>0</v>
      </c>
      <c r="M84" s="1449">
        <v>0</v>
      </c>
      <c r="N84" s="1449">
        <v>0</v>
      </c>
      <c r="O84" s="1449">
        <v>0</v>
      </c>
    </row>
    <row r="85" spans="1:15" s="1452" customFormat="1" ht="25.15" customHeight="1">
      <c r="A85" s="1653">
        <v>41</v>
      </c>
      <c r="B85" s="1444">
        <v>801</v>
      </c>
      <c r="C85" s="1447" t="s">
        <v>804</v>
      </c>
      <c r="D85" s="1448">
        <v>938.86</v>
      </c>
      <c r="E85" s="1449">
        <v>0</v>
      </c>
      <c r="F85" s="1449">
        <v>0</v>
      </c>
      <c r="G85" s="1449">
        <v>0</v>
      </c>
      <c r="H85" s="1449">
        <v>0</v>
      </c>
      <c r="I85" s="1449">
        <v>0</v>
      </c>
      <c r="J85" s="1449">
        <v>0</v>
      </c>
      <c r="K85" s="1449">
        <v>0</v>
      </c>
      <c r="L85" s="1449">
        <v>0</v>
      </c>
      <c r="M85" s="1449">
        <v>0</v>
      </c>
      <c r="N85" s="1449">
        <v>0</v>
      </c>
      <c r="O85" s="1449">
        <v>0</v>
      </c>
    </row>
    <row r="86" spans="1:15" s="1452" customFormat="1" ht="25.15" customHeight="1">
      <c r="A86" s="1648"/>
      <c r="B86" s="1453">
        <v>900</v>
      </c>
      <c r="C86" s="1447" t="s">
        <v>801</v>
      </c>
      <c r="D86" s="1448">
        <v>5785.8000000000011</v>
      </c>
      <c r="E86" s="1457">
        <v>82.289999999999992</v>
      </c>
      <c r="F86" s="1449">
        <v>0</v>
      </c>
      <c r="G86" s="1449">
        <v>0</v>
      </c>
      <c r="H86" s="1449">
        <v>0</v>
      </c>
      <c r="I86" s="1449">
        <v>0</v>
      </c>
      <c r="J86" s="1449">
        <v>0</v>
      </c>
      <c r="K86" s="1449">
        <v>0</v>
      </c>
      <c r="L86" s="1449">
        <v>0</v>
      </c>
      <c r="M86" s="1449">
        <v>0</v>
      </c>
      <c r="N86" s="1449">
        <v>0</v>
      </c>
      <c r="O86" s="1449">
        <v>0</v>
      </c>
    </row>
    <row r="87" spans="1:15" s="1452" customFormat="1" ht="25.15" customHeight="1">
      <c r="A87" s="1451">
        <v>44</v>
      </c>
      <c r="B87" s="1461" t="s">
        <v>350</v>
      </c>
      <c r="C87" s="1447" t="s">
        <v>913</v>
      </c>
      <c r="D87" s="1448">
        <v>40020.110000000015</v>
      </c>
      <c r="E87" s="1448">
        <v>19151.03</v>
      </c>
      <c r="F87" s="1449">
        <v>0</v>
      </c>
      <c r="G87" s="1449">
        <v>0</v>
      </c>
      <c r="H87" s="1449">
        <v>0</v>
      </c>
      <c r="I87" s="1449">
        <v>0</v>
      </c>
      <c r="J87" s="1449">
        <v>0</v>
      </c>
      <c r="K87" s="1449">
        <v>0</v>
      </c>
      <c r="L87" s="1449">
        <v>0</v>
      </c>
      <c r="M87" s="1449">
        <v>0</v>
      </c>
      <c r="N87" s="1449">
        <v>0</v>
      </c>
      <c r="O87" s="1449">
        <v>0</v>
      </c>
    </row>
    <row r="88" spans="1:15" s="1452" customFormat="1" ht="25.15" customHeight="1">
      <c r="A88" s="1653">
        <v>46</v>
      </c>
      <c r="B88" s="1453">
        <v>750</v>
      </c>
      <c r="C88" s="1447" t="s">
        <v>804</v>
      </c>
      <c r="D88" s="1457">
        <v>150.16999999999999</v>
      </c>
      <c r="E88" s="1449">
        <v>0</v>
      </c>
      <c r="F88" s="1449">
        <v>0</v>
      </c>
      <c r="G88" s="1449">
        <v>0</v>
      </c>
      <c r="H88" s="1449">
        <v>0</v>
      </c>
      <c r="I88" s="1449">
        <v>0</v>
      </c>
      <c r="J88" s="1449">
        <v>0</v>
      </c>
      <c r="K88" s="1449">
        <v>0</v>
      </c>
      <c r="L88" s="1449">
        <v>0</v>
      </c>
      <c r="M88" s="1449">
        <v>0</v>
      </c>
      <c r="N88" s="1449">
        <v>0</v>
      </c>
      <c r="O88" s="1449">
        <v>0</v>
      </c>
    </row>
    <row r="89" spans="1:15" s="1452" customFormat="1" ht="25.15" customHeight="1">
      <c r="A89" s="1648"/>
      <c r="B89" s="1650">
        <v>851</v>
      </c>
      <c r="C89" s="1447" t="s">
        <v>801</v>
      </c>
      <c r="D89" s="1448">
        <v>8695649.3600000013</v>
      </c>
      <c r="E89" s="1455">
        <v>5215.2</v>
      </c>
      <c r="F89" s="1449">
        <v>0</v>
      </c>
      <c r="G89" s="1449">
        <v>0</v>
      </c>
      <c r="H89" s="1449">
        <v>0</v>
      </c>
      <c r="I89" s="1449">
        <v>0</v>
      </c>
      <c r="J89" s="1449">
        <v>0</v>
      </c>
      <c r="K89" s="1449">
        <v>0</v>
      </c>
      <c r="L89" s="1449">
        <v>0</v>
      </c>
      <c r="M89" s="1449">
        <v>0</v>
      </c>
      <c r="N89" s="1449">
        <v>0</v>
      </c>
      <c r="O89" s="1449">
        <v>0</v>
      </c>
    </row>
    <row r="90" spans="1:15" s="1452" customFormat="1" ht="25.15" customHeight="1">
      <c r="A90" s="1648"/>
      <c r="B90" s="1651"/>
      <c r="C90" s="1447" t="s">
        <v>888</v>
      </c>
      <c r="D90" s="1449">
        <v>0</v>
      </c>
      <c r="E90" s="1449">
        <v>0</v>
      </c>
      <c r="F90" s="1449">
        <v>0</v>
      </c>
      <c r="G90" s="1449">
        <v>0</v>
      </c>
      <c r="H90" s="1449">
        <v>0</v>
      </c>
      <c r="I90" s="1449">
        <v>0</v>
      </c>
      <c r="J90" s="1449">
        <v>0</v>
      </c>
      <c r="K90" s="1449">
        <v>0</v>
      </c>
      <c r="L90" s="1449">
        <v>0</v>
      </c>
      <c r="M90" s="1449">
        <v>0</v>
      </c>
      <c r="N90" s="1448">
        <v>477407.04</v>
      </c>
      <c r="O90" s="1449">
        <v>0</v>
      </c>
    </row>
    <row r="91" spans="1:15" s="1452" customFormat="1" ht="25.15" customHeight="1">
      <c r="A91" s="1649"/>
      <c r="B91" s="1652"/>
      <c r="C91" s="1447" t="s">
        <v>804</v>
      </c>
      <c r="D91" s="1448">
        <v>14464681.699999999</v>
      </c>
      <c r="E91" s="1448">
        <v>1137475.5599999998</v>
      </c>
      <c r="F91" s="1455">
        <v>693658.45</v>
      </c>
      <c r="G91" s="1455">
        <v>719022.71000000008</v>
      </c>
      <c r="H91" s="1455">
        <v>1733.3799999999997</v>
      </c>
      <c r="I91" s="1449">
        <v>0</v>
      </c>
      <c r="J91" s="1449">
        <v>0</v>
      </c>
      <c r="K91" s="1449">
        <v>0</v>
      </c>
      <c r="L91" s="1449">
        <v>0</v>
      </c>
      <c r="M91" s="1449">
        <v>0</v>
      </c>
      <c r="N91" s="1449">
        <v>0</v>
      </c>
      <c r="O91" s="1449">
        <v>0</v>
      </c>
    </row>
    <row r="92" spans="1:15" s="1452" customFormat="1" ht="25.15" customHeight="1">
      <c r="A92" s="1653">
        <v>47</v>
      </c>
      <c r="B92" s="1458">
        <v>150</v>
      </c>
      <c r="C92" s="1447" t="s">
        <v>801</v>
      </c>
      <c r="D92" s="1448">
        <v>52347.770000000004</v>
      </c>
      <c r="E92" s="1449">
        <v>0</v>
      </c>
      <c r="F92" s="1448">
        <v>3746.58</v>
      </c>
      <c r="G92" s="1448">
        <v>9954.58</v>
      </c>
      <c r="H92" s="1448">
        <v>24685.49</v>
      </c>
      <c r="I92" s="1449">
        <v>0</v>
      </c>
      <c r="J92" s="1449">
        <v>0</v>
      </c>
      <c r="K92" s="1449">
        <v>0</v>
      </c>
      <c r="L92" s="1449">
        <v>0</v>
      </c>
      <c r="M92" s="1449">
        <v>0</v>
      </c>
      <c r="N92" s="1449">
        <v>0</v>
      </c>
      <c r="O92" s="1449">
        <v>0</v>
      </c>
    </row>
    <row r="93" spans="1:15" s="1452" customFormat="1" ht="25.15" customHeight="1">
      <c r="A93" s="1649"/>
      <c r="B93" s="1444">
        <v>900</v>
      </c>
      <c r="C93" s="1447" t="s">
        <v>801</v>
      </c>
      <c r="D93" s="1448">
        <v>30722294.690000001</v>
      </c>
      <c r="E93" s="1448">
        <v>559445.54000000015</v>
      </c>
      <c r="F93" s="1448">
        <v>93494.23</v>
      </c>
      <c r="G93" s="1448">
        <v>1653.3400000000001</v>
      </c>
      <c r="H93" s="1449">
        <v>0</v>
      </c>
      <c r="I93" s="1449">
        <v>0</v>
      </c>
      <c r="J93" s="1449">
        <v>0</v>
      </c>
      <c r="K93" s="1449">
        <v>0</v>
      </c>
      <c r="L93" s="1449">
        <v>0</v>
      </c>
      <c r="M93" s="1449">
        <v>0</v>
      </c>
      <c r="N93" s="1449">
        <v>0</v>
      </c>
      <c r="O93" s="1449">
        <v>0</v>
      </c>
    </row>
    <row r="94" spans="1:15" s="1452" customFormat="1" ht="25.15" customHeight="1">
      <c r="A94" s="1653">
        <v>51</v>
      </c>
      <c r="B94" s="1461" t="s">
        <v>352</v>
      </c>
      <c r="C94" s="1447" t="s">
        <v>801</v>
      </c>
      <c r="D94" s="1448">
        <v>5649608.3499999987</v>
      </c>
      <c r="E94" s="1448">
        <v>1402.5</v>
      </c>
      <c r="F94" s="1449">
        <v>0</v>
      </c>
      <c r="G94" s="1449">
        <v>0</v>
      </c>
      <c r="H94" s="1449">
        <v>0</v>
      </c>
      <c r="I94" s="1449">
        <v>0</v>
      </c>
      <c r="J94" s="1449">
        <v>0</v>
      </c>
      <c r="K94" s="1449">
        <v>0</v>
      </c>
      <c r="L94" s="1449">
        <v>0</v>
      </c>
      <c r="M94" s="1449">
        <v>0</v>
      </c>
      <c r="N94" s="1449">
        <v>0</v>
      </c>
      <c r="O94" s="1449">
        <v>0</v>
      </c>
    </row>
    <row r="95" spans="1:15" s="1452" customFormat="1" ht="25.15" customHeight="1">
      <c r="A95" s="1648"/>
      <c r="B95" s="1656" t="s">
        <v>413</v>
      </c>
      <c r="C95" s="1447" t="s">
        <v>829</v>
      </c>
      <c r="D95" s="1448">
        <v>147591.06</v>
      </c>
      <c r="E95" s="1449">
        <v>0</v>
      </c>
      <c r="F95" s="1449">
        <v>0</v>
      </c>
      <c r="G95" s="1449">
        <v>0</v>
      </c>
      <c r="H95" s="1449">
        <v>0</v>
      </c>
      <c r="I95" s="1449">
        <v>0</v>
      </c>
      <c r="J95" s="1449">
        <v>0</v>
      </c>
      <c r="K95" s="1449">
        <v>0</v>
      </c>
      <c r="L95" s="1449">
        <v>0</v>
      </c>
      <c r="M95" s="1449">
        <v>0</v>
      </c>
      <c r="N95" s="1449">
        <v>0</v>
      </c>
      <c r="O95" s="1449">
        <v>0</v>
      </c>
    </row>
    <row r="96" spans="1:15" s="1452" customFormat="1" ht="25.15" customHeight="1">
      <c r="A96" s="1648"/>
      <c r="B96" s="1657"/>
      <c r="C96" s="1447" t="s">
        <v>801</v>
      </c>
      <c r="D96" s="1448">
        <v>99929876.470000044</v>
      </c>
      <c r="E96" s="1448">
        <v>250876.9</v>
      </c>
      <c r="F96" s="1448">
        <v>69900.5</v>
      </c>
      <c r="G96" s="1449">
        <v>0</v>
      </c>
      <c r="H96" s="1449">
        <v>0</v>
      </c>
      <c r="I96" s="1449">
        <v>0</v>
      </c>
      <c r="J96" s="1449">
        <v>0</v>
      </c>
      <c r="K96" s="1449">
        <v>0</v>
      </c>
      <c r="L96" s="1449">
        <v>0</v>
      </c>
      <c r="M96" s="1449">
        <v>0</v>
      </c>
      <c r="N96" s="1449">
        <v>0</v>
      </c>
      <c r="O96" s="1455">
        <v>9340.2000000000007</v>
      </c>
    </row>
    <row r="97" spans="1:15" s="1452" customFormat="1" ht="25.15" customHeight="1">
      <c r="A97" s="1649"/>
      <c r="B97" s="1658"/>
      <c r="C97" s="1447" t="s">
        <v>888</v>
      </c>
      <c r="D97" s="1449">
        <v>0</v>
      </c>
      <c r="E97" s="1449">
        <v>0</v>
      </c>
      <c r="F97" s="1449">
        <v>0</v>
      </c>
      <c r="G97" s="1449">
        <v>0</v>
      </c>
      <c r="H97" s="1448">
        <v>18190</v>
      </c>
      <c r="I97" s="1448">
        <v>238935</v>
      </c>
      <c r="J97" s="1448">
        <v>222389.01</v>
      </c>
      <c r="K97" s="1449">
        <v>0</v>
      </c>
      <c r="L97" s="1449">
        <v>0</v>
      </c>
      <c r="M97" s="1448">
        <v>166540.67000000001</v>
      </c>
      <c r="N97" s="1449">
        <v>0</v>
      </c>
      <c r="O97" s="1449">
        <v>0</v>
      </c>
    </row>
    <row r="98" spans="1:15" s="1452" customFormat="1" ht="25.15" customHeight="1">
      <c r="A98" s="1653">
        <v>57</v>
      </c>
      <c r="B98" s="1650">
        <v>754</v>
      </c>
      <c r="C98" s="1447" t="s">
        <v>801</v>
      </c>
      <c r="D98" s="1448">
        <v>4261.13</v>
      </c>
      <c r="E98" s="1448">
        <v>6308.47</v>
      </c>
      <c r="F98" s="1449"/>
      <c r="G98" s="1449">
        <v>0</v>
      </c>
      <c r="H98" s="1449">
        <v>0</v>
      </c>
      <c r="I98" s="1449">
        <v>0</v>
      </c>
      <c r="J98" s="1449">
        <v>0</v>
      </c>
      <c r="K98" s="1449">
        <v>0</v>
      </c>
      <c r="L98" s="1449">
        <v>0</v>
      </c>
      <c r="M98" s="1449">
        <v>0</v>
      </c>
      <c r="N98" s="1449">
        <v>0</v>
      </c>
      <c r="O98" s="1449">
        <v>0</v>
      </c>
    </row>
    <row r="99" spans="1:15" s="1452" customFormat="1" ht="25.15" customHeight="1">
      <c r="A99" s="1649"/>
      <c r="B99" s="1652"/>
      <c r="C99" s="1447" t="s">
        <v>804</v>
      </c>
      <c r="D99" s="1455">
        <v>766.73</v>
      </c>
      <c r="E99" s="1449">
        <v>0</v>
      </c>
      <c r="F99" s="1449">
        <v>0</v>
      </c>
      <c r="G99" s="1449">
        <v>0</v>
      </c>
      <c r="H99" s="1449">
        <v>0</v>
      </c>
      <c r="I99" s="1449">
        <v>0</v>
      </c>
      <c r="J99" s="1449">
        <v>0</v>
      </c>
      <c r="K99" s="1449">
        <v>0</v>
      </c>
      <c r="L99" s="1449">
        <v>0</v>
      </c>
      <c r="M99" s="1449">
        <v>0</v>
      </c>
      <c r="N99" s="1449">
        <v>0</v>
      </c>
      <c r="O99" s="1449">
        <v>0</v>
      </c>
    </row>
    <row r="100" spans="1:15" s="1462" customFormat="1" ht="25.15" customHeight="1">
      <c r="A100" s="1653">
        <v>62</v>
      </c>
      <c r="B100" s="1654">
        <v>50</v>
      </c>
      <c r="C100" s="1447" t="s">
        <v>824</v>
      </c>
      <c r="D100" s="1448">
        <v>6772295.71</v>
      </c>
      <c r="E100" s="1448">
        <v>1684684.59</v>
      </c>
      <c r="F100" s="1455">
        <v>1110514.8499999999</v>
      </c>
      <c r="G100" s="1455">
        <v>71800.350000000006</v>
      </c>
      <c r="H100" s="1449">
        <v>0</v>
      </c>
      <c r="I100" s="1449">
        <v>0</v>
      </c>
      <c r="J100" s="1449">
        <v>0</v>
      </c>
      <c r="K100" s="1449">
        <v>0</v>
      </c>
      <c r="L100" s="1449">
        <v>0</v>
      </c>
      <c r="M100" s="1449">
        <v>0</v>
      </c>
      <c r="N100" s="1449">
        <v>0</v>
      </c>
      <c r="O100" s="1455">
        <v>2255622.91</v>
      </c>
    </row>
    <row r="101" spans="1:15" s="1452" customFormat="1" ht="32.25" customHeight="1">
      <c r="A101" s="1649"/>
      <c r="B101" s="1655"/>
      <c r="C101" s="1460" t="s">
        <v>914</v>
      </c>
      <c r="D101" s="1449">
        <v>0</v>
      </c>
      <c r="E101" s="1449">
        <v>0</v>
      </c>
      <c r="F101" s="1449">
        <v>0</v>
      </c>
      <c r="G101" s="1449">
        <v>0</v>
      </c>
      <c r="H101" s="1455">
        <v>13774.5</v>
      </c>
      <c r="I101" s="1455">
        <v>77863.98</v>
      </c>
      <c r="J101" s="1455">
        <v>34705.879999999997</v>
      </c>
      <c r="K101" s="1455">
        <v>96030.01</v>
      </c>
      <c r="L101" s="1455">
        <v>20626.280000000002</v>
      </c>
      <c r="M101" s="1455">
        <v>683.23000000000013</v>
      </c>
      <c r="N101" s="1449">
        <v>0</v>
      </c>
      <c r="O101" s="1455">
        <v>2015.78</v>
      </c>
    </row>
    <row r="102" spans="1:15" s="1452" customFormat="1" ht="25.15" customHeight="1">
      <c r="A102" s="1451" t="s">
        <v>864</v>
      </c>
      <c r="B102" s="1463">
        <v>855</v>
      </c>
      <c r="C102" s="1447" t="s">
        <v>804</v>
      </c>
      <c r="D102" s="1448">
        <v>3774.58</v>
      </c>
      <c r="E102" s="1449">
        <v>0</v>
      </c>
      <c r="F102" s="1449">
        <v>0</v>
      </c>
      <c r="G102" s="1449">
        <v>0</v>
      </c>
      <c r="H102" s="1449">
        <v>0</v>
      </c>
      <c r="I102" s="1449">
        <v>0</v>
      </c>
      <c r="J102" s="1449">
        <v>0</v>
      </c>
      <c r="K102" s="1449">
        <v>0</v>
      </c>
      <c r="L102" s="1449">
        <v>0</v>
      </c>
      <c r="M102" s="1449">
        <v>0</v>
      </c>
      <c r="N102" s="1449">
        <v>0</v>
      </c>
      <c r="O102" s="1449">
        <v>0</v>
      </c>
    </row>
    <row r="103" spans="1:15" s="1452" customFormat="1" ht="25.15" customHeight="1">
      <c r="A103" s="1451" t="s">
        <v>866</v>
      </c>
      <c r="B103" s="1463">
        <v>855</v>
      </c>
      <c r="C103" s="1447" t="s">
        <v>804</v>
      </c>
      <c r="D103" s="1449">
        <v>0</v>
      </c>
      <c r="E103" s="1449">
        <v>0</v>
      </c>
      <c r="F103" s="1449">
        <v>0</v>
      </c>
      <c r="G103" s="1449">
        <v>0</v>
      </c>
      <c r="H103" s="1449">
        <v>0</v>
      </c>
      <c r="I103" s="1449">
        <v>0</v>
      </c>
      <c r="J103" s="1449">
        <v>0</v>
      </c>
      <c r="K103" s="1449">
        <v>0</v>
      </c>
      <c r="L103" s="1449">
        <v>0</v>
      </c>
      <c r="M103" s="1449">
        <v>0</v>
      </c>
      <c r="N103" s="1449">
        <v>0</v>
      </c>
      <c r="O103" s="1450">
        <v>61.24</v>
      </c>
    </row>
    <row r="104" spans="1:15" s="1452" customFormat="1" ht="25.15" customHeight="1">
      <c r="A104" s="1451" t="s">
        <v>870</v>
      </c>
      <c r="B104" s="1463">
        <v>855</v>
      </c>
      <c r="C104" s="1447" t="s">
        <v>804</v>
      </c>
      <c r="D104" s="1457">
        <v>0.31</v>
      </c>
      <c r="E104" s="1449">
        <v>0</v>
      </c>
      <c r="F104" s="1449">
        <v>0</v>
      </c>
      <c r="G104" s="1449">
        <v>0</v>
      </c>
      <c r="H104" s="1449">
        <v>0</v>
      </c>
      <c r="I104" s="1449">
        <v>0</v>
      </c>
      <c r="J104" s="1449">
        <v>0</v>
      </c>
      <c r="K104" s="1449">
        <v>0</v>
      </c>
      <c r="L104" s="1449">
        <v>0</v>
      </c>
      <c r="M104" s="1449">
        <v>0</v>
      </c>
      <c r="N104" s="1449">
        <v>0</v>
      </c>
      <c r="O104" s="1449">
        <v>0</v>
      </c>
    </row>
    <row r="105" spans="1:15" s="1468" customFormat="1" ht="21" customHeight="1">
      <c r="A105" s="1464"/>
      <c r="B105" s="1465"/>
      <c r="C105" s="1465"/>
      <c r="D105" s="1466">
        <f t="shared" ref="D105:O105" si="0">SUM(D12:D104)</f>
        <v>1126917511.1100001</v>
      </c>
      <c r="E105" s="1466">
        <f t="shared" si="0"/>
        <v>79892372.960000038</v>
      </c>
      <c r="F105" s="1466">
        <f t="shared" si="0"/>
        <v>232610416.01999983</v>
      </c>
      <c r="G105" s="1466">
        <f t="shared" si="0"/>
        <v>8638254.8699999992</v>
      </c>
      <c r="H105" s="1466">
        <f t="shared" si="0"/>
        <v>12057755.090000004</v>
      </c>
      <c r="I105" s="1466">
        <f t="shared" si="0"/>
        <v>6741129.8399999989</v>
      </c>
      <c r="J105" s="1466">
        <f t="shared" si="0"/>
        <v>3275352.95</v>
      </c>
      <c r="K105" s="1466">
        <f t="shared" si="0"/>
        <v>3791602.7399999993</v>
      </c>
      <c r="L105" s="1467">
        <f t="shared" si="0"/>
        <v>9235323.4299999978</v>
      </c>
      <c r="M105" s="1466">
        <f t="shared" si="0"/>
        <v>2852771.75</v>
      </c>
      <c r="N105" s="1466">
        <f t="shared" si="0"/>
        <v>1787473.21</v>
      </c>
      <c r="O105" s="1466">
        <f t="shared" si="0"/>
        <v>4069663.3800000004</v>
      </c>
    </row>
    <row r="106" spans="1:15" s="1472" customFormat="1" ht="18.600000000000001" customHeight="1">
      <c r="A106" s="1469"/>
      <c r="B106" s="1469"/>
      <c r="C106" s="1469"/>
      <c r="D106" s="1469"/>
      <c r="E106" s="1469"/>
      <c r="F106" s="1469"/>
      <c r="G106" s="1469"/>
      <c r="H106" s="1470"/>
      <c r="I106" s="1470"/>
      <c r="J106" s="1470"/>
      <c r="K106" s="1470"/>
      <c r="L106" s="1470"/>
      <c r="M106" s="1471"/>
      <c r="N106" s="1471"/>
      <c r="O106" s="1471"/>
    </row>
    <row r="107" spans="1:15" s="1443" customFormat="1">
      <c r="B107" s="1473"/>
      <c r="C107" s="1474"/>
      <c r="D107" s="1475"/>
      <c r="E107" s="1475"/>
      <c r="F107" s="1475"/>
      <c r="G107" s="1475"/>
      <c r="H107" s="1475"/>
      <c r="I107" s="1475"/>
      <c r="J107" s="1475"/>
      <c r="K107" s="1475"/>
      <c r="L107" s="1475"/>
      <c r="M107" s="1475"/>
      <c r="N107" s="1475"/>
      <c r="O107" s="1475"/>
    </row>
    <row r="108" spans="1:15" s="1443" customFormat="1">
      <c r="B108" s="1276"/>
      <c r="C108" s="1476"/>
      <c r="D108" s="1477"/>
      <c r="E108" s="1477"/>
      <c r="F108" s="1477"/>
      <c r="G108" s="1477"/>
      <c r="H108" s="1477"/>
      <c r="I108" s="1477"/>
      <c r="J108" s="1477"/>
      <c r="K108" s="1477"/>
      <c r="L108" s="1477"/>
      <c r="M108" s="1478"/>
      <c r="N108" s="1477"/>
      <c r="O108" s="1477"/>
    </row>
    <row r="109" spans="1:15">
      <c r="B109" s="1276"/>
      <c r="D109" s="1477"/>
      <c r="E109" s="1477"/>
      <c r="F109" s="1477"/>
      <c r="G109" s="1477"/>
      <c r="H109" s="1477"/>
      <c r="I109" s="1477"/>
      <c r="J109" s="1477"/>
      <c r="K109" s="1477"/>
      <c r="L109" s="1477"/>
      <c r="M109" s="1477"/>
      <c r="N109" s="1477"/>
      <c r="O109" s="1477"/>
    </row>
    <row r="110" spans="1:15">
      <c r="B110" s="1276"/>
      <c r="D110" s="1477"/>
      <c r="E110" s="1477"/>
      <c r="F110" s="1477"/>
      <c r="G110" s="1477"/>
      <c r="H110" s="1477"/>
      <c r="I110" s="1477"/>
      <c r="J110" s="1477"/>
      <c r="K110" s="1477"/>
      <c r="L110" s="1477"/>
      <c r="M110" s="1477"/>
      <c r="N110" s="1477"/>
      <c r="O110" s="1477"/>
    </row>
    <row r="111" spans="1:15">
      <c r="B111" s="1276"/>
      <c r="D111" s="1276"/>
      <c r="E111" s="1276"/>
      <c r="F111" s="1276"/>
      <c r="G111" s="1276"/>
      <c r="H111" s="1276"/>
      <c r="I111" s="1276"/>
      <c r="J111" s="1276"/>
      <c r="K111" s="1276"/>
      <c r="L111" s="1276"/>
      <c r="M111" s="1276"/>
      <c r="N111" s="1276"/>
      <c r="O111" s="1276"/>
    </row>
    <row r="112" spans="1:15">
      <c r="B112" s="1276"/>
      <c r="D112" s="1276"/>
      <c r="E112" s="1276"/>
      <c r="F112" s="1276"/>
      <c r="G112" s="1276"/>
      <c r="H112" s="1276"/>
      <c r="I112" s="1276"/>
      <c r="J112" s="1276"/>
      <c r="K112" s="1276"/>
      <c r="L112" s="1276"/>
      <c r="M112" s="1276"/>
      <c r="N112" s="1276"/>
      <c r="O112" s="1276"/>
    </row>
    <row r="113" spans="4:5">
      <c r="D113" s="1276"/>
      <c r="E113" s="1276"/>
    </row>
  </sheetData>
  <mergeCells count="46">
    <mergeCell ref="K6:K10"/>
    <mergeCell ref="B18:B21"/>
    <mergeCell ref="A2:O2"/>
    <mergeCell ref="A5:B5"/>
    <mergeCell ref="C5:C10"/>
    <mergeCell ref="D5:N5"/>
    <mergeCell ref="O5:O10"/>
    <mergeCell ref="A6:A10"/>
    <mergeCell ref="B6:B10"/>
    <mergeCell ref="D6:D10"/>
    <mergeCell ref="E6:E10"/>
    <mergeCell ref="F6:F10"/>
    <mergeCell ref="M6:M10"/>
    <mergeCell ref="N6:N10"/>
    <mergeCell ref="L6:L10"/>
    <mergeCell ref="H6:H10"/>
    <mergeCell ref="I6:I10"/>
    <mergeCell ref="J6:J10"/>
    <mergeCell ref="A46:A80"/>
    <mergeCell ref="B46:B76"/>
    <mergeCell ref="A22:A24"/>
    <mergeCell ref="B23:B24"/>
    <mergeCell ref="G6:G10"/>
    <mergeCell ref="B30:B31"/>
    <mergeCell ref="A32:A33"/>
    <mergeCell ref="A34:A36"/>
    <mergeCell ref="B34:B36"/>
    <mergeCell ref="A37:A45"/>
    <mergeCell ref="B37:B41"/>
    <mergeCell ref="B43:B45"/>
    <mergeCell ref="A16:A21"/>
    <mergeCell ref="A98:A99"/>
    <mergeCell ref="B98:B99"/>
    <mergeCell ref="A100:A101"/>
    <mergeCell ref="B100:B101"/>
    <mergeCell ref="A85:A86"/>
    <mergeCell ref="A88:A91"/>
    <mergeCell ref="B89:B91"/>
    <mergeCell ref="A92:A93"/>
    <mergeCell ref="A94:A97"/>
    <mergeCell ref="B95:B97"/>
    <mergeCell ref="A82:A84"/>
    <mergeCell ref="B82:B84"/>
    <mergeCell ref="A25:A29"/>
    <mergeCell ref="B25:B29"/>
    <mergeCell ref="A30:A31"/>
  </mergeCells>
  <pageMargins left="0.70866141732283472" right="0.70866141732283472" top="0.74803149606299213" bottom="0.74803149606299213" header="0.31496062992125984" footer="0.31496062992125984"/>
  <pageSetup paperSize="9" scale="46" firstPageNumber="78" fitToHeight="0" orientation="landscape" useFirstPageNumber="1" r:id="rId1"/>
  <headerFooter>
    <oddHeader>&amp;C&amp;"Czcionka tekstu podstawowego,Standardowy"&amp;20- &amp;P -</oddHeader>
  </headerFooter>
  <rowBreaks count="2" manualBreakCount="2">
    <brk id="45" max="14" man="1"/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</vt:lpstr>
      <vt:lpstr>UWAGA</vt:lpstr>
      <vt:lpstr>TABLICA 1</vt:lpstr>
      <vt:lpstr>WYKRES1</vt:lpstr>
      <vt:lpstr>WYKRES2</vt:lpstr>
      <vt:lpstr>WYKRES3</vt:lpstr>
      <vt:lpstr>TABLICA 2</vt:lpstr>
      <vt:lpstr>WYKRES6</vt:lpstr>
      <vt:lpstr>TABLICA 3</vt:lpstr>
      <vt:lpstr>WYKRES5</vt:lpstr>
      <vt:lpstr>TABLICA 4 </vt:lpstr>
      <vt:lpstr>TABLICA 5</vt:lpstr>
      <vt:lpstr>WYKRES7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WYKRES4</vt:lpstr>
      <vt:lpstr>TABLICA 16</vt:lpstr>
      <vt:lpstr>TYTUŁ-środ.europejskie</vt:lpstr>
      <vt:lpstr>TABLICA 17</vt:lpstr>
      <vt:lpstr>TABLICA 18</vt:lpstr>
      <vt:lpstr>TABLICA 19</vt:lpstr>
      <vt:lpstr>TABLICA 20</vt:lpstr>
      <vt:lpstr>'TABLICA 2'!_Ver2</vt:lpstr>
      <vt:lpstr>'SPIS TREŚCI'!Obszar_wydruku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wrzesień 2021</dc:title>
  <cp:lastPrinted>2021-11-03T12:27:05Z</cp:lastPrinted>
  <dcterms:created xsi:type="dcterms:W3CDTF">2019-07-31T09:18:36Z</dcterms:created>
  <dcterms:modified xsi:type="dcterms:W3CDTF">2021-11-03T12:28:11Z</dcterms:modified>
</cp:coreProperties>
</file>