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agnieszka.janicka\Desktop\AKTUALNE\_DOSTĘPNOŚĆ_2024\2024_05_09\"/>
    </mc:Choice>
  </mc:AlternateContent>
  <xr:revisionPtr revIDLastSave="0" documentId="13_ncr:1_{11AE4321-2469-4C56-85A9-00323E345342}" xr6:coauthVersionLast="47" xr6:coauthVersionMax="47" xr10:uidLastSave="{00000000-0000-0000-0000-000000000000}"/>
  <bookViews>
    <workbookView xWindow="-28920" yWindow="-120" windowWidth="29040" windowHeight="15720" firstSheet="5" activeTab="10" xr2:uid="{00000000-000D-0000-FFFF-FFFF00000000}"/>
  </bookViews>
  <sheets>
    <sheet name="INSTRUKCJA" sheetId="16" r:id="rId1"/>
    <sheet name="metodyka-DEFINICJE" sheetId="1" r:id="rId2"/>
    <sheet name="zakres AUDYTU" sheetId="15" r:id="rId3"/>
    <sheet name="ROZLICZENIE" sheetId="3" r:id="rId4"/>
    <sheet name="styczeń" sheetId="6" r:id="rId5"/>
    <sheet name="luty" sheetId="5" r:id="rId6"/>
    <sheet name="marzec" sheetId="4" r:id="rId7"/>
    <sheet name="kwiecień" sheetId="2" r:id="rId8"/>
    <sheet name="maj" sheetId="7" r:id="rId9"/>
    <sheet name="czerwiec" sheetId="8" r:id="rId10"/>
    <sheet name="lipiec" sheetId="10" r:id="rId11"/>
    <sheet name="sierpień" sheetId="9" r:id="rId12"/>
    <sheet name="wrzesień" sheetId="11" r:id="rId13"/>
    <sheet name="październik" sheetId="12" r:id="rId14"/>
    <sheet name="listopad" sheetId="13" r:id="rId15"/>
    <sheet name="grudzień" sheetId="14" r:id="rId16"/>
  </sheets>
  <definedNames>
    <definedName name="_xlnm.Print_Area" localSheetId="9">czerwiec!$B$1:$AJ$39</definedName>
    <definedName name="_xlnm.Print_Area" localSheetId="15">grudzień!$B$1:$AK$39</definedName>
    <definedName name="_xlnm.Print_Area" localSheetId="0">INSTRUKCJA!$B$2:$C$22</definedName>
    <definedName name="_xlnm.Print_Area" localSheetId="7">kwiecień!$B$1:$AJ$39</definedName>
    <definedName name="_xlnm.Print_Area" localSheetId="10">lipiec!$B$1:$AK$39</definedName>
    <definedName name="_xlnm.Print_Area" localSheetId="14">listopad!$B$1:$AJ$39</definedName>
    <definedName name="_xlnm.Print_Area" localSheetId="5">luty!$B$1:$AG$39</definedName>
    <definedName name="_xlnm.Print_Area" localSheetId="8">maj!$B$1:$AK$39</definedName>
    <definedName name="_xlnm.Print_Area" localSheetId="6">marzec!$B$1:$AL$39</definedName>
    <definedName name="_xlnm.Print_Area" localSheetId="1">'metodyka-DEFINICJE'!$B$5:$H$33</definedName>
    <definedName name="_xlnm.Print_Area" localSheetId="13">październik!$B$1:$AK$39</definedName>
    <definedName name="_xlnm.Print_Area" localSheetId="3">ROZLICZENIE!$B$1:$R$30</definedName>
    <definedName name="_xlnm.Print_Area" localSheetId="11">sierpień!$B$1:$AK$39</definedName>
    <definedName name="_xlnm.Print_Area" localSheetId="4">styczeń!$B$1:$AK$39</definedName>
    <definedName name="_xlnm.Print_Area" localSheetId="12">wrzesień!$B$1:$AJ$39</definedName>
    <definedName name="_xlnm.Print_Area" localSheetId="2">'zakres AUDYTU'!$B$1:$D$29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14" l="1"/>
  <c r="I27" i="14"/>
  <c r="J27" i="14"/>
  <c r="K27" i="14"/>
  <c r="L27" i="14"/>
  <c r="M27" i="14"/>
  <c r="N27" i="14"/>
  <c r="O27" i="14"/>
  <c r="P27" i="14"/>
  <c r="Q27" i="14"/>
  <c r="R27" i="14"/>
  <c r="S27" i="14"/>
  <c r="T27" i="14"/>
  <c r="U27" i="14"/>
  <c r="V27" i="14"/>
  <c r="W27" i="14"/>
  <c r="X27" i="14"/>
  <c r="Y27" i="14"/>
  <c r="Z27" i="14"/>
  <c r="AA27" i="14"/>
  <c r="AB27" i="14"/>
  <c r="AC27" i="14"/>
  <c r="AD27" i="14"/>
  <c r="AE27" i="14"/>
  <c r="AF27" i="14"/>
  <c r="AG27" i="14"/>
  <c r="AH27" i="14"/>
  <c r="AI27" i="14"/>
  <c r="AJ27" i="14"/>
  <c r="AK27" i="14"/>
  <c r="G27" i="14"/>
  <c r="H9" i="14"/>
  <c r="I9" i="14"/>
  <c r="J9" i="14"/>
  <c r="K9" i="14"/>
  <c r="L9" i="14"/>
  <c r="M9" i="14"/>
  <c r="N9" i="14"/>
  <c r="O9" i="14"/>
  <c r="P9" i="14"/>
  <c r="Q9" i="14"/>
  <c r="R9" i="14"/>
  <c r="S9" i="14"/>
  <c r="T9" i="14"/>
  <c r="U9" i="14"/>
  <c r="V9" i="14"/>
  <c r="W9" i="14"/>
  <c r="X9" i="14"/>
  <c r="Y9" i="14"/>
  <c r="Z9" i="14"/>
  <c r="AA9" i="14"/>
  <c r="AB9" i="14"/>
  <c r="AC9" i="14"/>
  <c r="AD9" i="14"/>
  <c r="AE9" i="14"/>
  <c r="AF9" i="14"/>
  <c r="AG9" i="14"/>
  <c r="AH9" i="14"/>
  <c r="AI9" i="14"/>
  <c r="AJ9" i="14"/>
  <c r="AK9" i="14"/>
  <c r="G9" i="14"/>
  <c r="H27" i="13"/>
  <c r="I27" i="13"/>
  <c r="J27" i="13"/>
  <c r="K27" i="13"/>
  <c r="L27" i="13"/>
  <c r="M27" i="13"/>
  <c r="N27" i="13"/>
  <c r="O27" i="13"/>
  <c r="P27" i="13"/>
  <c r="Q27" i="13"/>
  <c r="R27" i="13"/>
  <c r="S27" i="13"/>
  <c r="T27" i="13"/>
  <c r="U27" i="13"/>
  <c r="V27" i="13"/>
  <c r="W27" i="13"/>
  <c r="X27" i="13"/>
  <c r="Y27" i="13"/>
  <c r="Z27" i="13"/>
  <c r="AA27" i="13"/>
  <c r="AB27" i="13"/>
  <c r="AC27" i="13"/>
  <c r="AD27" i="13"/>
  <c r="AE27" i="13"/>
  <c r="AF27" i="13"/>
  <c r="AG27" i="13"/>
  <c r="AH27" i="13"/>
  <c r="AI27" i="13"/>
  <c r="AJ27" i="13"/>
  <c r="G27" i="13"/>
  <c r="H9" i="13"/>
  <c r="I9" i="13"/>
  <c r="J9" i="13"/>
  <c r="K9" i="13"/>
  <c r="L9" i="13"/>
  <c r="M9" i="13"/>
  <c r="N9" i="13"/>
  <c r="O9" i="13"/>
  <c r="P9" i="13"/>
  <c r="Q9" i="13"/>
  <c r="R9" i="13"/>
  <c r="S9" i="13"/>
  <c r="T9" i="13"/>
  <c r="U9" i="13"/>
  <c r="V9" i="13"/>
  <c r="W9" i="13"/>
  <c r="X9" i="13"/>
  <c r="Y9" i="13"/>
  <c r="Z9" i="13"/>
  <c r="AA9" i="13"/>
  <c r="AB9" i="13"/>
  <c r="AC9" i="13"/>
  <c r="AD9" i="13"/>
  <c r="AE9" i="13"/>
  <c r="AF9" i="13"/>
  <c r="AG9" i="13"/>
  <c r="AH9" i="13"/>
  <c r="AI9" i="13"/>
  <c r="AJ9" i="13"/>
  <c r="G9" i="13"/>
  <c r="H27" i="12"/>
  <c r="I27" i="12"/>
  <c r="J27" i="12"/>
  <c r="K27" i="12"/>
  <c r="L27" i="12"/>
  <c r="M27" i="12"/>
  <c r="N27" i="12"/>
  <c r="O27" i="12"/>
  <c r="P27" i="12"/>
  <c r="Q27" i="12"/>
  <c r="R27" i="12"/>
  <c r="S27" i="12"/>
  <c r="T27" i="12"/>
  <c r="U27" i="12"/>
  <c r="V27" i="12"/>
  <c r="W27" i="12"/>
  <c r="X27" i="12"/>
  <c r="Y27" i="12"/>
  <c r="Z27" i="12"/>
  <c r="AA27" i="12"/>
  <c r="AB27" i="12"/>
  <c r="AC27" i="12"/>
  <c r="AD27" i="12"/>
  <c r="AE27" i="12"/>
  <c r="AF27" i="12"/>
  <c r="AG27" i="12"/>
  <c r="AH27" i="12"/>
  <c r="AI27" i="12"/>
  <c r="AJ27" i="12"/>
  <c r="AK27" i="12"/>
  <c r="G27" i="12"/>
  <c r="H9" i="12"/>
  <c r="I9" i="12"/>
  <c r="J9" i="12"/>
  <c r="K9" i="12"/>
  <c r="L9" i="12"/>
  <c r="M9" i="12"/>
  <c r="N9" i="12"/>
  <c r="O9" i="12"/>
  <c r="P9" i="12"/>
  <c r="Q9" i="12"/>
  <c r="R9" i="12"/>
  <c r="S9" i="12"/>
  <c r="T9" i="12"/>
  <c r="U9" i="12"/>
  <c r="V9" i="12"/>
  <c r="W9" i="12"/>
  <c r="X9" i="12"/>
  <c r="Y9" i="12"/>
  <c r="Z9" i="12"/>
  <c r="AA9" i="12"/>
  <c r="AB9" i="12"/>
  <c r="AC9" i="12"/>
  <c r="AD9" i="12"/>
  <c r="AE9" i="12"/>
  <c r="AF9" i="12"/>
  <c r="AG9" i="12"/>
  <c r="AH9" i="12"/>
  <c r="AI9" i="12"/>
  <c r="AJ9" i="12"/>
  <c r="AK9" i="12"/>
  <c r="G9" i="12"/>
  <c r="H27" i="11"/>
  <c r="I27" i="11"/>
  <c r="J27" i="11"/>
  <c r="K27" i="11"/>
  <c r="L27" i="11"/>
  <c r="M27" i="11"/>
  <c r="N27" i="11"/>
  <c r="O27" i="11"/>
  <c r="F28" i="11" s="1"/>
  <c r="F31" i="11" s="1"/>
  <c r="P27" i="11"/>
  <c r="Q27" i="11"/>
  <c r="R27" i="11"/>
  <c r="S27" i="11"/>
  <c r="T27" i="11"/>
  <c r="U27" i="11"/>
  <c r="V27" i="11"/>
  <c r="W27" i="11"/>
  <c r="X27" i="11"/>
  <c r="Y27" i="11"/>
  <c r="Z27" i="11"/>
  <c r="AA27" i="11"/>
  <c r="AB27" i="11"/>
  <c r="AC27" i="11"/>
  <c r="AD27" i="11"/>
  <c r="AE27" i="11"/>
  <c r="AF27" i="11"/>
  <c r="AG27" i="11"/>
  <c r="AH27" i="11"/>
  <c r="AI27" i="11"/>
  <c r="AJ27" i="11"/>
  <c r="G27" i="11"/>
  <c r="H9" i="11"/>
  <c r="I9" i="11"/>
  <c r="J9" i="11"/>
  <c r="K9" i="11"/>
  <c r="L9" i="11"/>
  <c r="M9" i="11"/>
  <c r="N9" i="11"/>
  <c r="O9" i="11"/>
  <c r="P9" i="11"/>
  <c r="Q9" i="11"/>
  <c r="R9" i="11"/>
  <c r="S9" i="11"/>
  <c r="T9" i="11"/>
  <c r="U9" i="11"/>
  <c r="V9" i="11"/>
  <c r="W9" i="11"/>
  <c r="X9" i="11"/>
  <c r="Y9" i="11"/>
  <c r="Z9" i="11"/>
  <c r="AA9" i="11"/>
  <c r="AB9" i="11"/>
  <c r="AC9" i="11"/>
  <c r="AD9" i="11"/>
  <c r="AE9" i="11"/>
  <c r="AF9" i="11"/>
  <c r="AG9" i="11"/>
  <c r="AH9" i="11"/>
  <c r="AI9" i="11"/>
  <c r="AJ9" i="11"/>
  <c r="G9" i="11"/>
  <c r="H27" i="9"/>
  <c r="I27" i="9"/>
  <c r="J27" i="9"/>
  <c r="K27" i="9"/>
  <c r="L27" i="9"/>
  <c r="M27" i="9"/>
  <c r="N27" i="9"/>
  <c r="O27" i="9"/>
  <c r="P27" i="9"/>
  <c r="Q27" i="9"/>
  <c r="R27" i="9"/>
  <c r="S27" i="9"/>
  <c r="T27" i="9"/>
  <c r="U27" i="9"/>
  <c r="V27" i="9"/>
  <c r="W27" i="9"/>
  <c r="X27" i="9"/>
  <c r="Y27" i="9"/>
  <c r="Z27" i="9"/>
  <c r="AA27" i="9"/>
  <c r="AB27" i="9"/>
  <c r="AC27" i="9"/>
  <c r="AD27" i="9"/>
  <c r="AE27" i="9"/>
  <c r="AF27" i="9"/>
  <c r="AG27" i="9"/>
  <c r="AH27" i="9"/>
  <c r="AI27" i="9"/>
  <c r="AJ27" i="9"/>
  <c r="AK27" i="9"/>
  <c r="G27" i="9"/>
  <c r="H9" i="9"/>
  <c r="I9" i="9"/>
  <c r="J9" i="9"/>
  <c r="K9" i="9"/>
  <c r="L9" i="9"/>
  <c r="M9" i="9"/>
  <c r="N9" i="9"/>
  <c r="O9" i="9"/>
  <c r="P9" i="9"/>
  <c r="Q9" i="9"/>
  <c r="R9" i="9"/>
  <c r="S9" i="9"/>
  <c r="T9" i="9"/>
  <c r="U9" i="9"/>
  <c r="V9" i="9"/>
  <c r="W9" i="9"/>
  <c r="X9" i="9"/>
  <c r="Y9" i="9"/>
  <c r="Z9" i="9"/>
  <c r="AA9" i="9"/>
  <c r="AB9" i="9"/>
  <c r="AC9" i="9"/>
  <c r="AD9" i="9"/>
  <c r="AE9" i="9"/>
  <c r="AF9" i="9"/>
  <c r="AG9" i="9"/>
  <c r="AH9" i="9"/>
  <c r="AI9" i="9"/>
  <c r="AJ9" i="9"/>
  <c r="AK9" i="9"/>
  <c r="G9" i="9"/>
  <c r="H27" i="10"/>
  <c r="I27" i="10"/>
  <c r="J27" i="10"/>
  <c r="K27" i="10"/>
  <c r="L27" i="10"/>
  <c r="M27" i="10"/>
  <c r="N27" i="10"/>
  <c r="O27" i="10"/>
  <c r="P27" i="10"/>
  <c r="Q27" i="10"/>
  <c r="R27" i="10"/>
  <c r="S27" i="10"/>
  <c r="T27" i="10"/>
  <c r="U27" i="10"/>
  <c r="V27" i="10"/>
  <c r="W27" i="10"/>
  <c r="X27" i="10"/>
  <c r="Y27" i="10"/>
  <c r="Z27" i="10"/>
  <c r="AA27" i="10"/>
  <c r="AB27" i="10"/>
  <c r="AC27" i="10"/>
  <c r="AD27" i="10"/>
  <c r="AE27" i="10"/>
  <c r="AF27" i="10"/>
  <c r="AG27" i="10"/>
  <c r="AH27" i="10"/>
  <c r="AI27" i="10"/>
  <c r="AJ27" i="10"/>
  <c r="AK27" i="10"/>
  <c r="G27" i="10"/>
  <c r="H9" i="10"/>
  <c r="I9" i="10"/>
  <c r="J9" i="10"/>
  <c r="K9" i="10"/>
  <c r="L9" i="10"/>
  <c r="M9" i="10"/>
  <c r="N9" i="10"/>
  <c r="O9" i="10"/>
  <c r="P9" i="10"/>
  <c r="Q9" i="10"/>
  <c r="R9" i="10"/>
  <c r="S9" i="10"/>
  <c r="T9" i="10"/>
  <c r="U9" i="10"/>
  <c r="V9" i="10"/>
  <c r="W9" i="10"/>
  <c r="X9" i="10"/>
  <c r="Y9" i="10"/>
  <c r="Z9" i="10"/>
  <c r="AA9" i="10"/>
  <c r="AB9" i="10"/>
  <c r="AC9" i="10"/>
  <c r="AD9" i="10"/>
  <c r="AE9" i="10"/>
  <c r="AF9" i="10"/>
  <c r="AG9" i="10"/>
  <c r="AH9" i="10"/>
  <c r="AI9" i="10"/>
  <c r="AJ9" i="10"/>
  <c r="AK9" i="10"/>
  <c r="G9" i="10"/>
  <c r="H27" i="8"/>
  <c r="I27" i="8"/>
  <c r="J27" i="8"/>
  <c r="K27" i="8"/>
  <c r="L27" i="8"/>
  <c r="M27" i="8"/>
  <c r="N27" i="8"/>
  <c r="O27" i="8"/>
  <c r="P27" i="8"/>
  <c r="Q27" i="8"/>
  <c r="R27" i="8"/>
  <c r="S27" i="8"/>
  <c r="T27" i="8"/>
  <c r="U27" i="8"/>
  <c r="V27" i="8"/>
  <c r="W27" i="8"/>
  <c r="X27" i="8"/>
  <c r="Y27" i="8"/>
  <c r="Z27" i="8"/>
  <c r="AA27" i="8"/>
  <c r="AB27" i="8"/>
  <c r="AC27" i="8"/>
  <c r="AD27" i="8"/>
  <c r="AE27" i="8"/>
  <c r="AF27" i="8"/>
  <c r="AG27" i="8"/>
  <c r="AH27" i="8"/>
  <c r="AI27" i="8"/>
  <c r="AJ27" i="8"/>
  <c r="V9" i="8"/>
  <c r="W9" i="8"/>
  <c r="X9" i="8"/>
  <c r="Y9" i="8"/>
  <c r="Z9" i="8"/>
  <c r="AA9" i="8"/>
  <c r="AB9" i="8"/>
  <c r="AC9" i="8"/>
  <c r="AD9" i="8"/>
  <c r="AE9" i="8"/>
  <c r="AF9" i="8"/>
  <c r="AG9" i="8"/>
  <c r="AH9" i="8"/>
  <c r="AI9" i="8"/>
  <c r="AJ9" i="8"/>
  <c r="U9" i="8"/>
  <c r="H27" i="7"/>
  <c r="I27" i="7"/>
  <c r="J27" i="7"/>
  <c r="K27" i="7"/>
  <c r="L27" i="7"/>
  <c r="M27" i="7"/>
  <c r="N27" i="7"/>
  <c r="O27" i="7"/>
  <c r="P27" i="7"/>
  <c r="Q27" i="7"/>
  <c r="R27" i="7"/>
  <c r="S27" i="7"/>
  <c r="T27" i="7"/>
  <c r="U27" i="7"/>
  <c r="V27" i="7"/>
  <c r="W27" i="7"/>
  <c r="X27" i="7"/>
  <c r="Y27" i="7"/>
  <c r="Z27" i="7"/>
  <c r="AA27" i="7"/>
  <c r="AB27" i="7"/>
  <c r="AC27" i="7"/>
  <c r="AD27" i="7"/>
  <c r="AE27" i="7"/>
  <c r="AF27" i="7"/>
  <c r="AG27" i="7"/>
  <c r="AH27" i="7"/>
  <c r="AI27" i="7"/>
  <c r="AJ27" i="7"/>
  <c r="AK27" i="7"/>
  <c r="G27" i="7"/>
  <c r="H9" i="7"/>
  <c r="I9" i="7"/>
  <c r="J9" i="7"/>
  <c r="K9" i="7"/>
  <c r="L9" i="7"/>
  <c r="M9" i="7"/>
  <c r="N9" i="7"/>
  <c r="O9" i="7"/>
  <c r="P9" i="7"/>
  <c r="Q9" i="7"/>
  <c r="R9" i="7"/>
  <c r="S9" i="7"/>
  <c r="T9" i="7"/>
  <c r="U9" i="7"/>
  <c r="V9" i="7"/>
  <c r="W9" i="7"/>
  <c r="X9" i="7"/>
  <c r="Y9" i="7"/>
  <c r="Z9" i="7"/>
  <c r="AA9" i="7"/>
  <c r="AB9" i="7"/>
  <c r="AC9" i="7"/>
  <c r="AD9" i="7"/>
  <c r="AE9" i="7"/>
  <c r="AF9" i="7"/>
  <c r="AG9" i="7"/>
  <c r="AH9" i="7"/>
  <c r="AI9" i="7"/>
  <c r="AJ9" i="7"/>
  <c r="AK9" i="7"/>
  <c r="G9" i="7"/>
  <c r="H27" i="2"/>
  <c r="I27" i="2"/>
  <c r="J27" i="2"/>
  <c r="K27" i="2"/>
  <c r="L27" i="2"/>
  <c r="M27" i="2"/>
  <c r="N27" i="2"/>
  <c r="O27" i="2"/>
  <c r="P27" i="2"/>
  <c r="Q27" i="2"/>
  <c r="R27" i="2"/>
  <c r="S27" i="2"/>
  <c r="T27" i="2"/>
  <c r="U27" i="2"/>
  <c r="V27" i="2"/>
  <c r="W27" i="2"/>
  <c r="X27" i="2"/>
  <c r="Y27" i="2"/>
  <c r="Z27" i="2"/>
  <c r="AA27" i="2"/>
  <c r="AB27" i="2"/>
  <c r="AC27" i="2"/>
  <c r="AD27" i="2"/>
  <c r="AE27" i="2"/>
  <c r="AF27" i="2"/>
  <c r="AG27" i="2"/>
  <c r="AH27" i="2"/>
  <c r="AI27" i="2"/>
  <c r="AJ27" i="2"/>
  <c r="G27" i="2"/>
  <c r="H9" i="2"/>
  <c r="I9" i="2"/>
  <c r="J9" i="2"/>
  <c r="K9" i="2"/>
  <c r="L9" i="2"/>
  <c r="M9" i="2"/>
  <c r="N9" i="2"/>
  <c r="O9" i="2"/>
  <c r="P9" i="2"/>
  <c r="Q9" i="2"/>
  <c r="R9" i="2"/>
  <c r="S9" i="2"/>
  <c r="T9" i="2"/>
  <c r="U9" i="2"/>
  <c r="V9" i="2"/>
  <c r="W9" i="2"/>
  <c r="X9" i="2"/>
  <c r="Y9" i="2"/>
  <c r="Z9" i="2"/>
  <c r="AA9" i="2"/>
  <c r="AB9" i="2"/>
  <c r="AC9" i="2"/>
  <c r="AD9" i="2"/>
  <c r="AE9" i="2"/>
  <c r="AF9" i="2"/>
  <c r="AG9" i="2"/>
  <c r="AH9" i="2"/>
  <c r="AI9" i="2"/>
  <c r="AJ9" i="2"/>
  <c r="G9" i="2"/>
  <c r="H27" i="4"/>
  <c r="I27" i="4"/>
  <c r="J27" i="4"/>
  <c r="K27" i="4"/>
  <c r="L27" i="4"/>
  <c r="M27" i="4"/>
  <c r="N27" i="4"/>
  <c r="O27" i="4"/>
  <c r="P27" i="4"/>
  <c r="Q27" i="4"/>
  <c r="R27" i="4"/>
  <c r="S27" i="4"/>
  <c r="T27" i="4"/>
  <c r="U27" i="4"/>
  <c r="V27" i="4"/>
  <c r="W27" i="4"/>
  <c r="X27" i="4"/>
  <c r="Y27" i="4"/>
  <c r="Z27" i="4"/>
  <c r="AA27" i="4"/>
  <c r="AB27" i="4"/>
  <c r="AC27" i="4"/>
  <c r="AD27" i="4"/>
  <c r="AE27" i="4"/>
  <c r="AF27" i="4"/>
  <c r="AG27" i="4"/>
  <c r="AH27" i="4"/>
  <c r="AI27" i="4"/>
  <c r="AJ27" i="4"/>
  <c r="AK27" i="4"/>
  <c r="G27"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G9" i="4"/>
  <c r="H27" i="5"/>
  <c r="I27" i="5"/>
  <c r="J27" i="5"/>
  <c r="K27" i="5"/>
  <c r="L27" i="5"/>
  <c r="M27" i="5"/>
  <c r="N27" i="5"/>
  <c r="O27" i="5"/>
  <c r="P27" i="5"/>
  <c r="Q27" i="5"/>
  <c r="R27" i="5"/>
  <c r="S27" i="5"/>
  <c r="T27" i="5"/>
  <c r="U27" i="5"/>
  <c r="V27" i="5"/>
  <c r="W27" i="5"/>
  <c r="X27" i="5"/>
  <c r="Y27" i="5"/>
  <c r="Z27" i="5"/>
  <c r="AA27" i="5"/>
  <c r="AB27" i="5"/>
  <c r="AC27" i="5"/>
  <c r="AD27" i="5"/>
  <c r="AE27" i="5"/>
  <c r="AF27" i="5"/>
  <c r="AG27" i="5"/>
  <c r="AH27" i="5"/>
  <c r="G27" i="5"/>
  <c r="H9" i="5"/>
  <c r="I9" i="5"/>
  <c r="J9" i="5"/>
  <c r="K9" i="5"/>
  <c r="L9" i="5"/>
  <c r="M9" i="5"/>
  <c r="N9" i="5"/>
  <c r="O9" i="5"/>
  <c r="P9" i="5"/>
  <c r="Q9" i="5"/>
  <c r="R9" i="5"/>
  <c r="S9" i="5"/>
  <c r="T9" i="5"/>
  <c r="U9" i="5"/>
  <c r="V9" i="5"/>
  <c r="W9" i="5"/>
  <c r="X9" i="5"/>
  <c r="Y9" i="5"/>
  <c r="Z9" i="5"/>
  <c r="AA9" i="5"/>
  <c r="AB9" i="5"/>
  <c r="AC9" i="5"/>
  <c r="AD9" i="5"/>
  <c r="AE9" i="5"/>
  <c r="AF9" i="5"/>
  <c r="AG9" i="5"/>
  <c r="AH9" i="5"/>
  <c r="G9" i="5"/>
  <c r="H27" i="6"/>
  <c r="I27" i="6"/>
  <c r="J27" i="6"/>
  <c r="K27" i="6"/>
  <c r="L27" i="6"/>
  <c r="M27" i="6"/>
  <c r="N27" i="6"/>
  <c r="O27" i="6"/>
  <c r="P27" i="6"/>
  <c r="Q27" i="6"/>
  <c r="R27" i="6"/>
  <c r="S27" i="6"/>
  <c r="T27" i="6"/>
  <c r="U27" i="6"/>
  <c r="V27" i="6"/>
  <c r="W27" i="6"/>
  <c r="X27" i="6"/>
  <c r="Y27" i="6"/>
  <c r="Z27" i="6"/>
  <c r="AA27" i="6"/>
  <c r="AB27" i="6"/>
  <c r="AC27" i="6"/>
  <c r="AD27" i="6"/>
  <c r="AE27" i="6"/>
  <c r="AF27" i="6"/>
  <c r="AG27" i="6"/>
  <c r="AH27" i="6"/>
  <c r="AI27" i="6"/>
  <c r="AJ27" i="6"/>
  <c r="AK27" i="6"/>
  <c r="G27" i="6"/>
  <c r="H9" i="6"/>
  <c r="I9" i="6"/>
  <c r="J9" i="6"/>
  <c r="K9" i="6"/>
  <c r="L9" i="6"/>
  <c r="M9" i="6"/>
  <c r="N9" i="6"/>
  <c r="O9" i="6"/>
  <c r="P9" i="6"/>
  <c r="Q9" i="6"/>
  <c r="R9" i="6"/>
  <c r="S9" i="6"/>
  <c r="T9" i="6"/>
  <c r="U9" i="6"/>
  <c r="V9" i="6"/>
  <c r="W9" i="6"/>
  <c r="X9" i="6"/>
  <c r="Y9" i="6"/>
  <c r="Z9" i="6"/>
  <c r="AA9" i="6"/>
  <c r="AB9" i="6"/>
  <c r="AC9" i="6"/>
  <c r="AD9" i="6"/>
  <c r="AE9" i="6"/>
  <c r="AF9" i="6"/>
  <c r="AG9" i="6"/>
  <c r="AH9" i="6"/>
  <c r="AI9" i="6"/>
  <c r="AJ9" i="6"/>
  <c r="AK9" i="6"/>
  <c r="G9" i="6"/>
  <c r="F10" i="7" l="1"/>
  <c r="F13" i="7" s="1"/>
  <c r="F28" i="7"/>
  <c r="F31" i="7" s="1"/>
  <c r="F28" i="2"/>
  <c r="F31" i="2" s="1"/>
  <c r="F28" i="9"/>
  <c r="F31" i="9" s="1"/>
  <c r="F28" i="10"/>
  <c r="F31" i="10" s="1"/>
  <c r="F10" i="9"/>
  <c r="F13" i="9" s="1"/>
  <c r="F10" i="2"/>
  <c r="F13" i="2" s="1"/>
  <c r="F10" i="10"/>
  <c r="F13" i="10" s="1"/>
  <c r="F10" i="11"/>
  <c r="F13" i="11" s="1"/>
  <c r="K28" i="3" l="1"/>
  <c r="H28" i="3"/>
  <c r="K27" i="3"/>
  <c r="H27" i="3"/>
  <c r="H29" i="3" s="1"/>
  <c r="K26" i="3"/>
  <c r="H26" i="3"/>
  <c r="G9" i="8"/>
  <c r="H9" i="8" l="1"/>
  <c r="K29" i="3"/>
  <c r="I9" i="8"/>
  <c r="F36" i="2" l="1"/>
  <c r="F37" i="2" s="1"/>
  <c r="F36" i="9"/>
  <c r="F37" i="9" s="1"/>
  <c r="F36" i="11"/>
  <c r="F37" i="11" s="1"/>
  <c r="F36" i="7"/>
  <c r="F37" i="7" s="1"/>
  <c r="J9" i="8"/>
  <c r="K9" i="8" l="1"/>
  <c r="L9" i="8" l="1"/>
  <c r="M9" i="8" l="1"/>
  <c r="N9" i="8" l="1"/>
  <c r="O9" i="8" l="1"/>
  <c r="P9" i="8" l="1"/>
  <c r="Q9" i="8" l="1"/>
  <c r="R9" i="8" l="1"/>
  <c r="S9" i="8" l="1"/>
  <c r="T9" i="8" l="1"/>
  <c r="F10" i="8" s="1"/>
  <c r="F13" i="8" s="1"/>
  <c r="F28" i="12" l="1"/>
  <c r="F31" i="12" l="1"/>
  <c r="F28" i="14"/>
  <c r="F31" i="14" s="1"/>
  <c r="F10" i="12"/>
  <c r="F10" i="6"/>
  <c r="F13" i="6" s="1"/>
  <c r="P9" i="3"/>
  <c r="M8" i="3"/>
  <c r="F10" i="4"/>
  <c r="F13" i="4" s="1"/>
  <c r="M7" i="3"/>
  <c r="K8" i="3"/>
  <c r="K9" i="3"/>
  <c r="F10" i="13"/>
  <c r="F13" i="13" s="1"/>
  <c r="F28" i="5"/>
  <c r="P7" i="3" l="1"/>
  <c r="F13" i="12"/>
  <c r="F36" i="12" s="1"/>
  <c r="F37" i="12" s="1"/>
  <c r="F31" i="5"/>
  <c r="P8" i="3"/>
  <c r="N8" i="3"/>
  <c r="F28" i="6"/>
  <c r="H9" i="3"/>
  <c r="I7" i="3"/>
  <c r="N7" i="3"/>
  <c r="O7" i="3"/>
  <c r="O9" i="3"/>
  <c r="G7" i="3"/>
  <c r="M9" i="3"/>
  <c r="Q7" i="3"/>
  <c r="G6" i="3"/>
  <c r="K7" i="3"/>
  <c r="L7" i="3"/>
  <c r="R9" i="3"/>
  <c r="F28" i="13"/>
  <c r="F10" i="5"/>
  <c r="F13" i="5" s="1"/>
  <c r="F28" i="4"/>
  <c r="F37" i="13" l="1"/>
  <c r="F38" i="13" s="1"/>
  <c r="F31" i="13"/>
  <c r="F36" i="13" s="1"/>
  <c r="F31" i="4"/>
  <c r="F36" i="4" s="1"/>
  <c r="F37" i="4" s="1"/>
  <c r="F36" i="5"/>
  <c r="F37" i="5" s="1"/>
  <c r="F31" i="6"/>
  <c r="F36" i="6" s="1"/>
  <c r="F37" i="6" s="1"/>
  <c r="I6" i="3"/>
  <c r="O8" i="3"/>
  <c r="H8" i="3"/>
  <c r="F38" i="12"/>
  <c r="P6" i="3"/>
  <c r="P13" i="3" s="1"/>
  <c r="N9" i="3"/>
  <c r="G9" i="3"/>
  <c r="G13" i="3" s="1"/>
  <c r="H7" i="3"/>
  <c r="Q9" i="3"/>
  <c r="I9" i="3"/>
  <c r="J7" i="3"/>
  <c r="O6" i="3"/>
  <c r="J9" i="3"/>
  <c r="Q6" i="3"/>
  <c r="K6" i="3"/>
  <c r="F10" i="14"/>
  <c r="F13" i="14" s="1"/>
  <c r="G8" i="3" l="1"/>
  <c r="G11" i="3" s="1"/>
  <c r="G12" i="3" s="1"/>
  <c r="F39" i="6" s="1"/>
  <c r="I13" i="3"/>
  <c r="J8" i="3"/>
  <c r="I8" i="3"/>
  <c r="I11" i="3" s="1"/>
  <c r="I12" i="3" s="1"/>
  <c r="I15" i="3" s="1"/>
  <c r="P11" i="3"/>
  <c r="P12" i="3" s="1"/>
  <c r="P15" i="3" s="1"/>
  <c r="H6" i="3"/>
  <c r="H13" i="3" s="1"/>
  <c r="K13" i="3"/>
  <c r="K11" i="3"/>
  <c r="K12" i="3" s="1"/>
  <c r="O13" i="3"/>
  <c r="O11" i="3"/>
  <c r="O12" i="3" s="1"/>
  <c r="O15" i="3" s="1"/>
  <c r="Q13" i="3"/>
  <c r="J6" i="3"/>
  <c r="Q8" i="3"/>
  <c r="Q11" i="3" s="1"/>
  <c r="Q12" i="3" s="1"/>
  <c r="R7" i="3"/>
  <c r="F38" i="11"/>
  <c r="Q15" i="3" l="1"/>
  <c r="G15" i="3"/>
  <c r="K15" i="3"/>
  <c r="H11" i="3"/>
  <c r="H12" i="3" s="1"/>
  <c r="H15" i="3" s="1"/>
  <c r="J13" i="3"/>
  <c r="J11" i="3"/>
  <c r="J12" i="3" s="1"/>
  <c r="F38" i="4"/>
  <c r="F38" i="5"/>
  <c r="F38" i="6"/>
  <c r="F39" i="5" l="1"/>
  <c r="F39" i="4"/>
  <c r="F39" i="2"/>
  <c r="F39" i="7"/>
  <c r="J15" i="3"/>
  <c r="N6" i="3" l="1"/>
  <c r="F38" i="2"/>
  <c r="N11" i="3" l="1"/>
  <c r="N13" i="3"/>
  <c r="F38" i="7"/>
  <c r="N12" i="3" l="1"/>
  <c r="N15" i="3" l="1"/>
  <c r="F38" i="9" l="1"/>
  <c r="F36" i="10"/>
  <c r="M6" i="3"/>
  <c r="M13" i="3" s="1"/>
  <c r="F37" i="10" l="1"/>
  <c r="F38" i="10" s="1"/>
  <c r="M11" i="3"/>
  <c r="M12" i="3" l="1"/>
  <c r="M15" i="3" s="1"/>
  <c r="R6" i="3"/>
  <c r="R13" i="3" s="1"/>
  <c r="R8" i="3" l="1"/>
  <c r="R11" i="3" s="1"/>
  <c r="F36" i="14"/>
  <c r="F37" i="14" s="1"/>
  <c r="F38" i="14" s="1"/>
  <c r="R12" i="3" l="1"/>
  <c r="R15" i="3" l="1"/>
  <c r="L6" i="3"/>
  <c r="G27" i="8"/>
  <c r="F28" i="8" s="1"/>
  <c r="L9" i="3" s="1"/>
  <c r="L13" i="3" s="1"/>
  <c r="F39" i="8" l="1"/>
  <c r="F39" i="10"/>
  <c r="F39" i="14"/>
  <c r="F39" i="9"/>
  <c r="F39" i="11"/>
  <c r="F39" i="13"/>
  <c r="F39" i="12"/>
  <c r="E13" i="3"/>
  <c r="E17" i="3" s="1"/>
  <c r="F31" i="8"/>
  <c r="L8" i="3" l="1"/>
  <c r="L11" i="3" s="1"/>
  <c r="F36" i="8"/>
  <c r="F37" i="8" s="1"/>
  <c r="F38" i="8" s="1"/>
  <c r="E11" i="3" l="1"/>
  <c r="L12" i="3"/>
  <c r="L15" i="3" l="1"/>
  <c r="E15" i="3" s="1"/>
  <c r="E12" i="3"/>
</calcChain>
</file>

<file path=xl/sharedStrings.xml><?xml version="1.0" encoding="utf-8"?>
<sst xmlns="http://schemas.openxmlformats.org/spreadsheetml/2006/main" count="809" uniqueCount="172">
  <si>
    <t xml:space="preserve">średnia temperatura dobowa </t>
  </si>
  <si>
    <t>parametr</t>
  </si>
  <si>
    <t>jednostka</t>
  </si>
  <si>
    <t>żródło danych</t>
  </si>
  <si>
    <t>liczba</t>
  </si>
  <si>
    <t>potwierdzenie</t>
  </si>
  <si>
    <t>GJ/miesiąc</t>
  </si>
  <si>
    <t>STD</t>
  </si>
  <si>
    <t>obliczenie</t>
  </si>
  <si>
    <t>oznaczenie</t>
  </si>
  <si>
    <t>GJ</t>
  </si>
  <si>
    <t>WRP</t>
  </si>
  <si>
    <t>Qco / STD</t>
  </si>
  <si>
    <t>wskaźnik rozliczeniowy programu</t>
  </si>
  <si>
    <t>ΔEP</t>
  </si>
  <si>
    <t>obliczenia własne Operatora sieci na podstawie powyższych źródeł danych</t>
  </si>
  <si>
    <t>dane  wyjściowe  do  obliczeń</t>
  </si>
  <si>
    <t xml:space="preserve">obliczenie  uzyskanego  efektu  </t>
  </si>
  <si>
    <t>suma efektów miesięcznych</t>
  </si>
  <si>
    <t>°C</t>
  </si>
  <si>
    <t>średniomiesięczna ilość ciepła dostarczana na potrzeby CWU</t>
  </si>
  <si>
    <t>średniomiesięczna ilość ciepła dostarczana na potrzeby CO</t>
  </si>
  <si>
    <t>średnia arytmetyczna sprzedawanego ciepła z miesięcy czerwiec, lipiec i sierpień</t>
  </si>
  <si>
    <t>oszczędność zużycia energii pierwotnej dla porównywanych miesięcy</t>
  </si>
  <si>
    <t>ΔEPi</t>
  </si>
  <si>
    <t>STDi</t>
  </si>
  <si>
    <t>Mg/rok</t>
  </si>
  <si>
    <t>Δ WPRi</t>
  </si>
  <si>
    <t xml:space="preserve"> </t>
  </si>
  <si>
    <t>Qico / STDi</t>
  </si>
  <si>
    <t>Qico</t>
  </si>
  <si>
    <t>Qico = Qi - Qcwu</t>
  </si>
  <si>
    <t>Qi</t>
  </si>
  <si>
    <t>ilośc dni grzewczych w miesiącu</t>
  </si>
  <si>
    <t>przyjmujemy, że średnia z miesięcy czerwiec-lipiec-sierpień jest tożsama ze średnim zapotrzebowaniem miesięcznym ciepła na produkcję CWU</t>
  </si>
  <si>
    <t>dni miesiąca rozliczeniowego</t>
  </si>
  <si>
    <t>temperatura dobowa danego dnia miesiąca</t>
  </si>
  <si>
    <t>temperatura zewnętrzna rozpoczęcia usługi CO</t>
  </si>
  <si>
    <t>dobowe stopnie ogrzewania</t>
  </si>
  <si>
    <t>Δ°C</t>
  </si>
  <si>
    <t>ilość stopniodni miesiąca</t>
  </si>
  <si>
    <t>KWIECIEŃ</t>
  </si>
  <si>
    <t>miesięczna ilość ciepła na potrzeby CWU</t>
  </si>
  <si>
    <t>czerwiec</t>
  </si>
  <si>
    <t>lipiec</t>
  </si>
  <si>
    <t>sierpień</t>
  </si>
  <si>
    <t>średnioroczna ilość ciepła na potrzeby CWU</t>
  </si>
  <si>
    <t>miesięczna ilość ciepła dostarczona na CO+CWU</t>
  </si>
  <si>
    <t>GJ/1°</t>
  </si>
  <si>
    <t>styczeń</t>
  </si>
  <si>
    <t>luty</t>
  </si>
  <si>
    <t>marzec</t>
  </si>
  <si>
    <t>kwiecień</t>
  </si>
  <si>
    <t>maj</t>
  </si>
  <si>
    <t>wrzesień</t>
  </si>
  <si>
    <t>październik</t>
  </si>
  <si>
    <t>listopad</t>
  </si>
  <si>
    <t>grudzień</t>
  </si>
  <si>
    <t>ΔWRPi</t>
  </si>
  <si>
    <t>rocznie</t>
  </si>
  <si>
    <t>ΔEP%</t>
  </si>
  <si>
    <t>miesięczny wskaźnik rozliczeniowy programu</t>
  </si>
  <si>
    <t>rok odniesienia</t>
  </si>
  <si>
    <t>miesiąc odniesienia</t>
  </si>
  <si>
    <t>rok rozliczeniowy efektu</t>
  </si>
  <si>
    <t>miesiąc rozliczeniowy efektu</t>
  </si>
  <si>
    <t>dni miesiąca odniesienia</t>
  </si>
  <si>
    <t>narastająca oszczędność energii pierwotnej EP</t>
  </si>
  <si>
    <t>kg/GJ</t>
  </si>
  <si>
    <t>kg/miesiąc</t>
  </si>
  <si>
    <t>%</t>
  </si>
  <si>
    <t>STYCZEŃ</t>
  </si>
  <si>
    <t>LUTY</t>
  </si>
  <si>
    <t>MARZEC</t>
  </si>
  <si>
    <t>MAJ</t>
  </si>
  <si>
    <t>CZERWIEC</t>
  </si>
  <si>
    <t>LIPIEC</t>
  </si>
  <si>
    <t>SIERPIEŃ</t>
  </si>
  <si>
    <t>WRZESIEŃ</t>
  </si>
  <si>
    <t>PAŹDZIERNIK</t>
  </si>
  <si>
    <t>LISTOPAD</t>
  </si>
  <si>
    <t>GRUDZIEŃ</t>
  </si>
  <si>
    <t>ROZLICZENIE  EFEKTU  EKOLOGICZNEGO</t>
  </si>
  <si>
    <t>niezbędne do obliczeń wskaźniki emisyjności winny być pozyskiwane z aktualnych danych publikowanych przez KOBIZE</t>
  </si>
  <si>
    <t>warunki uznania audytu i rozliczenia za poprawnie wykonane</t>
  </si>
  <si>
    <t>dane przekazywane w składanym wniosku o dofinansowanie</t>
  </si>
  <si>
    <t>dane przekazywane w audycie potwierdzającym uzyskany efekt  ekologiczny i jego trwałość</t>
  </si>
  <si>
    <t>Składany wniosek winien zawierać audyt otwarcia (ex ante)</t>
  </si>
  <si>
    <t>Składane rozliczenie uzyskania efektu winnno zawierać audyt powykonawczy (ex post)</t>
  </si>
  <si>
    <t>Dla ujednolicenia rozliczenia efektu wprowadzono model obliczeniowy oparty o algorytm opisany w zakładce "metodyka-DEFINICJE"</t>
  </si>
  <si>
    <t>Dla ujednolicenia rozliczenia efektu należy stosować ten sam model obliczeniowy opisany w zakładce "metodyka-DEFINICJE"</t>
  </si>
  <si>
    <t>Tak przygotowane arkusze danych dokumentujących uzyskany efekt należy wydrukować i dołączyć do składanego raportu po zakończeniu projektu jak i w 5-cio letnim okresie jego trwałości wraz z wersją edytowalną źródłowego arkusza excel</t>
  </si>
  <si>
    <t>w przypadkach nieprzewidzianych niniejszym opisem konieczne jest ujęcie uzgodnionych odstępstw w Umowie o Dofinansowanie</t>
  </si>
  <si>
    <t>Tak przygotowane arkusze danych odniesienia należy wydrukować i dołączyć do składanego wniosku o dofinansowanie wraz z wersją edytowalną źródłowego arkusza excel;</t>
  </si>
  <si>
    <t>metodyka obliczeń efektu uzyskiwanego w wyniku digitalizacji sieci ciepłowniczej</t>
  </si>
  <si>
    <t>wg oficjalnych dokumentów sprawozdawczych operatora zdigitalizowanej sieci</t>
  </si>
  <si>
    <t>obliczenia przeprowadzane podczas audytu dla poszczególnych miesięcy roku poprzedzajacego digitalizację sieci</t>
  </si>
  <si>
    <t>obliczenia przeprowadzane podczas audytu dla poszczególnych miesięcy roku w trakcie oceny osiagnięcia efektu ekologicznego dzięki digitalizacji sieci</t>
  </si>
  <si>
    <t>obliczenia przeprowadzane podczas audytu na bazie danych uzyskanych z obliczeń porównywanych miesięcy przed i po digitalizacją</t>
  </si>
  <si>
    <t>audyt odniesienia (ex ante) przed digitalizacją</t>
  </si>
  <si>
    <t xml:space="preserve">opis i inwentaryzacja elementów sieci ciepłowniczej wskazanej do digitalizacji </t>
  </si>
  <si>
    <t>zebranie miesięcznych danych roku odniesienia wg Metodyki Programu Priorytetowego "digitalizacja sieci ciepłowniczej"</t>
  </si>
  <si>
    <t>audyt potwierdzający (ex post) po digitalizacji i w 5-cio letnim okresie trwałości Projektu</t>
  </si>
  <si>
    <t>wskazanie elementów systemu ciepłowniczego do objęcia digitalizacją</t>
  </si>
  <si>
    <t>wariantowa analiza możliwości poprawy efektywności energetycznej systemu ciepłowniczego poprzez jego digitalizację</t>
  </si>
  <si>
    <t xml:space="preserve">raport podsumowujący ze wskazaniem uzyskanych oszczędności energii pierwotnej i końcowej.  </t>
  </si>
  <si>
    <t>PRZED DIGITALIZACJĄ</t>
  </si>
  <si>
    <t>PO DIGITALIZACJI</t>
  </si>
  <si>
    <t>uzasadnienie celowości digitalizacji wskazanych elementów systemu ciepłowniczego</t>
  </si>
  <si>
    <t>bezwzględnie wymagane: wskazanie zalecanych działań eksploatacyjnych wykorzystujących zdigitalizowany system ciepłowniczy niezbędnych dla uzyskania oszczędności energii z podziałem na pierwotną i końcową</t>
  </si>
  <si>
    <t xml:space="preserve">potwierdzający opis i inwentaryzacja elementów sieci ciepłowniczej poddanych digitalizacji </t>
  </si>
  <si>
    <t>zastosowanie tej samej, wskazanej metodyki w audycie przed, po procesie digitalizacji jak i w okresie trwałości;</t>
  </si>
  <si>
    <t>wskaźnik rozliczeniowy programu przed digitalizacją sieci</t>
  </si>
  <si>
    <t>wskaźnik rozliczeniowy programu po digitalizacji sieci</t>
  </si>
  <si>
    <t>określenie stopniodni danego miesiąca rozliczeniowego zdigitaliowanej sieci</t>
  </si>
  <si>
    <t>średniomiesięczna ilość ciepła dostarczana do zdigitaliowanej sieci</t>
  </si>
  <si>
    <t>uzyskany efekt miesięczny poprawy efektywności zdigitaliowanej sieci</t>
  </si>
  <si>
    <t>wskaźnik zużycia energii na ogrzewanie przy spadku temperatury zewnętrznej o 1° C</t>
  </si>
  <si>
    <t xml:space="preserve">   </t>
  </si>
  <si>
    <t>oszczędność zużycia energii pierwotnej / końcowej</t>
  </si>
  <si>
    <t>obliczenia arkusza</t>
  </si>
  <si>
    <t>oficjalne dane Operatora</t>
  </si>
  <si>
    <t>kg</t>
  </si>
  <si>
    <t>zebranie danych miesięcznych roku rozliczenia wg Metodyki Programu Priorytetowego "digitalizacja sieci ciepłowniczej"</t>
  </si>
  <si>
    <t>Proponowana metodyka zakłada,że wprowadzona (dzięki dofinansowaniu) dygitalizacja systemu dystrybucji jak i węzłów cieplnych posłuży w efekcie jego jako narzędzie do optymalizacji dostaw ciepła i zarządzania "komfortem cieplnym" odbiorcy końcowego, a w rezultacie przyczyni się po jego stronie do wymiernych oszczędności finansowych. Dla dostawcy będzie elementem wymaganej prawem rocznej poprawy efektywności energetycznej systemu oraz podstawą do ubiegania się o bonus finansowy w postaci "białych certyfikatów". Model zakłada, że główny efekt oszczędnościowy będzie osiagany poprzez optymalizację procesu centralnego ogrzewania.</t>
  </si>
  <si>
    <t>Oczekiwaniem NFOŚiGW jest ujęcie w opracowaniu audytowym elementów wskazanych w zakładce "zakres AUDYTU"</t>
  </si>
  <si>
    <t>składając Wniosek o Dofinansowanie  należy przygotować i załączyć karty danych odniesienia wg wzorów ujętych w zakładkach od "styczeń" do "grudzień" w zakresie "PRZED DIGITALIZACJĄ"</t>
  </si>
  <si>
    <t>Wnioskodawca wprowadza dane: temperaturę rozpoczęcia dostaw ciepła, średnią temperaturę dobową dla kolejnych dni miesiąca w skali całego roku odniesienia oraz ciepło dostarczone do digitalizowanego systemu w rozliczanym miesiącu (wprowadzane dane muszą mieć postać cyfr. Niedopuszczalne jest wprowadzanie innych znaków, gdyż powoduje to błąd obliczeń arkusza.)</t>
  </si>
  <si>
    <t>Składając rozliczenie uzyskanego efektu po zakończeniu projektu jak i w 5-cio letnim okresie jego trwałości należy przygotować i załączyć karty danych wg wzorów ujętych w zakładkach od "styczeń" do "grudzień" w zakresie "PRZED i PO DIGITALIZACJI" oraz dodatkowo wydruk zakładki "ROZLICZENIE"</t>
  </si>
  <si>
    <t>Wnioskodawca wprowadza do odpowiednich arkuszy dane: temperaturę rozpoczęcia dostaw ciepła, średnią temperaturę dobową dla kolejnych dni miesiąca w skali całego roku odniesienia oraz ciepło dostarczone do zdygitalizowanego systemu  w rozliczanym miesiącu. (wprowadzane dane muszą mieć postać cyfr. Niedopuszczalne jest wprowadzanie innych znaków, gdyż powoduje to błąd obliczeń arkusza.)</t>
  </si>
  <si>
    <t xml:space="preserve">Instytut Meteorologii i Gospodarki Wodnej dla danej miejscowości lub inne oficjalne źródło, jak również indywidualne stacje pogodowe rejestrujące trwale mierzone dane </t>
  </si>
  <si>
    <t>wymagana zarchiwizowanie przyjętych danych obliczeniowych</t>
  </si>
  <si>
    <t>określana i opisana przez operatora digitalizowanej sieci ciepłowniczej wg temperatury przyjmowanej jako moment rozpoczęcia usługi ogrzewania</t>
  </si>
  <si>
    <t>np. wg standardowej umowy z odbiorcami</t>
  </si>
  <si>
    <t>zmiana miesięcznego wskaźnika poprawy digitalizowanej sieci mnożona przez ilość stopniodni danego miesiąca (po digitalizacji)</t>
  </si>
  <si>
    <t>rozliczenie oszczędności energii pierwotnej i końcowej uzyskanej w wyniku digitalizacji wg Metodyki Programu Priorytetowego "digitalizacja sieci ciepłowniczej". W przypadku digitalizacji ograniczonej wyłącznie do ciepłowniczej sieci przesyłowej efekt energetyczny będzie dotyczył oszczędności energii pierwotnej. W przypadku digitalizacji węzłów ciepłowniczych budynków mieszkalnych efekt ekologiczny dotyczył będzie wyłącznie oszczędności zużycia energii końcowej. W przedsięwzięciach łączących obydwa opisane działania zadaniem audytora jest oszacowanie udziału poszczególnych form energii (pierwotnej i końcowej ) w uzyskanym efekcie oszczędnościowym.</t>
  </si>
  <si>
    <t>stosowanie wiarygodnych danych ze wskazaniem źródła ich pozyskania dla całości dokumentacji. W szczególności udokumentowanie źródła pozyskania rzeczywistych temperatur dobowych zastosowanych w obliczeniach stopniodni w wykonywanych Audytach. Zalecane użycie danych z udokumentowanego, najlepiej niezależnego źródła.</t>
  </si>
  <si>
    <t>wykazanie oszczędności energii (pierwotnej + końcowej); Wartość oszczędności powyżej 10% jest wartością oczekiwaną, ale nie bezwzględnie wymaganą</t>
  </si>
  <si>
    <r>
      <t>T</t>
    </r>
    <r>
      <rPr>
        <vertAlign val="subscript"/>
        <sz val="11"/>
        <rFont val="Arial"/>
        <family val="2"/>
        <charset val="238"/>
      </rPr>
      <t>D</t>
    </r>
  </si>
  <si>
    <r>
      <t>D</t>
    </r>
    <r>
      <rPr>
        <vertAlign val="subscript"/>
        <sz val="11"/>
        <rFont val="Arial"/>
        <family val="2"/>
        <charset val="238"/>
      </rPr>
      <t>M</t>
    </r>
  </si>
  <si>
    <r>
      <t>∑ ΔT</t>
    </r>
    <r>
      <rPr>
        <vertAlign val="subscript"/>
        <sz val="11"/>
        <rFont val="Arial"/>
        <family val="2"/>
        <charset val="238"/>
      </rPr>
      <t xml:space="preserve">D  </t>
    </r>
  </si>
  <si>
    <r>
      <t>Q</t>
    </r>
    <r>
      <rPr>
        <vertAlign val="subscript"/>
        <sz val="11"/>
        <rFont val="Arial"/>
        <family val="2"/>
        <charset val="238"/>
      </rPr>
      <t>CWU</t>
    </r>
  </si>
  <si>
    <r>
      <t>Qcwu = ( Q</t>
    </r>
    <r>
      <rPr>
        <sz val="8"/>
        <rFont val="Arial"/>
        <family val="2"/>
        <charset val="238"/>
      </rPr>
      <t>VI</t>
    </r>
    <r>
      <rPr>
        <sz val="11"/>
        <rFont val="Arial"/>
        <family val="2"/>
        <charset val="238"/>
      </rPr>
      <t>+ Q</t>
    </r>
    <r>
      <rPr>
        <sz val="8"/>
        <rFont val="Arial"/>
        <family val="2"/>
        <charset val="238"/>
      </rPr>
      <t>VII</t>
    </r>
    <r>
      <rPr>
        <sz val="11"/>
        <rFont val="Arial"/>
        <family val="2"/>
        <charset val="238"/>
      </rPr>
      <t>+Q</t>
    </r>
    <r>
      <rPr>
        <sz val="8"/>
        <rFont val="Arial"/>
        <family val="2"/>
        <charset val="238"/>
      </rPr>
      <t>VIII</t>
    </r>
    <r>
      <rPr>
        <sz val="11"/>
        <rFont val="Arial"/>
        <family val="2"/>
        <charset val="238"/>
      </rPr>
      <t xml:space="preserve"> ) / 3</t>
    </r>
  </si>
  <si>
    <r>
      <t>WRPi</t>
    </r>
    <r>
      <rPr>
        <sz val="8"/>
        <rFont val="Arial"/>
        <family val="2"/>
        <charset val="238"/>
      </rPr>
      <t>PRZED</t>
    </r>
  </si>
  <si>
    <r>
      <t>WPRi</t>
    </r>
    <r>
      <rPr>
        <sz val="9"/>
        <rFont val="Arial"/>
        <family val="2"/>
        <charset val="238"/>
      </rPr>
      <t>PO</t>
    </r>
  </si>
  <si>
    <r>
      <t>Δ WPRi =  WPRi</t>
    </r>
    <r>
      <rPr>
        <sz val="8"/>
        <rFont val="Arial"/>
        <family val="2"/>
        <charset val="238"/>
      </rPr>
      <t>PRZED</t>
    </r>
    <r>
      <rPr>
        <sz val="11"/>
        <rFont val="Arial"/>
        <family val="2"/>
        <charset val="238"/>
      </rPr>
      <t xml:space="preserve"> - WPRi</t>
    </r>
    <r>
      <rPr>
        <sz val="8"/>
        <rFont val="Arial"/>
        <family val="2"/>
        <charset val="238"/>
      </rPr>
      <t>PO</t>
    </r>
  </si>
  <si>
    <r>
      <t>Δ WPRi x STDi</t>
    </r>
    <r>
      <rPr>
        <sz val="8"/>
        <rFont val="Arial"/>
        <family val="2"/>
        <charset val="238"/>
      </rPr>
      <t>PO</t>
    </r>
  </si>
  <si>
    <r>
      <t xml:space="preserve">ΔEP = </t>
    </r>
    <r>
      <rPr>
        <sz val="11"/>
        <rFont val="Calibri"/>
        <family val="2"/>
        <charset val="238"/>
      </rPr>
      <t>∑</t>
    </r>
    <r>
      <rPr>
        <sz val="11"/>
        <rFont val="Arial"/>
        <family val="2"/>
        <charset val="238"/>
      </rPr>
      <t xml:space="preserve"> Δ EPi</t>
    </r>
  </si>
  <si>
    <r>
      <t>zmniejszenie emisji CO</t>
    </r>
    <r>
      <rPr>
        <sz val="8"/>
        <rFont val="Arial"/>
        <family val="2"/>
        <charset val="238"/>
      </rPr>
      <t>2</t>
    </r>
  </si>
  <si>
    <r>
      <t>ΔCO</t>
    </r>
    <r>
      <rPr>
        <sz val="8"/>
        <rFont val="Arial"/>
        <family val="2"/>
        <charset val="238"/>
      </rPr>
      <t>2</t>
    </r>
  </si>
  <si>
    <r>
      <t>ΔCO</t>
    </r>
    <r>
      <rPr>
        <vertAlign val="subscript"/>
        <sz val="11"/>
        <rFont val="Arial"/>
        <family val="2"/>
        <charset val="238"/>
      </rPr>
      <t>2</t>
    </r>
    <r>
      <rPr>
        <sz val="11"/>
        <rFont val="Arial"/>
        <family val="2"/>
        <charset val="238"/>
      </rPr>
      <t xml:space="preserve"> = ΔEP x W</t>
    </r>
    <r>
      <rPr>
        <vertAlign val="subscript"/>
        <sz val="11"/>
        <rFont val="Arial"/>
        <family val="2"/>
        <charset val="238"/>
      </rPr>
      <t>CO2</t>
    </r>
  </si>
  <si>
    <r>
      <t>wskaźnik  emisyjności paliwa używanego do produkcji ciepła W</t>
    </r>
    <r>
      <rPr>
        <vertAlign val="subscript"/>
        <sz val="11"/>
        <rFont val="Arial"/>
        <family val="2"/>
        <charset val="238"/>
      </rPr>
      <t>CO2</t>
    </r>
    <r>
      <rPr>
        <sz val="11"/>
        <rFont val="Arial"/>
        <family val="2"/>
        <charset val="238"/>
      </rPr>
      <t xml:space="preserve"> brane z danych emisyjnych KOBIZE</t>
    </r>
  </si>
  <si>
    <r>
      <t>potwierdzenie, że przed digitalizacją wskazany system spełnia kryteria "efektywnego system ciepłowniczego" (</t>
    </r>
    <r>
      <rPr>
        <vertAlign val="superscript"/>
        <sz val="11"/>
        <rFont val="Arial"/>
        <family val="2"/>
        <charset val="238"/>
      </rPr>
      <t>1</t>
    </r>
    <r>
      <rPr>
        <sz val="11"/>
        <rFont val="Arial"/>
        <family val="2"/>
        <charset val="238"/>
      </rPr>
      <t>)</t>
    </r>
  </si>
  <si>
    <r>
      <t>potwierdzenie, że wskazany system po digitalizacji w roku rozliczeniowym spełnia kryteria "efektywnego system ciepłowniczego" (</t>
    </r>
    <r>
      <rPr>
        <vertAlign val="superscript"/>
        <sz val="11"/>
        <rFont val="Arial"/>
        <family val="2"/>
        <charset val="238"/>
      </rPr>
      <t>1</t>
    </r>
    <r>
      <rPr>
        <sz val="11"/>
        <rFont val="Arial"/>
        <family val="2"/>
        <charset val="238"/>
      </rPr>
      <t>)</t>
    </r>
  </si>
  <si>
    <r>
      <t>(</t>
    </r>
    <r>
      <rPr>
        <i/>
        <vertAlign val="superscript"/>
        <sz val="11"/>
        <rFont val="Arial"/>
        <family val="2"/>
        <charset val="238"/>
      </rPr>
      <t>1</t>
    </r>
    <r>
      <rPr>
        <i/>
        <sz val="11"/>
        <rFont val="Arial"/>
        <family val="2"/>
        <charset val="238"/>
      </rPr>
      <t xml:space="preserve">) pomoc publiczna (dotacja) może zostać udzielona na rzecz digitalizacji "niefektywnego systemu ciepłowniczego" również w przypadku, gdy jego operator złoży pisemne, wiążące zobowiązanie rozpoczęcia w ciagu trzech lat od daty podpisania umowy na dofinansowanie digitalizowanej sieci prac dla osiągnięcia przez dofinansowywany system ciepłowniczy statusu "systemu efektywnego". Niewywiązanie się ze złożonego zobowiązania skutkuje obowiązkiem zwrotu bezpodstawnie otrzymanej pomocy publicznej wraz z odsetkami ustawowymi. </t>
    </r>
  </si>
  <si>
    <r>
      <t>(</t>
    </r>
    <r>
      <rPr>
        <i/>
        <vertAlign val="superscript"/>
        <sz val="11"/>
        <rFont val="Arial"/>
        <family val="2"/>
        <charset val="238"/>
      </rPr>
      <t>1</t>
    </r>
    <r>
      <rPr>
        <i/>
        <sz val="11"/>
        <rFont val="Arial"/>
        <family val="2"/>
        <charset val="238"/>
      </rPr>
      <t>) alternatywnie operator "nieefektywnego systemu ciepłowniczego" może uzyskać finansowanie digitalizacji sieci ciepłowniczej w formie pożyczki na warunkach rynkowych, finansującej 100% kosztów kwalifikowanych przedsięwzięcia</t>
    </r>
  </si>
  <si>
    <r>
      <t>WRPi</t>
    </r>
    <r>
      <rPr>
        <vertAlign val="subscript"/>
        <sz val="11"/>
        <rFont val="Arial"/>
        <family val="2"/>
        <charset val="238"/>
      </rPr>
      <t>PRZED</t>
    </r>
  </si>
  <si>
    <r>
      <t>STD</t>
    </r>
    <r>
      <rPr>
        <sz val="8"/>
        <rFont val="Arial"/>
        <family val="2"/>
        <charset val="238"/>
      </rPr>
      <t>PRZED</t>
    </r>
  </si>
  <si>
    <r>
      <t>WPRi</t>
    </r>
    <r>
      <rPr>
        <vertAlign val="subscript"/>
        <sz val="11"/>
        <rFont val="Arial"/>
        <family val="2"/>
        <charset val="238"/>
      </rPr>
      <t>PO</t>
    </r>
  </si>
  <si>
    <r>
      <t>STD</t>
    </r>
    <r>
      <rPr>
        <sz val="8"/>
        <rFont val="Arial"/>
        <family val="2"/>
        <charset val="238"/>
      </rPr>
      <t>PO</t>
    </r>
  </si>
  <si>
    <r>
      <t>WPRi</t>
    </r>
    <r>
      <rPr>
        <vertAlign val="subscript"/>
        <sz val="11"/>
        <rFont val="Arial"/>
        <family val="2"/>
        <charset val="238"/>
      </rPr>
      <t xml:space="preserve">PRZED </t>
    </r>
    <r>
      <rPr>
        <sz val="11"/>
        <rFont val="Arial"/>
        <family val="2"/>
        <charset val="238"/>
      </rPr>
      <t>- WPRi</t>
    </r>
    <r>
      <rPr>
        <vertAlign val="subscript"/>
        <sz val="11"/>
        <rFont val="Arial"/>
        <family val="2"/>
        <charset val="238"/>
      </rPr>
      <t>PO</t>
    </r>
  </si>
  <si>
    <r>
      <rPr>
        <sz val="11"/>
        <rFont val="Calibri"/>
        <family val="2"/>
        <charset val="238"/>
      </rPr>
      <t>∑(</t>
    </r>
    <r>
      <rPr>
        <sz val="11"/>
        <rFont val="Arial"/>
        <family val="2"/>
        <charset val="238"/>
      </rPr>
      <t>ΔWRPi x STDi</t>
    </r>
    <r>
      <rPr>
        <sz val="8"/>
        <rFont val="Arial"/>
        <family val="2"/>
        <charset val="238"/>
      </rPr>
      <t>PO</t>
    </r>
    <r>
      <rPr>
        <sz val="11"/>
        <rFont val="Arial"/>
        <family val="2"/>
        <charset val="238"/>
      </rPr>
      <t>)</t>
    </r>
  </si>
  <si>
    <r>
      <t>∑ (WRPi</t>
    </r>
    <r>
      <rPr>
        <sz val="8"/>
        <rFont val="Arial"/>
        <family val="2"/>
        <charset val="238"/>
      </rPr>
      <t>PRZED</t>
    </r>
    <r>
      <rPr>
        <sz val="11"/>
        <rFont val="Arial"/>
        <family val="2"/>
        <charset val="238"/>
      </rPr>
      <t xml:space="preserve"> x  STDi</t>
    </r>
    <r>
      <rPr>
        <sz val="8"/>
        <rFont val="Arial"/>
        <family val="2"/>
        <charset val="238"/>
      </rPr>
      <t>PO</t>
    </r>
    <r>
      <rPr>
        <sz val="11"/>
        <rFont val="Arial"/>
        <family val="2"/>
        <charset val="238"/>
      </rPr>
      <t xml:space="preserve">) </t>
    </r>
  </si>
  <si>
    <r>
      <t>ΔCO</t>
    </r>
    <r>
      <rPr>
        <vertAlign val="subscript"/>
        <sz val="11"/>
        <rFont val="Arial"/>
        <family val="2"/>
        <charset val="238"/>
      </rPr>
      <t>2</t>
    </r>
  </si>
  <si>
    <r>
      <t>ΔEP x W</t>
    </r>
    <r>
      <rPr>
        <vertAlign val="subscript"/>
        <sz val="11"/>
        <rFont val="Arial"/>
        <family val="2"/>
        <charset val="238"/>
      </rPr>
      <t>CO2</t>
    </r>
  </si>
  <si>
    <r>
      <t>ΔEP / ∑ (WRPi</t>
    </r>
    <r>
      <rPr>
        <vertAlign val="subscript"/>
        <sz val="11"/>
        <rFont val="Arial"/>
        <family val="2"/>
        <charset val="238"/>
      </rPr>
      <t>PRZED</t>
    </r>
    <r>
      <rPr>
        <sz val="11"/>
        <rFont val="Arial"/>
        <family val="2"/>
        <charset val="238"/>
      </rPr>
      <t xml:space="preserve"> x  STDi</t>
    </r>
    <r>
      <rPr>
        <vertAlign val="subscript"/>
        <sz val="11"/>
        <rFont val="Arial"/>
        <family val="2"/>
        <charset val="238"/>
      </rPr>
      <t>PO</t>
    </r>
    <r>
      <rPr>
        <sz val="11"/>
        <rFont val="Arial"/>
        <family val="2"/>
        <charset val="238"/>
      </rPr>
      <t>)</t>
    </r>
    <r>
      <rPr>
        <vertAlign val="subscript"/>
        <sz val="11"/>
        <rFont val="Arial"/>
        <family val="2"/>
        <charset val="238"/>
      </rPr>
      <t xml:space="preserve"> </t>
    </r>
  </si>
  <si>
    <r>
      <t>W</t>
    </r>
    <r>
      <rPr>
        <sz val="8"/>
        <rFont val="Arial"/>
        <family val="2"/>
        <charset val="238"/>
      </rPr>
      <t>CO2</t>
    </r>
  </si>
  <si>
    <r>
      <t>źródło danych:KOBIZE: wskaźniki emisji CO</t>
    </r>
    <r>
      <rPr>
        <sz val="8"/>
        <rFont val="Arial"/>
        <family val="2"/>
        <charset val="238"/>
      </rPr>
      <t>2</t>
    </r>
    <r>
      <rPr>
        <sz val="11"/>
        <rFont val="Arial"/>
        <family val="2"/>
        <charset val="238"/>
      </rPr>
      <t xml:space="preserve"> (WE) do raportowania w ramach Systemu Handlu Uprawnieniami do Emisji za rok rozliczeniowy</t>
    </r>
  </si>
  <si>
    <r>
      <t>T</t>
    </r>
    <r>
      <rPr>
        <sz val="8"/>
        <rFont val="Arial"/>
        <family val="2"/>
        <charset val="238"/>
      </rPr>
      <t>D</t>
    </r>
  </si>
  <si>
    <r>
      <t>T</t>
    </r>
    <r>
      <rPr>
        <sz val="8"/>
        <rFont val="Arial"/>
        <family val="2"/>
        <charset val="238"/>
      </rPr>
      <t>USŁ</t>
    </r>
  </si>
  <si>
    <r>
      <t>Q</t>
    </r>
    <r>
      <rPr>
        <sz val="9"/>
        <rFont val="Arial"/>
        <family val="2"/>
        <charset val="238"/>
      </rPr>
      <t>i</t>
    </r>
  </si>
  <si>
    <r>
      <t>ΔEPi</t>
    </r>
    <r>
      <rPr>
        <sz val="8"/>
        <rFont val="Arial"/>
        <family val="2"/>
        <charset val="238"/>
      </rPr>
      <t>PO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</si>
</sst>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charset val="238"/>
      <scheme val="minor"/>
    </font>
    <font>
      <sz val="24"/>
      <name val="Arial"/>
      <family val="2"/>
      <charset val="238"/>
    </font>
    <font>
      <sz val="11"/>
      <name val="Arial"/>
      <family val="2"/>
      <charset val="238"/>
    </font>
    <font>
      <sz val="20"/>
      <name val="Arial"/>
      <family val="2"/>
      <charset val="238"/>
    </font>
    <font>
      <b/>
      <sz val="11"/>
      <name val="Arial"/>
      <family val="2"/>
      <charset val="238"/>
    </font>
    <font>
      <vertAlign val="subscript"/>
      <sz val="11"/>
      <name val="Arial"/>
      <family val="2"/>
      <charset val="238"/>
    </font>
    <font>
      <sz val="8"/>
      <name val="Arial"/>
      <family val="2"/>
      <charset val="238"/>
    </font>
    <font>
      <sz val="9"/>
      <name val="Arial"/>
      <family val="2"/>
      <charset val="238"/>
    </font>
    <font>
      <sz val="11"/>
      <name val="Calibri"/>
      <family val="2"/>
      <charset val="238"/>
    </font>
    <font>
      <vertAlign val="superscript"/>
      <sz val="11"/>
      <name val="Arial"/>
      <family val="2"/>
      <charset val="238"/>
    </font>
    <font>
      <i/>
      <sz val="11"/>
      <name val="Arial"/>
      <family val="2"/>
      <charset val="238"/>
    </font>
    <font>
      <i/>
      <vertAlign val="superscript"/>
      <sz val="11"/>
      <name val="Arial"/>
      <family val="2"/>
      <charset val="238"/>
    </font>
    <font>
      <b/>
      <sz val="20"/>
      <name val="Arial"/>
      <family val="2"/>
      <charset val="238"/>
    </font>
  </fonts>
  <fills count="7">
    <fill>
      <patternFill patternType="none"/>
    </fill>
    <fill>
      <patternFill patternType="gray125"/>
    </fill>
    <fill>
      <patternFill patternType="solid">
        <fgColor them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9">
    <xf numFmtId="0" fontId="0" fillId="0" borderId="0" xfId="0"/>
    <xf numFmtId="4" fontId="2" fillId="5" borderId="1" xfId="0" applyNumberFormat="1" applyFont="1" applyFill="1" applyBorder="1"/>
    <xf numFmtId="0" fontId="2" fillId="0" borderId="0" xfId="0" applyFont="1" applyAlignment="1">
      <alignment horizontal="left" vertical="center"/>
    </xf>
    <xf numFmtId="0" fontId="2" fillId="0" borderId="0" xfId="0" applyFont="1"/>
    <xf numFmtId="0" fontId="2" fillId="0" borderId="1" xfId="0" applyFont="1" applyBorder="1" applyAlignment="1">
      <alignment wrapText="1"/>
    </xf>
    <xf numFmtId="0" fontId="2" fillId="0" borderId="1" xfId="0" applyFont="1" applyBorder="1" applyAlignment="1">
      <alignment vertical="top" wrapText="1"/>
    </xf>
    <xf numFmtId="0" fontId="3" fillId="0" borderId="0" xfId="0" applyFont="1"/>
    <xf numFmtId="0" fontId="2" fillId="0" borderId="0" xfId="0" applyFont="1" applyAlignment="1">
      <alignment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center"/>
    </xf>
    <xf numFmtId="49" fontId="2" fillId="0" borderId="1" xfId="0" applyNumberFormat="1" applyFont="1" applyBorder="1" applyAlignment="1">
      <alignment horizontal="center"/>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2" fillId="0" borderId="0" xfId="0" applyFont="1" applyAlignment="1">
      <alignment horizontal="left" wrapText="1"/>
    </xf>
    <xf numFmtId="49" fontId="2" fillId="0" borderId="0" xfId="0" applyNumberFormat="1" applyFont="1" applyAlignment="1">
      <alignment horizontal="center" vertical="center"/>
    </xf>
    <xf numFmtId="0" fontId="2" fillId="0" borderId="0" xfId="0" applyFont="1" applyAlignment="1">
      <alignment horizontal="left" vertical="center" wrapText="1"/>
    </xf>
    <xf numFmtId="0" fontId="2" fillId="0" borderId="1" xfId="0" applyFont="1" applyBorder="1"/>
    <xf numFmtId="0" fontId="2" fillId="0" borderId="0" xfId="0" applyFont="1" applyAlignment="1">
      <alignment vertical="top"/>
    </xf>
    <xf numFmtId="0" fontId="10" fillId="0" borderId="0" xfId="0" applyFont="1" applyAlignment="1">
      <alignment wrapText="1"/>
    </xf>
    <xf numFmtId="0" fontId="2" fillId="0" borderId="0" xfId="0" applyFont="1" applyAlignment="1">
      <alignment horizontal="left"/>
    </xf>
    <xf numFmtId="4" fontId="2" fillId="0" borderId="0" xfId="0" applyNumberFormat="1" applyFont="1" applyAlignment="1">
      <alignment horizontal="center" vertical="center"/>
    </xf>
    <xf numFmtId="0" fontId="2" fillId="6" borderId="0" xfId="0" applyFont="1" applyFill="1"/>
    <xf numFmtId="0" fontId="2" fillId="6" borderId="1" xfId="0" applyFont="1" applyFill="1" applyBorder="1" applyAlignment="1">
      <alignment horizontal="center"/>
    </xf>
    <xf numFmtId="4" fontId="2" fillId="6" borderId="0" xfId="0" applyNumberFormat="1" applyFont="1" applyFill="1"/>
    <xf numFmtId="4" fontId="2" fillId="6" borderId="1" xfId="0" applyNumberFormat="1" applyFont="1" applyFill="1" applyBorder="1"/>
    <xf numFmtId="4" fontId="2" fillId="0" borderId="0" xfId="0" applyNumberFormat="1" applyFont="1"/>
    <xf numFmtId="4" fontId="2" fillId="0" borderId="1" xfId="0" applyNumberFormat="1" applyFont="1" applyBorder="1"/>
    <xf numFmtId="0" fontId="2" fillId="0" borderId="0" xfId="0" applyFont="1" applyAlignment="1">
      <alignment horizontal="center"/>
    </xf>
    <xf numFmtId="4" fontId="2" fillId="0" borderId="1" xfId="0" applyNumberFormat="1" applyFont="1" applyBorder="1" applyAlignment="1">
      <alignment horizontal="center"/>
    </xf>
    <xf numFmtId="165" fontId="12" fillId="0" borderId="1" xfId="0" applyNumberFormat="1" applyFont="1" applyBorder="1"/>
    <xf numFmtId="0" fontId="2" fillId="0" borderId="0" xfId="0" applyFont="1" applyAlignment="1">
      <alignment horizontal="right" vertical="center"/>
    </xf>
    <xf numFmtId="49" fontId="2" fillId="0" borderId="0" xfId="0" applyNumberFormat="1" applyFont="1"/>
    <xf numFmtId="4" fontId="2" fillId="4" borderId="0" xfId="0" applyNumberFormat="1" applyFont="1" applyFill="1" applyAlignment="1">
      <alignment horizontal="right"/>
    </xf>
    <xf numFmtId="4" fontId="2" fillId="4" borderId="0" xfId="0" applyNumberFormat="1" applyFont="1" applyFill="1" applyAlignment="1">
      <alignment horizontal="right" vertical="center"/>
    </xf>
    <xf numFmtId="3" fontId="2" fillId="4" borderId="0" xfId="0" applyNumberFormat="1" applyFont="1" applyFill="1" applyAlignment="1">
      <alignment horizontal="right" vertical="center"/>
    </xf>
    <xf numFmtId="0" fontId="2" fillId="0" borderId="0" xfId="0" applyFont="1" applyAlignment="1">
      <alignment horizontal="center" wrapText="1"/>
    </xf>
    <xf numFmtId="0" fontId="2" fillId="5" borderId="1" xfId="0" applyFont="1" applyFill="1" applyBorder="1" applyAlignment="1" applyProtection="1">
      <alignment horizontal="center" vertical="center"/>
      <protection locked="0"/>
    </xf>
    <xf numFmtId="0" fontId="2" fillId="5" borderId="0" xfId="0" applyFont="1" applyFill="1"/>
    <xf numFmtId="164" fontId="2" fillId="5" borderId="1" xfId="0" applyNumberFormat="1" applyFont="1" applyFill="1" applyBorder="1" applyProtection="1">
      <protection locked="0"/>
    </xf>
    <xf numFmtId="164" fontId="2" fillId="0" borderId="0" xfId="0" applyNumberFormat="1" applyFont="1"/>
    <xf numFmtId="4" fontId="2" fillId="5" borderId="1" xfId="0" applyNumberFormat="1" applyFont="1" applyFill="1" applyBorder="1" applyAlignment="1" applyProtection="1">
      <alignment horizontal="center" vertical="center"/>
      <protection locked="0"/>
    </xf>
    <xf numFmtId="4" fontId="2" fillId="0" borderId="0" xfId="0" applyNumberFormat="1" applyFont="1" applyAlignment="1">
      <alignment horizontal="right" vertical="center"/>
    </xf>
    <xf numFmtId="165" fontId="2" fillId="0" borderId="0" xfId="0" applyNumberFormat="1" applyFont="1" applyAlignment="1">
      <alignment horizontal="right" vertical="center"/>
    </xf>
    <xf numFmtId="4" fontId="2" fillId="0" borderId="0" xfId="0" applyNumberFormat="1" applyFont="1" applyAlignment="1">
      <alignment vertical="center"/>
    </xf>
    <xf numFmtId="164" fontId="2" fillId="0" borderId="0" xfId="0" applyNumberFormat="1" applyFont="1" applyAlignment="1">
      <alignment horizontal="center" vertical="center"/>
    </xf>
    <xf numFmtId="0" fontId="2" fillId="0" borderId="0" xfId="0" applyFont="1" applyProtection="1">
      <protection locked="0"/>
    </xf>
    <xf numFmtId="0" fontId="3" fillId="0" borderId="0" xfId="0" applyFont="1" applyAlignment="1">
      <alignment horizontal="left" vertical="center"/>
    </xf>
    <xf numFmtId="0" fontId="4" fillId="0" borderId="1" xfId="0" applyFont="1" applyBorder="1" applyAlignment="1">
      <alignment horizontal="center" vertical="center" textRotation="90"/>
    </xf>
    <xf numFmtId="0" fontId="1" fillId="0" borderId="0" xfId="0" applyFont="1" applyAlignment="1">
      <alignment horizontal="center" wrapText="1"/>
    </xf>
    <xf numFmtId="0" fontId="4" fillId="2" borderId="1" xfId="0" applyFont="1" applyFill="1" applyBorder="1" applyAlignment="1">
      <alignment horizontal="center" vertical="center" textRotation="90"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horizontal="left"/>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15240</xdr:colOff>
      <xdr:row>15</xdr:row>
      <xdr:rowOff>160020</xdr:rowOff>
    </xdr:from>
    <xdr:to>
      <xdr:col>37</xdr:col>
      <xdr:colOff>53340</xdr:colOff>
      <xdr:row>16</xdr:row>
      <xdr:rowOff>0</xdr:rowOff>
    </xdr:to>
    <xdr:cxnSp macro="">
      <xdr:nvCxnSpPr>
        <xdr:cNvPr id="5" name="Łącznik prosty 4">
          <a:extLst>
            <a:ext uri="{FF2B5EF4-FFF2-40B4-BE49-F238E27FC236}">
              <a16:creationId xmlns:a16="http://schemas.microsoft.com/office/drawing/2014/main" id="{00000000-0008-0000-0400-000005000000}"/>
            </a:ext>
            <a:ext uri="{C183D7F6-B498-43B3-948B-1728B52AA6E4}">
              <adec:decorative xmlns:adec="http://schemas.microsoft.com/office/drawing/2017/decorative" val="1"/>
            </a:ext>
          </a:extLst>
        </xdr:cNvPr>
        <xdr:cNvCxnSpPr/>
      </xdr:nvCxnSpPr>
      <xdr:spPr>
        <a:xfrm flipV="1">
          <a:off x="1234440" y="28194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34</xdr:row>
      <xdr:rowOff>0</xdr:rowOff>
    </xdr:from>
    <xdr:to>
      <xdr:col>37</xdr:col>
      <xdr:colOff>38100</xdr:colOff>
      <xdr:row>34</xdr:row>
      <xdr:rowOff>15240</xdr:rowOff>
    </xdr:to>
    <xdr:cxnSp macro="">
      <xdr:nvCxnSpPr>
        <xdr:cNvPr id="6" name="Łącznik prosty 5">
          <a:extLst>
            <a:ext uri="{FF2B5EF4-FFF2-40B4-BE49-F238E27FC236}">
              <a16:creationId xmlns:a16="http://schemas.microsoft.com/office/drawing/2014/main" id="{00000000-0008-0000-0400-000006000000}"/>
            </a:ext>
            <a:ext uri="{C183D7F6-B498-43B3-948B-1728B52AA6E4}">
              <adec:decorative xmlns:adec="http://schemas.microsoft.com/office/drawing/2017/decorative" val="1"/>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34</xdr:row>
      <xdr:rowOff>0</xdr:rowOff>
    </xdr:from>
    <xdr:to>
      <xdr:col>37</xdr:col>
      <xdr:colOff>38100</xdr:colOff>
      <xdr:row>34</xdr:row>
      <xdr:rowOff>15240</xdr:rowOff>
    </xdr:to>
    <xdr:cxnSp macro="">
      <xdr:nvCxnSpPr>
        <xdr:cNvPr id="2" name="Łącznik prosty 1">
          <a:extLst>
            <a:ext uri="{FF2B5EF4-FFF2-40B4-BE49-F238E27FC236}">
              <a16:creationId xmlns:a16="http://schemas.microsoft.com/office/drawing/2014/main" id="{00000000-0008-0000-0D00-000002000000}"/>
            </a:ext>
            <a:ext uri="{C183D7F6-B498-43B3-948B-1728B52AA6E4}">
              <adec:decorative xmlns:adec="http://schemas.microsoft.com/office/drawing/2017/decorative" val="1"/>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16</xdr:row>
      <xdr:rowOff>0</xdr:rowOff>
    </xdr:from>
    <xdr:to>
      <xdr:col>37</xdr:col>
      <xdr:colOff>38100</xdr:colOff>
      <xdr:row>16</xdr:row>
      <xdr:rowOff>15240</xdr:rowOff>
    </xdr:to>
    <xdr:cxnSp macro="">
      <xdr:nvCxnSpPr>
        <xdr:cNvPr id="3" name="Łącznik prosty 2">
          <a:extLst>
            <a:ext uri="{FF2B5EF4-FFF2-40B4-BE49-F238E27FC236}">
              <a16:creationId xmlns:a16="http://schemas.microsoft.com/office/drawing/2014/main" id="{00000000-0008-0000-0D00-000003000000}"/>
            </a:ext>
            <a:ext uri="{C183D7F6-B498-43B3-948B-1728B52AA6E4}">
              <adec:decorative xmlns:adec="http://schemas.microsoft.com/office/drawing/2017/decorative" val="1"/>
            </a:ext>
          </a:extLst>
        </xdr:cNvPr>
        <xdr:cNvCxnSpPr/>
      </xdr:nvCxnSpPr>
      <xdr:spPr>
        <a:xfrm flipV="1">
          <a:off x="1219200" y="283464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34</xdr:row>
      <xdr:rowOff>0</xdr:rowOff>
    </xdr:from>
    <xdr:to>
      <xdr:col>37</xdr:col>
      <xdr:colOff>38100</xdr:colOff>
      <xdr:row>34</xdr:row>
      <xdr:rowOff>15240</xdr:rowOff>
    </xdr:to>
    <xdr:cxnSp macro="">
      <xdr:nvCxnSpPr>
        <xdr:cNvPr id="2" name="Łącznik prosty 1">
          <a:extLst>
            <a:ext uri="{FF2B5EF4-FFF2-40B4-BE49-F238E27FC236}">
              <a16:creationId xmlns:a16="http://schemas.microsoft.com/office/drawing/2014/main" id="{00000000-0008-0000-0E00-000002000000}"/>
            </a:ext>
            <a:ext uri="{C183D7F6-B498-43B3-948B-1728B52AA6E4}">
              <adec:decorative xmlns:adec="http://schemas.microsoft.com/office/drawing/2017/decorative" val="1"/>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16</xdr:row>
      <xdr:rowOff>0</xdr:rowOff>
    </xdr:from>
    <xdr:to>
      <xdr:col>37</xdr:col>
      <xdr:colOff>38100</xdr:colOff>
      <xdr:row>16</xdr:row>
      <xdr:rowOff>15240</xdr:rowOff>
    </xdr:to>
    <xdr:cxnSp macro="">
      <xdr:nvCxnSpPr>
        <xdr:cNvPr id="3" name="Łącznik prosty 2">
          <a:extLst>
            <a:ext uri="{FF2B5EF4-FFF2-40B4-BE49-F238E27FC236}">
              <a16:creationId xmlns:a16="http://schemas.microsoft.com/office/drawing/2014/main" id="{00000000-0008-0000-0E00-000003000000}"/>
            </a:ext>
            <a:ext uri="{C183D7F6-B498-43B3-948B-1728B52AA6E4}">
              <adec:decorative xmlns:adec="http://schemas.microsoft.com/office/drawing/2017/decorative" val="1"/>
            </a:ext>
          </a:extLst>
        </xdr:cNvPr>
        <xdr:cNvCxnSpPr/>
      </xdr:nvCxnSpPr>
      <xdr:spPr>
        <a:xfrm flipV="1">
          <a:off x="1219200" y="283464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16</xdr:row>
      <xdr:rowOff>0</xdr:rowOff>
    </xdr:from>
    <xdr:to>
      <xdr:col>37</xdr:col>
      <xdr:colOff>38100</xdr:colOff>
      <xdr:row>16</xdr:row>
      <xdr:rowOff>15240</xdr:rowOff>
    </xdr:to>
    <xdr:cxnSp macro="">
      <xdr:nvCxnSpPr>
        <xdr:cNvPr id="2" name="Łącznik prosty 1">
          <a:extLst>
            <a:ext uri="{FF2B5EF4-FFF2-40B4-BE49-F238E27FC236}">
              <a16:creationId xmlns:a16="http://schemas.microsoft.com/office/drawing/2014/main" id="{00000000-0008-0000-0F00-000002000000}"/>
            </a:ext>
            <a:ext uri="{C183D7F6-B498-43B3-948B-1728B52AA6E4}">
              <adec:decorative xmlns:adec="http://schemas.microsoft.com/office/drawing/2017/decorative" val="1"/>
            </a:ext>
          </a:extLst>
        </xdr:cNvPr>
        <xdr:cNvCxnSpPr/>
      </xdr:nvCxnSpPr>
      <xdr:spPr>
        <a:xfrm flipV="1">
          <a:off x="1219200" y="283464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34</xdr:row>
      <xdr:rowOff>0</xdr:rowOff>
    </xdr:from>
    <xdr:to>
      <xdr:col>37</xdr:col>
      <xdr:colOff>38100</xdr:colOff>
      <xdr:row>34</xdr:row>
      <xdr:rowOff>15240</xdr:rowOff>
    </xdr:to>
    <xdr:cxnSp macro="">
      <xdr:nvCxnSpPr>
        <xdr:cNvPr id="3" name="Łącznik prosty 2">
          <a:extLst>
            <a:ext uri="{FF2B5EF4-FFF2-40B4-BE49-F238E27FC236}">
              <a16:creationId xmlns:a16="http://schemas.microsoft.com/office/drawing/2014/main" id="{00000000-0008-0000-0F00-000003000000}"/>
            </a:ext>
            <a:ext uri="{C183D7F6-B498-43B3-948B-1728B52AA6E4}">
              <adec:decorative xmlns:adec="http://schemas.microsoft.com/office/drawing/2017/decorative" val="1"/>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15</xdr:row>
      <xdr:rowOff>160020</xdr:rowOff>
    </xdr:from>
    <xdr:to>
      <xdr:col>37</xdr:col>
      <xdr:colOff>38100</xdr:colOff>
      <xdr:row>16</xdr:row>
      <xdr:rowOff>0</xdr:rowOff>
    </xdr:to>
    <xdr:cxnSp macro="">
      <xdr:nvCxnSpPr>
        <xdr:cNvPr id="2" name="Łącznik prosty 1">
          <a:extLst>
            <a:ext uri="{FF2B5EF4-FFF2-40B4-BE49-F238E27FC236}">
              <a16:creationId xmlns:a16="http://schemas.microsoft.com/office/drawing/2014/main" id="{00000000-0008-0000-0500-000002000000}"/>
            </a:ext>
            <a:ext uri="{C183D7F6-B498-43B3-948B-1728B52AA6E4}">
              <adec:decorative xmlns:adec="http://schemas.microsoft.com/office/drawing/2017/decorative" val="1"/>
            </a:ext>
          </a:extLst>
        </xdr:cNvPr>
        <xdr:cNvCxnSpPr/>
      </xdr:nvCxnSpPr>
      <xdr:spPr>
        <a:xfrm flipV="1">
          <a:off x="1219200" y="28194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34</xdr:row>
      <xdr:rowOff>0</xdr:rowOff>
    </xdr:from>
    <xdr:to>
      <xdr:col>37</xdr:col>
      <xdr:colOff>38100</xdr:colOff>
      <xdr:row>34</xdr:row>
      <xdr:rowOff>15240</xdr:rowOff>
    </xdr:to>
    <xdr:cxnSp macro="">
      <xdr:nvCxnSpPr>
        <xdr:cNvPr id="4" name="Łącznik prosty 3">
          <a:extLst>
            <a:ext uri="{FF2B5EF4-FFF2-40B4-BE49-F238E27FC236}">
              <a16:creationId xmlns:a16="http://schemas.microsoft.com/office/drawing/2014/main" id="{00000000-0008-0000-0500-000004000000}"/>
            </a:ext>
            <a:ext uri="{C183D7F6-B498-43B3-948B-1728B52AA6E4}">
              <adec:decorative xmlns:adec="http://schemas.microsoft.com/office/drawing/2017/decorative" val="1"/>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16</xdr:row>
      <xdr:rowOff>0</xdr:rowOff>
    </xdr:from>
    <xdr:to>
      <xdr:col>37</xdr:col>
      <xdr:colOff>38100</xdr:colOff>
      <xdr:row>16</xdr:row>
      <xdr:rowOff>15240</xdr:rowOff>
    </xdr:to>
    <xdr:cxnSp macro="">
      <xdr:nvCxnSpPr>
        <xdr:cNvPr id="3" name="Łącznik prosty 2">
          <a:extLst>
            <a:ext uri="{FF2B5EF4-FFF2-40B4-BE49-F238E27FC236}">
              <a16:creationId xmlns:a16="http://schemas.microsoft.com/office/drawing/2014/main" id="{00000000-0008-0000-0600-000003000000}"/>
            </a:ext>
            <a:ext uri="{C183D7F6-B498-43B3-948B-1728B52AA6E4}">
              <adec:decorative xmlns:adec="http://schemas.microsoft.com/office/drawing/2017/decorative" val="1"/>
            </a:ext>
          </a:extLst>
        </xdr:cNvPr>
        <xdr:cNvCxnSpPr/>
      </xdr:nvCxnSpPr>
      <xdr:spPr>
        <a:xfrm flipV="1">
          <a:off x="1219200" y="283464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34</xdr:row>
      <xdr:rowOff>0</xdr:rowOff>
    </xdr:from>
    <xdr:to>
      <xdr:col>37</xdr:col>
      <xdr:colOff>38100</xdr:colOff>
      <xdr:row>34</xdr:row>
      <xdr:rowOff>15240</xdr:rowOff>
    </xdr:to>
    <xdr:cxnSp macro="">
      <xdr:nvCxnSpPr>
        <xdr:cNvPr id="4" name="Łącznik prosty 3">
          <a:extLst>
            <a:ext uri="{FF2B5EF4-FFF2-40B4-BE49-F238E27FC236}">
              <a16:creationId xmlns:a16="http://schemas.microsoft.com/office/drawing/2014/main" id="{00000000-0008-0000-0600-000004000000}"/>
            </a:ext>
            <a:ext uri="{C183D7F6-B498-43B3-948B-1728B52AA6E4}">
              <adec:decorative xmlns:adec="http://schemas.microsoft.com/office/drawing/2017/decorative" val="1"/>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16</xdr:row>
      <xdr:rowOff>0</xdr:rowOff>
    </xdr:from>
    <xdr:to>
      <xdr:col>37</xdr:col>
      <xdr:colOff>38100</xdr:colOff>
      <xdr:row>16</xdr:row>
      <xdr:rowOff>15240</xdr:rowOff>
    </xdr:to>
    <xdr:cxnSp macro="">
      <xdr:nvCxnSpPr>
        <xdr:cNvPr id="2" name="Łącznik prosty 1">
          <a:extLst>
            <a:ext uri="{FF2B5EF4-FFF2-40B4-BE49-F238E27FC236}">
              <a16:creationId xmlns:a16="http://schemas.microsoft.com/office/drawing/2014/main" id="{00000000-0008-0000-0700-000002000000}"/>
            </a:ext>
            <a:ext uri="{C183D7F6-B498-43B3-948B-1728B52AA6E4}">
              <adec:decorative xmlns:adec="http://schemas.microsoft.com/office/drawing/2017/decorative" val="1"/>
            </a:ext>
          </a:extLst>
        </xdr:cNvPr>
        <xdr:cNvCxnSpPr/>
      </xdr:nvCxnSpPr>
      <xdr:spPr>
        <a:xfrm flipV="1">
          <a:off x="1219200" y="283464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34</xdr:row>
      <xdr:rowOff>0</xdr:rowOff>
    </xdr:from>
    <xdr:to>
      <xdr:col>37</xdr:col>
      <xdr:colOff>38100</xdr:colOff>
      <xdr:row>34</xdr:row>
      <xdr:rowOff>15240</xdr:rowOff>
    </xdr:to>
    <xdr:cxnSp macro="">
      <xdr:nvCxnSpPr>
        <xdr:cNvPr id="3" name="Łącznik prosty 2">
          <a:extLst>
            <a:ext uri="{FF2B5EF4-FFF2-40B4-BE49-F238E27FC236}">
              <a16:creationId xmlns:a16="http://schemas.microsoft.com/office/drawing/2014/main" id="{00000000-0008-0000-0700-000003000000}"/>
            </a:ext>
            <a:ext uri="{C183D7F6-B498-43B3-948B-1728B52AA6E4}">
              <adec:decorative xmlns:adec="http://schemas.microsoft.com/office/drawing/2017/decorative" val="1"/>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16</xdr:row>
      <xdr:rowOff>0</xdr:rowOff>
    </xdr:from>
    <xdr:to>
      <xdr:col>37</xdr:col>
      <xdr:colOff>38100</xdr:colOff>
      <xdr:row>16</xdr:row>
      <xdr:rowOff>15240</xdr:rowOff>
    </xdr:to>
    <xdr:cxnSp macro="">
      <xdr:nvCxnSpPr>
        <xdr:cNvPr id="2" name="Łącznik prosty 1">
          <a:extLst>
            <a:ext uri="{FF2B5EF4-FFF2-40B4-BE49-F238E27FC236}">
              <a16:creationId xmlns:a16="http://schemas.microsoft.com/office/drawing/2014/main" id="{00000000-0008-0000-0800-000002000000}"/>
            </a:ext>
            <a:ext uri="{C183D7F6-B498-43B3-948B-1728B52AA6E4}">
              <adec:decorative xmlns:adec="http://schemas.microsoft.com/office/drawing/2017/decorative" val="1"/>
            </a:ext>
          </a:extLst>
        </xdr:cNvPr>
        <xdr:cNvCxnSpPr/>
      </xdr:nvCxnSpPr>
      <xdr:spPr>
        <a:xfrm flipV="1">
          <a:off x="1219200" y="265938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34</xdr:row>
      <xdr:rowOff>0</xdr:rowOff>
    </xdr:from>
    <xdr:to>
      <xdr:col>37</xdr:col>
      <xdr:colOff>38100</xdr:colOff>
      <xdr:row>34</xdr:row>
      <xdr:rowOff>15240</xdr:rowOff>
    </xdr:to>
    <xdr:cxnSp macro="">
      <xdr:nvCxnSpPr>
        <xdr:cNvPr id="3" name="Łącznik prosty 2">
          <a:extLst>
            <a:ext uri="{FF2B5EF4-FFF2-40B4-BE49-F238E27FC236}">
              <a16:creationId xmlns:a16="http://schemas.microsoft.com/office/drawing/2014/main" id="{00000000-0008-0000-0800-000003000000}"/>
            </a:ext>
            <a:ext uri="{C183D7F6-B498-43B3-948B-1728B52AA6E4}">
              <adec:decorative xmlns:adec="http://schemas.microsoft.com/office/drawing/2017/decorative" val="1"/>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16</xdr:row>
      <xdr:rowOff>0</xdr:rowOff>
    </xdr:from>
    <xdr:to>
      <xdr:col>37</xdr:col>
      <xdr:colOff>38100</xdr:colOff>
      <xdr:row>16</xdr:row>
      <xdr:rowOff>15240</xdr:rowOff>
    </xdr:to>
    <xdr:cxnSp macro="">
      <xdr:nvCxnSpPr>
        <xdr:cNvPr id="2" name="Łącznik prosty 1">
          <a:extLst>
            <a:ext uri="{FF2B5EF4-FFF2-40B4-BE49-F238E27FC236}">
              <a16:creationId xmlns:a16="http://schemas.microsoft.com/office/drawing/2014/main" id="{00000000-0008-0000-0900-000002000000}"/>
            </a:ext>
            <a:ext uri="{C183D7F6-B498-43B3-948B-1728B52AA6E4}">
              <adec:decorative xmlns:adec="http://schemas.microsoft.com/office/drawing/2017/decorative" val="1"/>
            </a:ext>
          </a:extLst>
        </xdr:cNvPr>
        <xdr:cNvCxnSpPr/>
      </xdr:nvCxnSpPr>
      <xdr:spPr>
        <a:xfrm flipV="1">
          <a:off x="1219200" y="283464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34</xdr:row>
      <xdr:rowOff>0</xdr:rowOff>
    </xdr:from>
    <xdr:to>
      <xdr:col>37</xdr:col>
      <xdr:colOff>38100</xdr:colOff>
      <xdr:row>34</xdr:row>
      <xdr:rowOff>15240</xdr:rowOff>
    </xdr:to>
    <xdr:cxnSp macro="">
      <xdr:nvCxnSpPr>
        <xdr:cNvPr id="3" name="Łącznik prosty 2">
          <a:extLst>
            <a:ext uri="{FF2B5EF4-FFF2-40B4-BE49-F238E27FC236}">
              <a16:creationId xmlns:a16="http://schemas.microsoft.com/office/drawing/2014/main" id="{00000000-0008-0000-0900-000003000000}"/>
            </a:ext>
            <a:ext uri="{C183D7F6-B498-43B3-948B-1728B52AA6E4}">
              <adec:decorative xmlns:adec="http://schemas.microsoft.com/office/drawing/2017/decorative" val="1"/>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16</xdr:row>
      <xdr:rowOff>0</xdr:rowOff>
    </xdr:from>
    <xdr:to>
      <xdr:col>37</xdr:col>
      <xdr:colOff>38100</xdr:colOff>
      <xdr:row>16</xdr:row>
      <xdr:rowOff>15240</xdr:rowOff>
    </xdr:to>
    <xdr:cxnSp macro="">
      <xdr:nvCxnSpPr>
        <xdr:cNvPr id="2" name="Łącznik prosty 1">
          <a:extLst>
            <a:ext uri="{FF2B5EF4-FFF2-40B4-BE49-F238E27FC236}">
              <a16:creationId xmlns:a16="http://schemas.microsoft.com/office/drawing/2014/main" id="{00000000-0008-0000-0A00-000002000000}"/>
            </a:ext>
            <a:ext uri="{C183D7F6-B498-43B3-948B-1728B52AA6E4}">
              <adec:decorative xmlns:adec="http://schemas.microsoft.com/office/drawing/2017/decorative" val="1"/>
            </a:ext>
          </a:extLst>
        </xdr:cNvPr>
        <xdr:cNvCxnSpPr/>
      </xdr:nvCxnSpPr>
      <xdr:spPr>
        <a:xfrm flipV="1">
          <a:off x="1219200" y="283464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34</xdr:row>
      <xdr:rowOff>0</xdr:rowOff>
    </xdr:from>
    <xdr:to>
      <xdr:col>37</xdr:col>
      <xdr:colOff>38100</xdr:colOff>
      <xdr:row>34</xdr:row>
      <xdr:rowOff>15240</xdr:rowOff>
    </xdr:to>
    <xdr:cxnSp macro="">
      <xdr:nvCxnSpPr>
        <xdr:cNvPr id="3" name="Łącznik prosty 2">
          <a:extLst>
            <a:ext uri="{FF2B5EF4-FFF2-40B4-BE49-F238E27FC236}">
              <a16:creationId xmlns:a16="http://schemas.microsoft.com/office/drawing/2014/main" id="{00000000-0008-0000-0A00-000003000000}"/>
            </a:ext>
            <a:ext uri="{C183D7F6-B498-43B3-948B-1728B52AA6E4}">
              <adec:decorative xmlns:adec="http://schemas.microsoft.com/office/drawing/2017/decorative" val="1"/>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34</xdr:row>
      <xdr:rowOff>0</xdr:rowOff>
    </xdr:from>
    <xdr:to>
      <xdr:col>37</xdr:col>
      <xdr:colOff>38100</xdr:colOff>
      <xdr:row>34</xdr:row>
      <xdr:rowOff>15240</xdr:rowOff>
    </xdr:to>
    <xdr:cxnSp macro="">
      <xdr:nvCxnSpPr>
        <xdr:cNvPr id="2" name="Łącznik prosty 1">
          <a:extLst>
            <a:ext uri="{FF2B5EF4-FFF2-40B4-BE49-F238E27FC236}">
              <a16:creationId xmlns:a16="http://schemas.microsoft.com/office/drawing/2014/main" id="{00000000-0008-0000-0B00-000002000000}"/>
            </a:ext>
            <a:ext uri="{C183D7F6-B498-43B3-948B-1728B52AA6E4}">
              <adec:decorative xmlns:adec="http://schemas.microsoft.com/office/drawing/2017/decorative" val="1"/>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16</xdr:row>
      <xdr:rowOff>0</xdr:rowOff>
    </xdr:from>
    <xdr:to>
      <xdr:col>37</xdr:col>
      <xdr:colOff>38100</xdr:colOff>
      <xdr:row>16</xdr:row>
      <xdr:rowOff>15240</xdr:rowOff>
    </xdr:to>
    <xdr:cxnSp macro="">
      <xdr:nvCxnSpPr>
        <xdr:cNvPr id="3" name="Łącznik prosty 2">
          <a:extLst>
            <a:ext uri="{FF2B5EF4-FFF2-40B4-BE49-F238E27FC236}">
              <a16:creationId xmlns:a16="http://schemas.microsoft.com/office/drawing/2014/main" id="{00000000-0008-0000-0B00-000003000000}"/>
            </a:ext>
            <a:ext uri="{C183D7F6-B498-43B3-948B-1728B52AA6E4}">
              <adec:decorative xmlns:adec="http://schemas.microsoft.com/office/drawing/2017/decorative" val="1"/>
            </a:ext>
          </a:extLst>
        </xdr:cNvPr>
        <xdr:cNvCxnSpPr/>
      </xdr:nvCxnSpPr>
      <xdr:spPr>
        <a:xfrm flipV="1">
          <a:off x="1219200" y="283464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34</xdr:row>
      <xdr:rowOff>0</xdr:rowOff>
    </xdr:from>
    <xdr:to>
      <xdr:col>37</xdr:col>
      <xdr:colOff>38100</xdr:colOff>
      <xdr:row>34</xdr:row>
      <xdr:rowOff>15240</xdr:rowOff>
    </xdr:to>
    <xdr:cxnSp macro="">
      <xdr:nvCxnSpPr>
        <xdr:cNvPr id="2" name="Łącznik prosty 1">
          <a:extLst>
            <a:ext uri="{FF2B5EF4-FFF2-40B4-BE49-F238E27FC236}">
              <a16:creationId xmlns:a16="http://schemas.microsoft.com/office/drawing/2014/main" id="{00000000-0008-0000-0C00-000002000000}"/>
            </a:ext>
            <a:ext uri="{C183D7F6-B498-43B3-948B-1728B52AA6E4}">
              <adec:decorative xmlns:adec="http://schemas.microsoft.com/office/drawing/2017/decorative" val="1"/>
            </a:ext>
          </a:extLst>
        </xdr:cNvPr>
        <xdr:cNvCxnSpPr/>
      </xdr:nvCxnSpPr>
      <xdr:spPr>
        <a:xfrm flipV="1">
          <a:off x="1219200" y="601980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16</xdr:row>
      <xdr:rowOff>0</xdr:rowOff>
    </xdr:from>
    <xdr:to>
      <xdr:col>37</xdr:col>
      <xdr:colOff>38100</xdr:colOff>
      <xdr:row>16</xdr:row>
      <xdr:rowOff>15240</xdr:rowOff>
    </xdr:to>
    <xdr:cxnSp macro="">
      <xdr:nvCxnSpPr>
        <xdr:cNvPr id="3" name="Łącznik prosty 2">
          <a:extLst>
            <a:ext uri="{FF2B5EF4-FFF2-40B4-BE49-F238E27FC236}">
              <a16:creationId xmlns:a16="http://schemas.microsoft.com/office/drawing/2014/main" id="{00000000-0008-0000-0C00-000003000000}"/>
            </a:ext>
            <a:ext uri="{C183D7F6-B498-43B3-948B-1728B52AA6E4}">
              <adec:decorative xmlns:adec="http://schemas.microsoft.com/office/drawing/2017/decorative" val="1"/>
            </a:ext>
          </a:extLst>
        </xdr:cNvPr>
        <xdr:cNvCxnSpPr/>
      </xdr:nvCxnSpPr>
      <xdr:spPr>
        <a:xfrm flipV="1">
          <a:off x="1219200" y="2834640"/>
          <a:ext cx="24719280" cy="1524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B3:C24"/>
  <sheetViews>
    <sheetView showGridLines="0" topLeftCell="A4" workbookViewId="0">
      <selection activeCell="A12" sqref="A1:XFD1048576"/>
    </sheetView>
  </sheetViews>
  <sheetFormatPr defaultColWidth="9.109375" defaultRowHeight="13.8" x14ac:dyDescent="0.25"/>
  <cols>
    <col min="1" max="2" width="9.109375" style="3"/>
    <col min="3" max="3" width="203.33203125" style="7" customWidth="1"/>
    <col min="4" max="16384" width="9.109375" style="3"/>
  </cols>
  <sheetData>
    <row r="3" spans="2:3" s="2" customFormat="1" x14ac:dyDescent="0.3">
      <c r="B3" s="56" t="s">
        <v>85</v>
      </c>
      <c r="C3" s="56"/>
    </row>
    <row r="4" spans="2:3" s="2" customFormat="1" x14ac:dyDescent="0.3">
      <c r="B4" s="56"/>
      <c r="C4" s="56"/>
    </row>
    <row r="6" spans="2:3" x14ac:dyDescent="0.25">
      <c r="C6" s="3"/>
    </row>
    <row r="7" spans="2:3" ht="55.2" x14ac:dyDescent="0.25">
      <c r="C7" s="4" t="s">
        <v>124</v>
      </c>
    </row>
    <row r="8" spans="2:3" x14ac:dyDescent="0.25">
      <c r="C8" s="4" t="s">
        <v>87</v>
      </c>
    </row>
    <row r="9" spans="2:3" x14ac:dyDescent="0.25">
      <c r="C9" s="5" t="s">
        <v>125</v>
      </c>
    </row>
    <row r="10" spans="2:3" x14ac:dyDescent="0.25">
      <c r="C10" s="4" t="s">
        <v>89</v>
      </c>
    </row>
    <row r="11" spans="2:3" x14ac:dyDescent="0.25">
      <c r="C11" s="4" t="s">
        <v>126</v>
      </c>
    </row>
    <row r="12" spans="2:3" ht="27.6" x14ac:dyDescent="0.25">
      <c r="C12" s="4" t="s">
        <v>127</v>
      </c>
    </row>
    <row r="13" spans="2:3" x14ac:dyDescent="0.25">
      <c r="C13" s="4" t="s">
        <v>93</v>
      </c>
    </row>
    <row r="16" spans="2:3" s="6" customFormat="1" ht="24.6" x14ac:dyDescent="0.4">
      <c r="B16" s="56" t="s">
        <v>86</v>
      </c>
      <c r="C16" s="56"/>
    </row>
    <row r="17" spans="2:3" s="6" customFormat="1" ht="24.6" x14ac:dyDescent="0.4">
      <c r="B17" s="56"/>
      <c r="C17" s="56"/>
    </row>
    <row r="19" spans="2:3" x14ac:dyDescent="0.25">
      <c r="C19" s="4" t="s">
        <v>88</v>
      </c>
    </row>
    <row r="20" spans="2:3" x14ac:dyDescent="0.25">
      <c r="C20" s="5" t="s">
        <v>125</v>
      </c>
    </row>
    <row r="21" spans="2:3" x14ac:dyDescent="0.25">
      <c r="C21" s="4" t="s">
        <v>90</v>
      </c>
    </row>
    <row r="22" spans="2:3" ht="27.6" x14ac:dyDescent="0.25">
      <c r="C22" s="4" t="s">
        <v>128</v>
      </c>
    </row>
    <row r="23" spans="2:3" ht="27.6" x14ac:dyDescent="0.25">
      <c r="C23" s="4" t="s">
        <v>129</v>
      </c>
    </row>
    <row r="24" spans="2:3" ht="27.6" x14ac:dyDescent="0.25">
      <c r="C24" s="4" t="s">
        <v>91</v>
      </c>
    </row>
  </sheetData>
  <mergeCells count="2">
    <mergeCell ref="B3:C4"/>
    <mergeCell ref="B16:C17"/>
  </mergeCells>
  <pageMargins left="0.25" right="0.25" top="0.75" bottom="0.75" header="0.3" footer="0.3"/>
  <pageSetup paperSize="9" scale="6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J39"/>
  <sheetViews>
    <sheetView showGridLines="0" topLeftCell="A2" workbookViewId="0">
      <pane xSplit="6" topLeftCell="G1" activePane="topRight" state="frozen"/>
      <selection activeCell="G27" sqref="G27"/>
      <selection pane="topRight" activeCell="A6" sqref="A1:XFD1048576"/>
    </sheetView>
  </sheetViews>
  <sheetFormatPr defaultColWidth="8.88671875" defaultRowHeight="13.8" x14ac:dyDescent="0.25"/>
  <cols>
    <col min="1" max="2" width="8.88671875" style="3"/>
    <col min="3" max="3" width="49.109375" style="3" bestFit="1" customWidth="1"/>
    <col min="4" max="4" width="14.109375" style="15" customWidth="1"/>
    <col min="5" max="5" width="10.33203125" style="15" bestFit="1" customWidth="1"/>
    <col min="6" max="6" width="18.5546875" style="15" customWidth="1"/>
    <col min="7" max="36" width="6.33203125" style="3" customWidth="1"/>
    <col min="37" max="16384" width="8.88671875" style="3"/>
  </cols>
  <sheetData>
    <row r="1" spans="2:36" ht="13.95" customHeight="1" x14ac:dyDescent="0.25">
      <c r="B1" s="68" t="s">
        <v>106</v>
      </c>
      <c r="C1" s="68"/>
      <c r="D1" s="68"/>
    </row>
    <row r="2" spans="2:36" ht="13.95" customHeight="1" x14ac:dyDescent="0.25">
      <c r="B2" s="68"/>
      <c r="C2" s="68"/>
      <c r="D2" s="68"/>
    </row>
    <row r="3" spans="2:36" x14ac:dyDescent="0.25">
      <c r="C3" s="3" t="s">
        <v>62</v>
      </c>
      <c r="D3" s="46"/>
    </row>
    <row r="4" spans="2:36" x14ac:dyDescent="0.25">
      <c r="C4" s="3" t="s">
        <v>63</v>
      </c>
      <c r="D4" s="13" t="s">
        <v>75</v>
      </c>
    </row>
    <row r="6" spans="2:36" x14ac:dyDescent="0.25">
      <c r="C6" s="3" t="s">
        <v>66</v>
      </c>
      <c r="G6" s="3">
        <v>1</v>
      </c>
      <c r="H6" s="3">
        <v>2</v>
      </c>
      <c r="I6" s="3">
        <v>3</v>
      </c>
      <c r="J6" s="3">
        <v>4</v>
      </c>
      <c r="K6" s="3">
        <v>5</v>
      </c>
      <c r="L6" s="3">
        <v>6</v>
      </c>
      <c r="M6" s="3">
        <v>7</v>
      </c>
      <c r="N6" s="3">
        <v>8</v>
      </c>
      <c r="O6" s="3">
        <v>9</v>
      </c>
      <c r="P6" s="3">
        <v>10</v>
      </c>
      <c r="Q6" s="3">
        <v>11</v>
      </c>
      <c r="R6" s="3">
        <v>12</v>
      </c>
      <c r="S6" s="3">
        <v>13</v>
      </c>
      <c r="T6" s="3">
        <v>14</v>
      </c>
      <c r="U6" s="3">
        <v>15</v>
      </c>
      <c r="V6" s="3">
        <v>16</v>
      </c>
      <c r="W6" s="3">
        <v>17</v>
      </c>
      <c r="X6" s="3">
        <v>18</v>
      </c>
      <c r="Y6" s="3">
        <v>19</v>
      </c>
      <c r="Z6" s="3">
        <v>20</v>
      </c>
      <c r="AA6" s="3">
        <v>21</v>
      </c>
      <c r="AB6" s="3">
        <v>22</v>
      </c>
      <c r="AC6" s="3">
        <v>23</v>
      </c>
      <c r="AD6" s="3">
        <v>24</v>
      </c>
      <c r="AE6" s="3">
        <v>25</v>
      </c>
      <c r="AF6" s="3">
        <v>26</v>
      </c>
      <c r="AG6" s="3">
        <v>27</v>
      </c>
      <c r="AH6" s="3">
        <v>28</v>
      </c>
      <c r="AI6" s="3">
        <v>29</v>
      </c>
      <c r="AJ6" s="3">
        <v>30</v>
      </c>
    </row>
    <row r="7" spans="2:36" x14ac:dyDescent="0.25">
      <c r="C7" s="47" t="s">
        <v>36</v>
      </c>
      <c r="D7" s="15" t="s">
        <v>168</v>
      </c>
      <c r="E7" s="15" t="s">
        <v>19</v>
      </c>
      <c r="F7" s="16"/>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row>
    <row r="8" spans="2:36" x14ac:dyDescent="0.25">
      <c r="C8" s="47" t="s">
        <v>37</v>
      </c>
      <c r="D8" s="15" t="s">
        <v>169</v>
      </c>
      <c r="E8" s="15" t="s">
        <v>19</v>
      </c>
      <c r="F8" s="16"/>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row>
    <row r="9" spans="2:36" x14ac:dyDescent="0.25">
      <c r="C9" s="3" t="s">
        <v>38</v>
      </c>
      <c r="D9" s="15" t="s">
        <v>39</v>
      </c>
      <c r="E9" s="15" t="s">
        <v>19</v>
      </c>
      <c r="F9" s="16"/>
      <c r="G9" s="49">
        <f>IF(G7-G8&lt;0,ABS(G7-G8),)</f>
        <v>0</v>
      </c>
      <c r="H9" s="49">
        <f t="shared" ref="H9:T9" si="0">IF(H7-H8&lt;0,ABS(H7-H8),)</f>
        <v>0</v>
      </c>
      <c r="I9" s="49">
        <f t="shared" si="0"/>
        <v>0</v>
      </c>
      <c r="J9" s="49">
        <f t="shared" si="0"/>
        <v>0</v>
      </c>
      <c r="K9" s="49">
        <f t="shared" si="0"/>
        <v>0</v>
      </c>
      <c r="L9" s="49">
        <f t="shared" si="0"/>
        <v>0</v>
      </c>
      <c r="M9" s="49">
        <f t="shared" si="0"/>
        <v>0</v>
      </c>
      <c r="N9" s="49">
        <f t="shared" si="0"/>
        <v>0</v>
      </c>
      <c r="O9" s="49">
        <f t="shared" si="0"/>
        <v>0</v>
      </c>
      <c r="P9" s="49">
        <f t="shared" si="0"/>
        <v>0</v>
      </c>
      <c r="Q9" s="49">
        <f t="shared" si="0"/>
        <v>0</v>
      </c>
      <c r="R9" s="49">
        <f t="shared" si="0"/>
        <v>0</v>
      </c>
      <c r="S9" s="49">
        <f t="shared" si="0"/>
        <v>0</v>
      </c>
      <c r="T9" s="49">
        <f t="shared" si="0"/>
        <v>0</v>
      </c>
      <c r="U9" s="49">
        <f>IF(U8-U7&lt;0,0,U8-U7)</f>
        <v>0</v>
      </c>
      <c r="V9" s="49">
        <f t="shared" ref="V9:AJ9" si="1">IF(V8-V7&lt;0,0,V8-V7)</f>
        <v>0</v>
      </c>
      <c r="W9" s="49">
        <f t="shared" si="1"/>
        <v>0</v>
      </c>
      <c r="X9" s="49">
        <f t="shared" si="1"/>
        <v>0</v>
      </c>
      <c r="Y9" s="49">
        <f t="shared" si="1"/>
        <v>0</v>
      </c>
      <c r="Z9" s="49">
        <f t="shared" si="1"/>
        <v>0</v>
      </c>
      <c r="AA9" s="49">
        <f t="shared" si="1"/>
        <v>0</v>
      </c>
      <c r="AB9" s="49">
        <f t="shared" si="1"/>
        <v>0</v>
      </c>
      <c r="AC9" s="49">
        <f t="shared" si="1"/>
        <v>0</v>
      </c>
      <c r="AD9" s="49">
        <f t="shared" si="1"/>
        <v>0</v>
      </c>
      <c r="AE9" s="49">
        <f t="shared" si="1"/>
        <v>0</v>
      </c>
      <c r="AF9" s="49">
        <f t="shared" si="1"/>
        <v>0</v>
      </c>
      <c r="AG9" s="49">
        <f t="shared" si="1"/>
        <v>0</v>
      </c>
      <c r="AH9" s="49">
        <f t="shared" si="1"/>
        <v>0</v>
      </c>
      <c r="AI9" s="49">
        <f t="shared" si="1"/>
        <v>0</v>
      </c>
      <c r="AJ9" s="49">
        <f t="shared" si="1"/>
        <v>0</v>
      </c>
    </row>
    <row r="10" spans="2:36" x14ac:dyDescent="0.25">
      <c r="C10" s="3" t="s">
        <v>40</v>
      </c>
      <c r="D10" s="15" t="s">
        <v>157</v>
      </c>
      <c r="F10" s="54">
        <f>SUM(G9:AJ9)</f>
        <v>0</v>
      </c>
    </row>
    <row r="12" spans="2:36" x14ac:dyDescent="0.25">
      <c r="C12" s="3" t="s">
        <v>47</v>
      </c>
      <c r="D12" s="15" t="s">
        <v>170</v>
      </c>
      <c r="E12" s="15" t="s">
        <v>10</v>
      </c>
      <c r="F12" s="50">
        <v>105000</v>
      </c>
    </row>
    <row r="13" spans="2:36" ht="16.2" x14ac:dyDescent="0.35">
      <c r="C13" s="3" t="s">
        <v>61</v>
      </c>
      <c r="D13" s="37" t="s">
        <v>156</v>
      </c>
      <c r="E13" s="15" t="s">
        <v>48</v>
      </c>
      <c r="F13" s="30">
        <f>IF(F10=0,0,IF((F12-ROZLICZENIE!H29)&lt;=0,0,(F12-ROZLICZENIE!H29)/F10))</f>
        <v>0</v>
      </c>
    </row>
    <row r="14" spans="2:36" x14ac:dyDescent="0.25">
      <c r="F14" s="30"/>
    </row>
    <row r="15" spans="2:36" x14ac:dyDescent="0.25">
      <c r="F15" s="30"/>
    </row>
    <row r="16" spans="2:36" x14ac:dyDescent="0.25">
      <c r="F16" s="30"/>
    </row>
    <row r="17" spans="2:36" x14ac:dyDescent="0.25">
      <c r="F17" s="30"/>
    </row>
    <row r="18" spans="2:36" ht="13.95" customHeight="1" x14ac:dyDescent="0.25">
      <c r="B18" s="68" t="s">
        <v>107</v>
      </c>
      <c r="C18" s="68"/>
      <c r="D18" s="68"/>
    </row>
    <row r="19" spans="2:36" ht="13.95" customHeight="1" x14ac:dyDescent="0.25">
      <c r="B19" s="68"/>
      <c r="C19" s="68"/>
      <c r="D19" s="68"/>
    </row>
    <row r="21" spans="2:36" x14ac:dyDescent="0.25">
      <c r="C21" s="3" t="s">
        <v>64</v>
      </c>
      <c r="D21" s="46"/>
    </row>
    <row r="22" spans="2:36" x14ac:dyDescent="0.25">
      <c r="C22" s="3" t="s">
        <v>65</v>
      </c>
      <c r="D22" s="13" t="s">
        <v>75</v>
      </c>
    </row>
    <row r="24" spans="2:36" x14ac:dyDescent="0.25">
      <c r="C24" s="3" t="s">
        <v>35</v>
      </c>
      <c r="F24" s="16"/>
      <c r="G24" s="3">
        <v>1</v>
      </c>
      <c r="H24" s="3">
        <v>2</v>
      </c>
      <c r="I24" s="3">
        <v>3</v>
      </c>
      <c r="J24" s="3">
        <v>4</v>
      </c>
      <c r="K24" s="3">
        <v>5</v>
      </c>
      <c r="L24" s="3">
        <v>6</v>
      </c>
      <c r="M24" s="3">
        <v>7</v>
      </c>
      <c r="N24" s="3">
        <v>8</v>
      </c>
      <c r="O24" s="3">
        <v>9</v>
      </c>
      <c r="P24" s="3">
        <v>10</v>
      </c>
      <c r="Q24" s="3">
        <v>11</v>
      </c>
      <c r="R24" s="3">
        <v>12</v>
      </c>
      <c r="S24" s="3">
        <v>13</v>
      </c>
      <c r="T24" s="3">
        <v>14</v>
      </c>
      <c r="U24" s="3">
        <v>15</v>
      </c>
      <c r="V24" s="3">
        <v>16</v>
      </c>
      <c r="W24" s="3">
        <v>17</v>
      </c>
      <c r="X24" s="3">
        <v>18</v>
      </c>
      <c r="Y24" s="3">
        <v>19</v>
      </c>
      <c r="Z24" s="3">
        <v>20</v>
      </c>
      <c r="AA24" s="3">
        <v>21</v>
      </c>
      <c r="AB24" s="3">
        <v>22</v>
      </c>
      <c r="AC24" s="3">
        <v>23</v>
      </c>
      <c r="AD24" s="3">
        <v>24</v>
      </c>
      <c r="AE24" s="3">
        <v>25</v>
      </c>
      <c r="AF24" s="3">
        <v>26</v>
      </c>
      <c r="AG24" s="3">
        <v>27</v>
      </c>
      <c r="AH24" s="3">
        <v>28</v>
      </c>
      <c r="AI24" s="3">
        <v>29</v>
      </c>
      <c r="AJ24" s="3">
        <v>30</v>
      </c>
    </row>
    <row r="25" spans="2:36" x14ac:dyDescent="0.25">
      <c r="C25" s="47" t="s">
        <v>36</v>
      </c>
      <c r="D25" s="15" t="s">
        <v>168</v>
      </c>
      <c r="E25" s="15" t="s">
        <v>19</v>
      </c>
      <c r="F25" s="16"/>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row>
    <row r="26" spans="2:36" x14ac:dyDescent="0.25">
      <c r="C26" s="47" t="s">
        <v>37</v>
      </c>
      <c r="D26" s="15" t="s">
        <v>169</v>
      </c>
      <c r="E26" s="15" t="s">
        <v>19</v>
      </c>
      <c r="F26" s="16"/>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row>
    <row r="27" spans="2:36" x14ac:dyDescent="0.25">
      <c r="C27" s="3" t="s">
        <v>38</v>
      </c>
      <c r="D27" s="15" t="s">
        <v>39</v>
      </c>
      <c r="E27" s="15" t="s">
        <v>19</v>
      </c>
      <c r="G27" s="49">
        <f>IF(G26-G25&lt;0,0,G26-G25)</f>
        <v>0</v>
      </c>
      <c r="H27" s="49">
        <f t="shared" ref="H27:AJ27" si="2">IF(H26-H25&lt;0,0,H26-H25)</f>
        <v>0</v>
      </c>
      <c r="I27" s="49">
        <f t="shared" si="2"/>
        <v>0</v>
      </c>
      <c r="J27" s="49">
        <f t="shared" si="2"/>
        <v>0</v>
      </c>
      <c r="K27" s="49">
        <f t="shared" si="2"/>
        <v>0</v>
      </c>
      <c r="L27" s="49">
        <f t="shared" si="2"/>
        <v>0</v>
      </c>
      <c r="M27" s="49">
        <f t="shared" si="2"/>
        <v>0</v>
      </c>
      <c r="N27" s="49">
        <f t="shared" si="2"/>
        <v>0</v>
      </c>
      <c r="O27" s="49">
        <f t="shared" si="2"/>
        <v>0</v>
      </c>
      <c r="P27" s="49">
        <f t="shared" si="2"/>
        <v>0</v>
      </c>
      <c r="Q27" s="49">
        <f t="shared" si="2"/>
        <v>0</v>
      </c>
      <c r="R27" s="49">
        <f t="shared" si="2"/>
        <v>0</v>
      </c>
      <c r="S27" s="49">
        <f t="shared" si="2"/>
        <v>0</v>
      </c>
      <c r="T27" s="49">
        <f t="shared" si="2"/>
        <v>0</v>
      </c>
      <c r="U27" s="49">
        <f t="shared" si="2"/>
        <v>0</v>
      </c>
      <c r="V27" s="49">
        <f t="shared" si="2"/>
        <v>0</v>
      </c>
      <c r="W27" s="49">
        <f t="shared" si="2"/>
        <v>0</v>
      </c>
      <c r="X27" s="49">
        <f t="shared" si="2"/>
        <v>0</v>
      </c>
      <c r="Y27" s="49">
        <f t="shared" si="2"/>
        <v>0</v>
      </c>
      <c r="Z27" s="49">
        <f t="shared" si="2"/>
        <v>0</v>
      </c>
      <c r="AA27" s="49">
        <f t="shared" si="2"/>
        <v>0</v>
      </c>
      <c r="AB27" s="49">
        <f t="shared" si="2"/>
        <v>0</v>
      </c>
      <c r="AC27" s="49">
        <f t="shared" si="2"/>
        <v>0</v>
      </c>
      <c r="AD27" s="49">
        <f t="shared" si="2"/>
        <v>0</v>
      </c>
      <c r="AE27" s="49">
        <f t="shared" si="2"/>
        <v>0</v>
      </c>
      <c r="AF27" s="49">
        <f t="shared" si="2"/>
        <v>0</v>
      </c>
      <c r="AG27" s="49">
        <f t="shared" si="2"/>
        <v>0</v>
      </c>
      <c r="AH27" s="49">
        <f t="shared" si="2"/>
        <v>0</v>
      </c>
      <c r="AI27" s="49">
        <f t="shared" si="2"/>
        <v>0</v>
      </c>
      <c r="AJ27" s="49">
        <f t="shared" si="2"/>
        <v>0</v>
      </c>
    </row>
    <row r="28" spans="2:36" x14ac:dyDescent="0.25">
      <c r="C28" s="3" t="s">
        <v>40</v>
      </c>
      <c r="D28" s="15" t="s">
        <v>159</v>
      </c>
      <c r="F28" s="54">
        <f>SUM(G27:AJ27)</f>
        <v>0</v>
      </c>
    </row>
    <row r="30" spans="2:36" x14ac:dyDescent="0.25">
      <c r="C30" s="3" t="s">
        <v>47</v>
      </c>
      <c r="D30" s="15" t="s">
        <v>170</v>
      </c>
      <c r="E30" s="15" t="s">
        <v>10</v>
      </c>
      <c r="F30" s="50">
        <v>90000</v>
      </c>
    </row>
    <row r="31" spans="2:36" ht="16.2" x14ac:dyDescent="0.35">
      <c r="C31" s="3" t="s">
        <v>61</v>
      </c>
      <c r="D31" s="37" t="s">
        <v>158</v>
      </c>
      <c r="E31" s="15" t="s">
        <v>48</v>
      </c>
      <c r="F31" s="30">
        <f>IF(F28=0,0,IF((F30-ROZLICZENIE!K29)&lt;=0,0,(F30-ROZLICZENIE!K29)/F28))</f>
        <v>0</v>
      </c>
    </row>
    <row r="36" spans="3:6" x14ac:dyDescent="0.25">
      <c r="D36" s="3" t="s">
        <v>58</v>
      </c>
      <c r="E36" s="15" t="s">
        <v>6</v>
      </c>
      <c r="F36" s="51">
        <f>IF(F13-F31&lt;0,0,F13-F31)</f>
        <v>0</v>
      </c>
    </row>
    <row r="37" spans="3:6" x14ac:dyDescent="0.25">
      <c r="D37" s="3" t="s">
        <v>171</v>
      </c>
      <c r="E37" s="15" t="s">
        <v>10</v>
      </c>
      <c r="F37" s="51">
        <f>F36*F28</f>
        <v>0</v>
      </c>
    </row>
    <row r="38" spans="3:6" ht="16.2" x14ac:dyDescent="0.35">
      <c r="D38" s="3" t="s">
        <v>163</v>
      </c>
      <c r="E38" s="15" t="s">
        <v>69</v>
      </c>
      <c r="F38" s="51">
        <f>F37*ROZLICZENIE!E22</f>
        <v>0</v>
      </c>
    </row>
    <row r="39" spans="3:6" x14ac:dyDescent="0.25">
      <c r="C39" s="3" t="s">
        <v>67</v>
      </c>
      <c r="D39" s="3" t="s">
        <v>60</v>
      </c>
      <c r="E39" s="15" t="s">
        <v>70</v>
      </c>
      <c r="F39" s="52">
        <f>IF(SUM(ROZLICZENIE!G13:L13)=0,0,SUM(ROZLICZENIE!G12:L12)/SUM(ROZLICZENIE!G13:L13))</f>
        <v>0</v>
      </c>
    </row>
  </sheetData>
  <mergeCells count="2">
    <mergeCell ref="B1:D2"/>
    <mergeCell ref="B18:D19"/>
  </mergeCells>
  <printOptions horizontalCentered="1" verticalCentered="1"/>
  <pageMargins left="0" right="0" top="0.74803149606299213" bottom="0.74803149606299213" header="0.31496062992125984" footer="0.31496062992125984"/>
  <pageSetup paperSize="8" scale="71"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K39"/>
  <sheetViews>
    <sheetView showGridLines="0" tabSelected="1" topLeftCell="A4" workbookViewId="0">
      <pane xSplit="6" topLeftCell="G1" activePane="topRight" state="frozen"/>
      <selection activeCell="G27" sqref="G27"/>
      <selection pane="topRight" activeCell="F15" sqref="F15"/>
    </sheetView>
  </sheetViews>
  <sheetFormatPr defaultColWidth="8.88671875" defaultRowHeight="13.8" x14ac:dyDescent="0.25"/>
  <cols>
    <col min="1" max="2" width="8.88671875" style="3"/>
    <col min="3" max="3" width="49.109375" style="3" bestFit="1" customWidth="1"/>
    <col min="4" max="4" width="14.109375" style="15" customWidth="1"/>
    <col min="5" max="5" width="10.33203125" style="15" bestFit="1" customWidth="1"/>
    <col min="6" max="6" width="18.5546875" style="15" customWidth="1"/>
    <col min="7" max="37" width="6.33203125" style="3" customWidth="1"/>
    <col min="38" max="16384" width="8.88671875" style="3"/>
  </cols>
  <sheetData>
    <row r="1" spans="2:37" ht="13.95" customHeight="1" x14ac:dyDescent="0.25">
      <c r="B1" s="68" t="s">
        <v>106</v>
      </c>
      <c r="C1" s="68"/>
      <c r="D1" s="68"/>
    </row>
    <row r="2" spans="2:37" ht="13.95" customHeight="1" x14ac:dyDescent="0.25">
      <c r="B2" s="68"/>
      <c r="C2" s="68"/>
      <c r="D2" s="68"/>
    </row>
    <row r="3" spans="2:37" x14ac:dyDescent="0.25">
      <c r="C3" s="3" t="s">
        <v>62</v>
      </c>
      <c r="D3" s="46"/>
    </row>
    <row r="4" spans="2:37" x14ac:dyDescent="0.25">
      <c r="C4" s="3" t="s">
        <v>63</v>
      </c>
      <c r="D4" s="13" t="s">
        <v>76</v>
      </c>
    </row>
    <row r="6" spans="2:37" x14ac:dyDescent="0.25">
      <c r="C6" s="3" t="s">
        <v>66</v>
      </c>
      <c r="G6" s="3">
        <v>1</v>
      </c>
      <c r="H6" s="3">
        <v>2</v>
      </c>
      <c r="I6" s="3">
        <v>3</v>
      </c>
      <c r="J6" s="3">
        <v>4</v>
      </c>
      <c r="K6" s="3">
        <v>5</v>
      </c>
      <c r="L6" s="3">
        <v>6</v>
      </c>
      <c r="M6" s="3">
        <v>7</v>
      </c>
      <c r="N6" s="3">
        <v>8</v>
      </c>
      <c r="O6" s="3">
        <v>9</v>
      </c>
      <c r="P6" s="3">
        <v>10</v>
      </c>
      <c r="Q6" s="3">
        <v>11</v>
      </c>
      <c r="R6" s="3">
        <v>12</v>
      </c>
      <c r="S6" s="3">
        <v>13</v>
      </c>
      <c r="T6" s="3">
        <v>14</v>
      </c>
      <c r="U6" s="3">
        <v>15</v>
      </c>
      <c r="V6" s="3">
        <v>16</v>
      </c>
      <c r="W6" s="3">
        <v>17</v>
      </c>
      <c r="X6" s="3">
        <v>18</v>
      </c>
      <c r="Y6" s="3">
        <v>19</v>
      </c>
      <c r="Z6" s="3">
        <v>20</v>
      </c>
      <c r="AA6" s="3">
        <v>21</v>
      </c>
      <c r="AB6" s="3">
        <v>22</v>
      </c>
      <c r="AC6" s="3">
        <v>23</v>
      </c>
      <c r="AD6" s="3">
        <v>24</v>
      </c>
      <c r="AE6" s="3">
        <v>25</v>
      </c>
      <c r="AF6" s="3">
        <v>26</v>
      </c>
      <c r="AG6" s="3">
        <v>27</v>
      </c>
      <c r="AH6" s="3">
        <v>28</v>
      </c>
      <c r="AI6" s="3">
        <v>29</v>
      </c>
      <c r="AJ6" s="3">
        <v>30</v>
      </c>
      <c r="AK6" s="3">
        <v>31</v>
      </c>
    </row>
    <row r="7" spans="2:37" x14ac:dyDescent="0.25">
      <c r="C7" s="47" t="s">
        <v>36</v>
      </c>
      <c r="D7" s="15" t="s">
        <v>168</v>
      </c>
      <c r="E7" s="15" t="s">
        <v>19</v>
      </c>
      <c r="F7" s="16"/>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row>
    <row r="8" spans="2:37" x14ac:dyDescent="0.25">
      <c r="C8" s="47" t="s">
        <v>37</v>
      </c>
      <c r="D8" s="15" t="s">
        <v>169</v>
      </c>
      <c r="E8" s="15" t="s">
        <v>19</v>
      </c>
      <c r="F8" s="16"/>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row>
    <row r="9" spans="2:37" x14ac:dyDescent="0.25">
      <c r="C9" s="3" t="s">
        <v>38</v>
      </c>
      <c r="D9" s="15" t="s">
        <v>39</v>
      </c>
      <c r="E9" s="15" t="s">
        <v>19</v>
      </c>
      <c r="F9" s="16"/>
      <c r="G9" s="49">
        <f>IF(G8-G7&lt;0,0,G8-G7)</f>
        <v>0</v>
      </c>
      <c r="H9" s="49">
        <f t="shared" ref="H9:AK9" si="0">IF(H8-H7&lt;0,0,H8-H7)</f>
        <v>0</v>
      </c>
      <c r="I9" s="49">
        <f t="shared" si="0"/>
        <v>0</v>
      </c>
      <c r="J9" s="49">
        <f t="shared" si="0"/>
        <v>0</v>
      </c>
      <c r="K9" s="49">
        <f t="shared" si="0"/>
        <v>0</v>
      </c>
      <c r="L9" s="49">
        <f t="shared" si="0"/>
        <v>0</v>
      </c>
      <c r="M9" s="49">
        <f t="shared" si="0"/>
        <v>0</v>
      </c>
      <c r="N9" s="49">
        <f t="shared" si="0"/>
        <v>0</v>
      </c>
      <c r="O9" s="49">
        <f t="shared" si="0"/>
        <v>0</v>
      </c>
      <c r="P9" s="49">
        <f t="shared" si="0"/>
        <v>0</v>
      </c>
      <c r="Q9" s="49">
        <f t="shared" si="0"/>
        <v>0</v>
      </c>
      <c r="R9" s="49">
        <f t="shared" si="0"/>
        <v>0</v>
      </c>
      <c r="S9" s="49">
        <f t="shared" si="0"/>
        <v>0</v>
      </c>
      <c r="T9" s="49">
        <f t="shared" si="0"/>
        <v>0</v>
      </c>
      <c r="U9" s="49">
        <f t="shared" si="0"/>
        <v>0</v>
      </c>
      <c r="V9" s="49">
        <f t="shared" si="0"/>
        <v>0</v>
      </c>
      <c r="W9" s="49">
        <f t="shared" si="0"/>
        <v>0</v>
      </c>
      <c r="X9" s="49">
        <f t="shared" si="0"/>
        <v>0</v>
      </c>
      <c r="Y9" s="49">
        <f t="shared" si="0"/>
        <v>0</v>
      </c>
      <c r="Z9" s="49">
        <f t="shared" si="0"/>
        <v>0</v>
      </c>
      <c r="AA9" s="49">
        <f t="shared" si="0"/>
        <v>0</v>
      </c>
      <c r="AB9" s="49">
        <f t="shared" si="0"/>
        <v>0</v>
      </c>
      <c r="AC9" s="49">
        <f t="shared" si="0"/>
        <v>0</v>
      </c>
      <c r="AD9" s="49">
        <f t="shared" si="0"/>
        <v>0</v>
      </c>
      <c r="AE9" s="49">
        <f t="shared" si="0"/>
        <v>0</v>
      </c>
      <c r="AF9" s="49">
        <f t="shared" si="0"/>
        <v>0</v>
      </c>
      <c r="AG9" s="49">
        <f t="shared" si="0"/>
        <v>0</v>
      </c>
      <c r="AH9" s="49">
        <f t="shared" si="0"/>
        <v>0</v>
      </c>
      <c r="AI9" s="49">
        <f t="shared" si="0"/>
        <v>0</v>
      </c>
      <c r="AJ9" s="49">
        <f t="shared" si="0"/>
        <v>0</v>
      </c>
      <c r="AK9" s="49">
        <f t="shared" si="0"/>
        <v>0</v>
      </c>
    </row>
    <row r="10" spans="2:37" x14ac:dyDescent="0.25">
      <c r="C10" s="3" t="s">
        <v>40</v>
      </c>
      <c r="D10" s="15" t="s">
        <v>157</v>
      </c>
      <c r="F10" s="54">
        <f>SUM(G9:AK9)</f>
        <v>0</v>
      </c>
    </row>
    <row r="12" spans="2:37" x14ac:dyDescent="0.25">
      <c r="C12" s="3" t="s">
        <v>47</v>
      </c>
      <c r="D12" s="15" t="s">
        <v>170</v>
      </c>
      <c r="E12" s="15" t="s">
        <v>10</v>
      </c>
      <c r="F12" s="50"/>
    </row>
    <row r="13" spans="2:37" ht="16.2" x14ac:dyDescent="0.35">
      <c r="C13" s="3" t="s">
        <v>61</v>
      </c>
      <c r="D13" s="37" t="s">
        <v>156</v>
      </c>
      <c r="E13" s="15" t="s">
        <v>48</v>
      </c>
      <c r="F13" s="30">
        <f>IF(F10=0,0,IF((F12-ROZLICZENIE!H29)&lt;=0,0,(F12-ROZLICZENIE!H29)/F10))</f>
        <v>0</v>
      </c>
    </row>
    <row r="14" spans="2:37" x14ac:dyDescent="0.25">
      <c r="F14" s="30"/>
    </row>
    <row r="15" spans="2:37" x14ac:dyDescent="0.25">
      <c r="F15" s="30"/>
    </row>
    <row r="16" spans="2:37" x14ac:dyDescent="0.25">
      <c r="F16" s="30"/>
    </row>
    <row r="17" spans="2:37" x14ac:dyDescent="0.25">
      <c r="F17" s="30"/>
    </row>
    <row r="18" spans="2:37" ht="13.95" customHeight="1" x14ac:dyDescent="0.25">
      <c r="B18" s="68" t="s">
        <v>107</v>
      </c>
      <c r="C18" s="68"/>
      <c r="D18" s="68"/>
    </row>
    <row r="19" spans="2:37" ht="13.95" customHeight="1" x14ac:dyDescent="0.25">
      <c r="B19" s="68"/>
      <c r="C19" s="68"/>
      <c r="D19" s="68"/>
    </row>
    <row r="21" spans="2:37" x14ac:dyDescent="0.25">
      <c r="C21" s="3" t="s">
        <v>64</v>
      </c>
      <c r="D21" s="46"/>
    </row>
    <row r="22" spans="2:37" x14ac:dyDescent="0.25">
      <c r="C22" s="3" t="s">
        <v>65</v>
      </c>
      <c r="D22" s="13" t="s">
        <v>76</v>
      </c>
    </row>
    <row r="24" spans="2:37" x14ac:dyDescent="0.25">
      <c r="C24" s="3" t="s">
        <v>35</v>
      </c>
      <c r="F24" s="16"/>
      <c r="G24" s="3">
        <v>1</v>
      </c>
      <c r="H24" s="3">
        <v>2</v>
      </c>
      <c r="I24" s="3">
        <v>3</v>
      </c>
      <c r="J24" s="3">
        <v>4</v>
      </c>
      <c r="K24" s="3">
        <v>5</v>
      </c>
      <c r="L24" s="3">
        <v>6</v>
      </c>
      <c r="M24" s="3">
        <v>7</v>
      </c>
      <c r="N24" s="3">
        <v>8</v>
      </c>
      <c r="O24" s="3">
        <v>9</v>
      </c>
      <c r="P24" s="3">
        <v>10</v>
      </c>
      <c r="Q24" s="3">
        <v>11</v>
      </c>
      <c r="R24" s="3">
        <v>12</v>
      </c>
      <c r="S24" s="3">
        <v>13</v>
      </c>
      <c r="T24" s="3">
        <v>14</v>
      </c>
      <c r="U24" s="3">
        <v>15</v>
      </c>
      <c r="V24" s="3">
        <v>16</v>
      </c>
      <c r="W24" s="3">
        <v>17</v>
      </c>
      <c r="X24" s="3">
        <v>18</v>
      </c>
      <c r="Y24" s="3">
        <v>19</v>
      </c>
      <c r="Z24" s="3">
        <v>20</v>
      </c>
      <c r="AA24" s="3">
        <v>21</v>
      </c>
      <c r="AB24" s="3">
        <v>22</v>
      </c>
      <c r="AC24" s="3">
        <v>23</v>
      </c>
      <c r="AD24" s="3">
        <v>24</v>
      </c>
      <c r="AE24" s="3">
        <v>25</v>
      </c>
      <c r="AF24" s="3">
        <v>26</v>
      </c>
      <c r="AG24" s="3">
        <v>27</v>
      </c>
      <c r="AH24" s="3">
        <v>28</v>
      </c>
      <c r="AI24" s="3">
        <v>29</v>
      </c>
      <c r="AJ24" s="3">
        <v>30</v>
      </c>
      <c r="AK24" s="3">
        <v>31</v>
      </c>
    </row>
    <row r="25" spans="2:37" x14ac:dyDescent="0.25">
      <c r="C25" s="47" t="s">
        <v>36</v>
      </c>
      <c r="D25" s="15" t="s">
        <v>168</v>
      </c>
      <c r="E25" s="15" t="s">
        <v>19</v>
      </c>
      <c r="F25" s="16"/>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row>
    <row r="26" spans="2:37" x14ac:dyDescent="0.25">
      <c r="C26" s="47" t="s">
        <v>37</v>
      </c>
      <c r="D26" s="15" t="s">
        <v>169</v>
      </c>
      <c r="E26" s="15" t="s">
        <v>19</v>
      </c>
      <c r="F26" s="16"/>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row>
    <row r="27" spans="2:37" x14ac:dyDescent="0.25">
      <c r="C27" s="3" t="s">
        <v>38</v>
      </c>
      <c r="D27" s="15" t="s">
        <v>39</v>
      </c>
      <c r="E27" s="15" t="s">
        <v>19</v>
      </c>
      <c r="G27" s="49">
        <f>IF(G26-G25&lt;0,0,G26-G25)</f>
        <v>0</v>
      </c>
      <c r="H27" s="49">
        <f t="shared" ref="H27:AK27" si="1">IF(H26-H25&lt;0,0,H26-H25)</f>
        <v>0</v>
      </c>
      <c r="I27" s="49">
        <f t="shared" si="1"/>
        <v>0</v>
      </c>
      <c r="J27" s="49">
        <f t="shared" si="1"/>
        <v>0</v>
      </c>
      <c r="K27" s="49">
        <f t="shared" si="1"/>
        <v>0</v>
      </c>
      <c r="L27" s="49">
        <f t="shared" si="1"/>
        <v>0</v>
      </c>
      <c r="M27" s="49">
        <f t="shared" si="1"/>
        <v>0</v>
      </c>
      <c r="N27" s="49">
        <f t="shared" si="1"/>
        <v>0</v>
      </c>
      <c r="O27" s="49">
        <f t="shared" si="1"/>
        <v>0</v>
      </c>
      <c r="P27" s="49">
        <f t="shared" si="1"/>
        <v>0</v>
      </c>
      <c r="Q27" s="49">
        <f t="shared" si="1"/>
        <v>0</v>
      </c>
      <c r="R27" s="49">
        <f t="shared" si="1"/>
        <v>0</v>
      </c>
      <c r="S27" s="49">
        <f t="shared" si="1"/>
        <v>0</v>
      </c>
      <c r="T27" s="49">
        <f t="shared" si="1"/>
        <v>0</v>
      </c>
      <c r="U27" s="49">
        <f t="shared" si="1"/>
        <v>0</v>
      </c>
      <c r="V27" s="49">
        <f t="shared" si="1"/>
        <v>0</v>
      </c>
      <c r="W27" s="49">
        <f t="shared" si="1"/>
        <v>0</v>
      </c>
      <c r="X27" s="49">
        <f t="shared" si="1"/>
        <v>0</v>
      </c>
      <c r="Y27" s="49">
        <f t="shared" si="1"/>
        <v>0</v>
      </c>
      <c r="Z27" s="49">
        <f t="shared" si="1"/>
        <v>0</v>
      </c>
      <c r="AA27" s="49">
        <f t="shared" si="1"/>
        <v>0</v>
      </c>
      <c r="AB27" s="49">
        <f t="shared" si="1"/>
        <v>0</v>
      </c>
      <c r="AC27" s="49">
        <f t="shared" si="1"/>
        <v>0</v>
      </c>
      <c r="AD27" s="49">
        <f t="shared" si="1"/>
        <v>0</v>
      </c>
      <c r="AE27" s="49">
        <f t="shared" si="1"/>
        <v>0</v>
      </c>
      <c r="AF27" s="49">
        <f t="shared" si="1"/>
        <v>0</v>
      </c>
      <c r="AG27" s="49">
        <f t="shared" si="1"/>
        <v>0</v>
      </c>
      <c r="AH27" s="49">
        <f t="shared" si="1"/>
        <v>0</v>
      </c>
      <c r="AI27" s="49">
        <f t="shared" si="1"/>
        <v>0</v>
      </c>
      <c r="AJ27" s="49">
        <f t="shared" si="1"/>
        <v>0</v>
      </c>
      <c r="AK27" s="49">
        <f t="shared" si="1"/>
        <v>0</v>
      </c>
    </row>
    <row r="28" spans="2:37" x14ac:dyDescent="0.25">
      <c r="C28" s="3" t="s">
        <v>40</v>
      </c>
      <c r="D28" s="15" t="s">
        <v>159</v>
      </c>
      <c r="F28" s="54">
        <f>SUM(G27:AK27)</f>
        <v>0</v>
      </c>
    </row>
    <row r="30" spans="2:37" x14ac:dyDescent="0.25">
      <c r="C30" s="3" t="s">
        <v>47</v>
      </c>
      <c r="D30" s="15" t="s">
        <v>170</v>
      </c>
      <c r="E30" s="15" t="s">
        <v>10</v>
      </c>
      <c r="F30" s="50"/>
    </row>
    <row r="31" spans="2:37" ht="16.2" x14ac:dyDescent="0.35">
      <c r="C31" s="3" t="s">
        <v>61</v>
      </c>
      <c r="D31" s="37" t="s">
        <v>158</v>
      </c>
      <c r="E31" s="15" t="s">
        <v>48</v>
      </c>
      <c r="F31" s="30">
        <f>IF(F28=0,0,IF((F30-ROZLICZENIE!K29)&lt;=0,0,(F30-ROZLICZENIE!K29)/F28))</f>
        <v>0</v>
      </c>
    </row>
    <row r="36" spans="3:6" x14ac:dyDescent="0.25">
      <c r="D36" s="3" t="s">
        <v>58</v>
      </c>
      <c r="E36" s="15" t="s">
        <v>6</v>
      </c>
      <c r="F36" s="51">
        <f>IF(F13-F31&lt;0,0,F13-F31)</f>
        <v>0</v>
      </c>
    </row>
    <row r="37" spans="3:6" x14ac:dyDescent="0.25">
      <c r="D37" s="3" t="s">
        <v>171</v>
      </c>
      <c r="E37" s="15" t="s">
        <v>10</v>
      </c>
      <c r="F37" s="51">
        <f>F36*F28</f>
        <v>0</v>
      </c>
    </row>
    <row r="38" spans="3:6" ht="16.2" x14ac:dyDescent="0.35">
      <c r="D38" s="3" t="s">
        <v>163</v>
      </c>
      <c r="E38" s="15" t="s">
        <v>69</v>
      </c>
      <c r="F38" s="51">
        <f>F37*ROZLICZENIE!E22</f>
        <v>0</v>
      </c>
    </row>
    <row r="39" spans="3:6" x14ac:dyDescent="0.25">
      <c r="C39" s="3" t="s">
        <v>67</v>
      </c>
      <c r="D39" s="3" t="s">
        <v>60</v>
      </c>
      <c r="E39" s="15" t="s">
        <v>70</v>
      </c>
      <c r="F39" s="52">
        <f>IF(SUM(ROZLICZENIE!G13:M13)=0,0,SUM(ROZLICZENIE!G12:M12)/SUM(ROZLICZENIE!G13:M13))</f>
        <v>0</v>
      </c>
    </row>
  </sheetData>
  <mergeCells count="2">
    <mergeCell ref="B1:D2"/>
    <mergeCell ref="B18:D19"/>
  </mergeCells>
  <printOptions horizontalCentered="1" verticalCentered="1"/>
  <pageMargins left="0" right="0" top="0.74803149606299213" bottom="0.74803149606299213" header="0.31496062992125984" footer="0.31496062992125984"/>
  <pageSetup paperSize="8" scale="6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K39"/>
  <sheetViews>
    <sheetView showGridLines="0" workbookViewId="0">
      <pane xSplit="6" topLeftCell="G1" activePane="topRight" state="frozen"/>
      <selection activeCell="G27" sqref="G27"/>
      <selection pane="topRight" activeCell="A9" sqref="A1:XFD1048576"/>
    </sheetView>
  </sheetViews>
  <sheetFormatPr defaultColWidth="8.88671875" defaultRowHeight="13.8" x14ac:dyDescent="0.25"/>
  <cols>
    <col min="1" max="2" width="8.88671875" style="3"/>
    <col min="3" max="3" width="49.109375" style="3" bestFit="1" customWidth="1"/>
    <col min="4" max="4" width="14.109375" style="15" customWidth="1"/>
    <col min="5" max="5" width="10.33203125" style="15" bestFit="1" customWidth="1"/>
    <col min="6" max="6" width="18.5546875" style="15" customWidth="1"/>
    <col min="7" max="37" width="6.33203125" style="3" customWidth="1"/>
    <col min="38" max="16384" width="8.88671875" style="3"/>
  </cols>
  <sheetData>
    <row r="1" spans="2:37" ht="13.95" customHeight="1" x14ac:dyDescent="0.25">
      <c r="B1" s="68" t="s">
        <v>106</v>
      </c>
      <c r="C1" s="68"/>
      <c r="D1" s="68"/>
    </row>
    <row r="2" spans="2:37" ht="13.95" customHeight="1" x14ac:dyDescent="0.25">
      <c r="B2" s="68"/>
      <c r="C2" s="68"/>
      <c r="D2" s="68"/>
    </row>
    <row r="3" spans="2:37" x14ac:dyDescent="0.25">
      <c r="C3" s="3" t="s">
        <v>62</v>
      </c>
      <c r="D3" s="46"/>
    </row>
    <row r="4" spans="2:37" x14ac:dyDescent="0.25">
      <c r="C4" s="3" t="s">
        <v>63</v>
      </c>
      <c r="D4" s="13" t="s">
        <v>77</v>
      </c>
    </row>
    <row r="6" spans="2:37" x14ac:dyDescent="0.25">
      <c r="C6" s="3" t="s">
        <v>66</v>
      </c>
      <c r="G6" s="3">
        <v>1</v>
      </c>
      <c r="H6" s="3">
        <v>2</v>
      </c>
      <c r="I6" s="3">
        <v>3</v>
      </c>
      <c r="J6" s="3">
        <v>4</v>
      </c>
      <c r="K6" s="3">
        <v>5</v>
      </c>
      <c r="L6" s="3">
        <v>6</v>
      </c>
      <c r="M6" s="3">
        <v>7</v>
      </c>
      <c r="N6" s="3">
        <v>8</v>
      </c>
      <c r="O6" s="3">
        <v>9</v>
      </c>
      <c r="P6" s="3">
        <v>10</v>
      </c>
      <c r="Q6" s="3">
        <v>11</v>
      </c>
      <c r="R6" s="3">
        <v>12</v>
      </c>
      <c r="S6" s="3">
        <v>13</v>
      </c>
      <c r="T6" s="3">
        <v>14</v>
      </c>
      <c r="U6" s="3">
        <v>15</v>
      </c>
      <c r="V6" s="3">
        <v>16</v>
      </c>
      <c r="W6" s="3">
        <v>17</v>
      </c>
      <c r="X6" s="3">
        <v>18</v>
      </c>
      <c r="Y6" s="3">
        <v>19</v>
      </c>
      <c r="Z6" s="3">
        <v>20</v>
      </c>
      <c r="AA6" s="3">
        <v>21</v>
      </c>
      <c r="AB6" s="3">
        <v>22</v>
      </c>
      <c r="AC6" s="3">
        <v>23</v>
      </c>
      <c r="AD6" s="3">
        <v>24</v>
      </c>
      <c r="AE6" s="3">
        <v>25</v>
      </c>
      <c r="AF6" s="3">
        <v>26</v>
      </c>
      <c r="AG6" s="3">
        <v>27</v>
      </c>
      <c r="AH6" s="3">
        <v>28</v>
      </c>
      <c r="AI6" s="3">
        <v>29</v>
      </c>
      <c r="AJ6" s="3">
        <v>30</v>
      </c>
      <c r="AK6" s="3">
        <v>31</v>
      </c>
    </row>
    <row r="7" spans="2:37" x14ac:dyDescent="0.25">
      <c r="C7" s="47" t="s">
        <v>36</v>
      </c>
      <c r="D7" s="15" t="s">
        <v>168</v>
      </c>
      <c r="E7" s="15" t="s">
        <v>19</v>
      </c>
      <c r="F7" s="16"/>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row>
    <row r="8" spans="2:37" x14ac:dyDescent="0.25">
      <c r="C8" s="47" t="s">
        <v>37</v>
      </c>
      <c r="D8" s="15" t="s">
        <v>169</v>
      </c>
      <c r="E8" s="15" t="s">
        <v>19</v>
      </c>
      <c r="F8" s="16"/>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row>
    <row r="9" spans="2:37" x14ac:dyDescent="0.25">
      <c r="C9" s="3" t="s">
        <v>38</v>
      </c>
      <c r="D9" s="15" t="s">
        <v>39</v>
      </c>
      <c r="E9" s="15" t="s">
        <v>19</v>
      </c>
      <c r="F9" s="16"/>
      <c r="G9" s="49">
        <f>IF(G8-G7&lt;0,0,G8-G7)</f>
        <v>0</v>
      </c>
      <c r="H9" s="49">
        <f t="shared" ref="H9:AK9" si="0">IF(H8-H7&lt;0,0,H8-H7)</f>
        <v>0</v>
      </c>
      <c r="I9" s="49">
        <f t="shared" si="0"/>
        <v>0</v>
      </c>
      <c r="J9" s="49">
        <f t="shared" si="0"/>
        <v>0</v>
      </c>
      <c r="K9" s="49">
        <f t="shared" si="0"/>
        <v>0</v>
      </c>
      <c r="L9" s="49">
        <f t="shared" si="0"/>
        <v>0</v>
      </c>
      <c r="M9" s="49">
        <f t="shared" si="0"/>
        <v>0</v>
      </c>
      <c r="N9" s="49">
        <f t="shared" si="0"/>
        <v>0</v>
      </c>
      <c r="O9" s="49">
        <f t="shared" si="0"/>
        <v>0</v>
      </c>
      <c r="P9" s="49">
        <f t="shared" si="0"/>
        <v>0</v>
      </c>
      <c r="Q9" s="49">
        <f t="shared" si="0"/>
        <v>0</v>
      </c>
      <c r="R9" s="49">
        <f t="shared" si="0"/>
        <v>0</v>
      </c>
      <c r="S9" s="49">
        <f t="shared" si="0"/>
        <v>0</v>
      </c>
      <c r="T9" s="49">
        <f t="shared" si="0"/>
        <v>0</v>
      </c>
      <c r="U9" s="49">
        <f t="shared" si="0"/>
        <v>0</v>
      </c>
      <c r="V9" s="49">
        <f t="shared" si="0"/>
        <v>0</v>
      </c>
      <c r="W9" s="49">
        <f t="shared" si="0"/>
        <v>0</v>
      </c>
      <c r="X9" s="49">
        <f t="shared" si="0"/>
        <v>0</v>
      </c>
      <c r="Y9" s="49">
        <f t="shared" si="0"/>
        <v>0</v>
      </c>
      <c r="Z9" s="49">
        <f t="shared" si="0"/>
        <v>0</v>
      </c>
      <c r="AA9" s="49">
        <f t="shared" si="0"/>
        <v>0</v>
      </c>
      <c r="AB9" s="49">
        <f t="shared" si="0"/>
        <v>0</v>
      </c>
      <c r="AC9" s="49">
        <f t="shared" si="0"/>
        <v>0</v>
      </c>
      <c r="AD9" s="49">
        <f t="shared" si="0"/>
        <v>0</v>
      </c>
      <c r="AE9" s="49">
        <f t="shared" si="0"/>
        <v>0</v>
      </c>
      <c r="AF9" s="49">
        <f t="shared" si="0"/>
        <v>0</v>
      </c>
      <c r="AG9" s="49">
        <f t="shared" si="0"/>
        <v>0</v>
      </c>
      <c r="AH9" s="49">
        <f t="shared" si="0"/>
        <v>0</v>
      </c>
      <c r="AI9" s="49">
        <f t="shared" si="0"/>
        <v>0</v>
      </c>
      <c r="AJ9" s="49">
        <f t="shared" si="0"/>
        <v>0</v>
      </c>
      <c r="AK9" s="49">
        <f t="shared" si="0"/>
        <v>0</v>
      </c>
    </row>
    <row r="10" spans="2:37" x14ac:dyDescent="0.25">
      <c r="C10" s="3" t="s">
        <v>40</v>
      </c>
      <c r="D10" s="15" t="s">
        <v>157</v>
      </c>
      <c r="F10" s="54">
        <f>SUM(G9:AK9)</f>
        <v>0</v>
      </c>
    </row>
    <row r="12" spans="2:37" x14ac:dyDescent="0.25">
      <c r="C12" s="3" t="s">
        <v>47</v>
      </c>
      <c r="D12" s="15" t="s">
        <v>170</v>
      </c>
      <c r="E12" s="15" t="s">
        <v>10</v>
      </c>
      <c r="F12" s="50"/>
    </row>
    <row r="13" spans="2:37" ht="16.2" x14ac:dyDescent="0.35">
      <c r="C13" s="3" t="s">
        <v>61</v>
      </c>
      <c r="D13" s="37" t="s">
        <v>156</v>
      </c>
      <c r="E13" s="15" t="s">
        <v>48</v>
      </c>
      <c r="F13" s="30">
        <f>IF(F10=0,0,IF((F12-ROZLICZENIE!H29)&lt;=0,0,(F12-ROZLICZENIE!H29)/F10))</f>
        <v>0</v>
      </c>
    </row>
    <row r="14" spans="2:37" x14ac:dyDescent="0.25">
      <c r="F14" s="30"/>
    </row>
    <row r="15" spans="2:37" x14ac:dyDescent="0.25">
      <c r="F15" s="30"/>
    </row>
    <row r="16" spans="2:37" x14ac:dyDescent="0.25">
      <c r="F16" s="30"/>
    </row>
    <row r="17" spans="2:37" x14ac:dyDescent="0.25">
      <c r="F17" s="30"/>
    </row>
    <row r="18" spans="2:37" ht="13.95" customHeight="1" x14ac:dyDescent="0.25">
      <c r="B18" s="68" t="s">
        <v>107</v>
      </c>
      <c r="C18" s="68"/>
      <c r="D18" s="68"/>
    </row>
    <row r="19" spans="2:37" ht="13.95" customHeight="1" x14ac:dyDescent="0.25">
      <c r="B19" s="68"/>
      <c r="C19" s="68"/>
      <c r="D19" s="68"/>
    </row>
    <row r="21" spans="2:37" x14ac:dyDescent="0.25">
      <c r="C21" s="3" t="s">
        <v>64</v>
      </c>
      <c r="D21" s="46"/>
    </row>
    <row r="22" spans="2:37" x14ac:dyDescent="0.25">
      <c r="C22" s="3" t="s">
        <v>65</v>
      </c>
      <c r="D22" s="13" t="s">
        <v>77</v>
      </c>
    </row>
    <row r="24" spans="2:37" x14ac:dyDescent="0.25">
      <c r="C24" s="3" t="s">
        <v>35</v>
      </c>
      <c r="F24" s="16"/>
      <c r="G24" s="3">
        <v>1</v>
      </c>
      <c r="H24" s="3">
        <v>2</v>
      </c>
      <c r="I24" s="3">
        <v>3</v>
      </c>
      <c r="J24" s="3">
        <v>4</v>
      </c>
      <c r="K24" s="3">
        <v>5</v>
      </c>
      <c r="L24" s="3">
        <v>6</v>
      </c>
      <c r="M24" s="3">
        <v>7</v>
      </c>
      <c r="N24" s="3">
        <v>8</v>
      </c>
      <c r="O24" s="3">
        <v>9</v>
      </c>
      <c r="P24" s="3">
        <v>10</v>
      </c>
      <c r="Q24" s="3">
        <v>11</v>
      </c>
      <c r="R24" s="3">
        <v>12</v>
      </c>
      <c r="S24" s="3">
        <v>13</v>
      </c>
      <c r="T24" s="3">
        <v>14</v>
      </c>
      <c r="U24" s="3">
        <v>15</v>
      </c>
      <c r="V24" s="3">
        <v>16</v>
      </c>
      <c r="W24" s="3">
        <v>17</v>
      </c>
      <c r="X24" s="3">
        <v>18</v>
      </c>
      <c r="Y24" s="3">
        <v>19</v>
      </c>
      <c r="Z24" s="3">
        <v>20</v>
      </c>
      <c r="AA24" s="3">
        <v>21</v>
      </c>
      <c r="AB24" s="3">
        <v>22</v>
      </c>
      <c r="AC24" s="3">
        <v>23</v>
      </c>
      <c r="AD24" s="3">
        <v>24</v>
      </c>
      <c r="AE24" s="3">
        <v>25</v>
      </c>
      <c r="AF24" s="3">
        <v>26</v>
      </c>
      <c r="AG24" s="3">
        <v>27</v>
      </c>
      <c r="AH24" s="3">
        <v>28</v>
      </c>
      <c r="AI24" s="3">
        <v>29</v>
      </c>
      <c r="AJ24" s="3">
        <v>30</v>
      </c>
      <c r="AK24" s="3">
        <v>31</v>
      </c>
    </row>
    <row r="25" spans="2:37" x14ac:dyDescent="0.25">
      <c r="C25" s="47" t="s">
        <v>36</v>
      </c>
      <c r="D25" s="15" t="s">
        <v>168</v>
      </c>
      <c r="E25" s="15" t="s">
        <v>19</v>
      </c>
      <c r="F25" s="16"/>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row>
    <row r="26" spans="2:37" x14ac:dyDescent="0.25">
      <c r="C26" s="47" t="s">
        <v>37</v>
      </c>
      <c r="D26" s="15" t="s">
        <v>169</v>
      </c>
      <c r="E26" s="15" t="s">
        <v>19</v>
      </c>
      <c r="F26" s="16"/>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row>
    <row r="27" spans="2:37" x14ac:dyDescent="0.25">
      <c r="C27" s="3" t="s">
        <v>38</v>
      </c>
      <c r="D27" s="15" t="s">
        <v>39</v>
      </c>
      <c r="E27" s="15" t="s">
        <v>19</v>
      </c>
      <c r="G27" s="49">
        <f>IF(G26-G25&lt;0,0,G26-G25)</f>
        <v>0</v>
      </c>
      <c r="H27" s="49">
        <f t="shared" ref="H27:AK27" si="1">IF(H26-H25&lt;0,0,H26-H25)</f>
        <v>0</v>
      </c>
      <c r="I27" s="49">
        <f t="shared" si="1"/>
        <v>0</v>
      </c>
      <c r="J27" s="49">
        <f t="shared" si="1"/>
        <v>0</v>
      </c>
      <c r="K27" s="49">
        <f t="shared" si="1"/>
        <v>0</v>
      </c>
      <c r="L27" s="49">
        <f t="shared" si="1"/>
        <v>0</v>
      </c>
      <c r="M27" s="49">
        <f t="shared" si="1"/>
        <v>0</v>
      </c>
      <c r="N27" s="49">
        <f t="shared" si="1"/>
        <v>0</v>
      </c>
      <c r="O27" s="49">
        <f t="shared" si="1"/>
        <v>0</v>
      </c>
      <c r="P27" s="49">
        <f t="shared" si="1"/>
        <v>0</v>
      </c>
      <c r="Q27" s="49">
        <f t="shared" si="1"/>
        <v>0</v>
      </c>
      <c r="R27" s="49">
        <f t="shared" si="1"/>
        <v>0</v>
      </c>
      <c r="S27" s="49">
        <f t="shared" si="1"/>
        <v>0</v>
      </c>
      <c r="T27" s="49">
        <f t="shared" si="1"/>
        <v>0</v>
      </c>
      <c r="U27" s="49">
        <f t="shared" si="1"/>
        <v>0</v>
      </c>
      <c r="V27" s="49">
        <f t="shared" si="1"/>
        <v>0</v>
      </c>
      <c r="W27" s="49">
        <f t="shared" si="1"/>
        <v>0</v>
      </c>
      <c r="X27" s="49">
        <f t="shared" si="1"/>
        <v>0</v>
      </c>
      <c r="Y27" s="49">
        <f t="shared" si="1"/>
        <v>0</v>
      </c>
      <c r="Z27" s="49">
        <f t="shared" si="1"/>
        <v>0</v>
      </c>
      <c r="AA27" s="49">
        <f t="shared" si="1"/>
        <v>0</v>
      </c>
      <c r="AB27" s="49">
        <f t="shared" si="1"/>
        <v>0</v>
      </c>
      <c r="AC27" s="49">
        <f t="shared" si="1"/>
        <v>0</v>
      </c>
      <c r="AD27" s="49">
        <f t="shared" si="1"/>
        <v>0</v>
      </c>
      <c r="AE27" s="49">
        <f t="shared" si="1"/>
        <v>0</v>
      </c>
      <c r="AF27" s="49">
        <f t="shared" si="1"/>
        <v>0</v>
      </c>
      <c r="AG27" s="49">
        <f t="shared" si="1"/>
        <v>0</v>
      </c>
      <c r="AH27" s="49">
        <f t="shared" si="1"/>
        <v>0</v>
      </c>
      <c r="AI27" s="49">
        <f t="shared" si="1"/>
        <v>0</v>
      </c>
      <c r="AJ27" s="49">
        <f t="shared" si="1"/>
        <v>0</v>
      </c>
      <c r="AK27" s="49">
        <f t="shared" si="1"/>
        <v>0</v>
      </c>
    </row>
    <row r="28" spans="2:37" x14ac:dyDescent="0.25">
      <c r="C28" s="3" t="s">
        <v>40</v>
      </c>
      <c r="D28" s="15" t="s">
        <v>159</v>
      </c>
      <c r="F28" s="54">
        <f>SUM(G27:AK27)</f>
        <v>0</v>
      </c>
    </row>
    <row r="30" spans="2:37" x14ac:dyDescent="0.25">
      <c r="C30" s="3" t="s">
        <v>47</v>
      </c>
      <c r="D30" s="15" t="s">
        <v>170</v>
      </c>
      <c r="E30" s="15" t="s">
        <v>10</v>
      </c>
      <c r="F30" s="50"/>
    </row>
    <row r="31" spans="2:37" ht="16.2" x14ac:dyDescent="0.35">
      <c r="C31" s="3" t="s">
        <v>61</v>
      </c>
      <c r="D31" s="37" t="s">
        <v>158</v>
      </c>
      <c r="E31" s="15" t="s">
        <v>48</v>
      </c>
      <c r="F31" s="30">
        <f>IF(F28=0,0,IF((F30-ROZLICZENIE!K29)&lt;=0,0,(F30-ROZLICZENIE!K29)/F28))</f>
        <v>0</v>
      </c>
    </row>
    <row r="36" spans="3:6" x14ac:dyDescent="0.25">
      <c r="D36" s="3" t="s">
        <v>58</v>
      </c>
      <c r="E36" s="15" t="s">
        <v>6</v>
      </c>
      <c r="F36" s="51">
        <f>IF(F13-F31&lt;0,0,F13-F31)</f>
        <v>0</v>
      </c>
    </row>
    <row r="37" spans="3:6" x14ac:dyDescent="0.25">
      <c r="D37" s="3" t="s">
        <v>171</v>
      </c>
      <c r="E37" s="15" t="s">
        <v>10</v>
      </c>
      <c r="F37" s="51">
        <f>F36*F28</f>
        <v>0</v>
      </c>
    </row>
    <row r="38" spans="3:6" ht="16.2" x14ac:dyDescent="0.35">
      <c r="D38" s="3" t="s">
        <v>163</v>
      </c>
      <c r="E38" s="15" t="s">
        <v>69</v>
      </c>
      <c r="F38" s="51">
        <f>F37*ROZLICZENIE!E22</f>
        <v>0</v>
      </c>
    </row>
    <row r="39" spans="3:6" x14ac:dyDescent="0.25">
      <c r="C39" s="3" t="s">
        <v>67</v>
      </c>
      <c r="D39" s="3" t="s">
        <v>60</v>
      </c>
      <c r="E39" s="15" t="s">
        <v>70</v>
      </c>
      <c r="F39" s="52">
        <f>IF(SUM(ROZLICZENIE!G13:N13)=0,0,SUM(ROZLICZENIE!G12:N12)/SUM(ROZLICZENIE!G13:N13))</f>
        <v>0</v>
      </c>
    </row>
  </sheetData>
  <mergeCells count="2">
    <mergeCell ref="B1:D2"/>
    <mergeCell ref="B18:D19"/>
  </mergeCells>
  <printOptions horizontalCentered="1" verticalCentered="1"/>
  <pageMargins left="0" right="0" top="0.74803149606299213" bottom="0.74803149606299213" header="0.31496062992125984" footer="0.31496062992125984"/>
  <pageSetup paperSize="8" scale="6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K39"/>
  <sheetViews>
    <sheetView showGridLines="0" topLeftCell="A2" workbookViewId="0">
      <pane xSplit="6" topLeftCell="G1" activePane="topRight" state="frozen"/>
      <selection activeCell="G27" sqref="G27"/>
      <selection pane="topRight" activeCell="A8" sqref="A1:XFD1048576"/>
    </sheetView>
  </sheetViews>
  <sheetFormatPr defaultColWidth="8.88671875" defaultRowHeight="13.8" x14ac:dyDescent="0.25"/>
  <cols>
    <col min="1" max="2" width="8.88671875" style="3"/>
    <col min="3" max="3" width="49.109375" style="3" bestFit="1" customWidth="1"/>
    <col min="4" max="4" width="14.109375" style="15" customWidth="1"/>
    <col min="5" max="5" width="10.33203125" style="15" bestFit="1" customWidth="1"/>
    <col min="6" max="6" width="18.5546875" style="15" customWidth="1"/>
    <col min="7" max="36" width="6.33203125" style="3" customWidth="1"/>
    <col min="37" max="16384" width="8.88671875" style="3"/>
  </cols>
  <sheetData>
    <row r="1" spans="2:37" ht="13.95" customHeight="1" x14ac:dyDescent="0.25">
      <c r="B1" s="68" t="s">
        <v>106</v>
      </c>
      <c r="C1" s="68"/>
      <c r="D1" s="68"/>
    </row>
    <row r="2" spans="2:37" ht="13.95" customHeight="1" x14ac:dyDescent="0.25">
      <c r="B2" s="68"/>
      <c r="C2" s="68"/>
      <c r="D2" s="68"/>
    </row>
    <row r="3" spans="2:37" x14ac:dyDescent="0.25">
      <c r="C3" s="3" t="s">
        <v>62</v>
      </c>
      <c r="D3" s="46"/>
    </row>
    <row r="4" spans="2:37" x14ac:dyDescent="0.25">
      <c r="C4" s="3" t="s">
        <v>63</v>
      </c>
      <c r="D4" s="13" t="s">
        <v>78</v>
      </c>
    </row>
    <row r="6" spans="2:37" x14ac:dyDescent="0.25">
      <c r="C6" s="3" t="s">
        <v>66</v>
      </c>
      <c r="G6" s="3">
        <v>1</v>
      </c>
      <c r="H6" s="3">
        <v>2</v>
      </c>
      <c r="I6" s="3">
        <v>3</v>
      </c>
      <c r="J6" s="3">
        <v>4</v>
      </c>
      <c r="K6" s="3">
        <v>5</v>
      </c>
      <c r="L6" s="3">
        <v>6</v>
      </c>
      <c r="M6" s="3">
        <v>7</v>
      </c>
      <c r="N6" s="3">
        <v>8</v>
      </c>
      <c r="O6" s="3">
        <v>9</v>
      </c>
      <c r="P6" s="3">
        <v>10</v>
      </c>
      <c r="Q6" s="3">
        <v>11</v>
      </c>
      <c r="R6" s="3">
        <v>12</v>
      </c>
      <c r="S6" s="3">
        <v>13</v>
      </c>
      <c r="T6" s="3">
        <v>14</v>
      </c>
      <c r="U6" s="3">
        <v>15</v>
      </c>
      <c r="V6" s="3">
        <v>16</v>
      </c>
      <c r="W6" s="3">
        <v>17</v>
      </c>
      <c r="X6" s="3">
        <v>18</v>
      </c>
      <c r="Y6" s="3">
        <v>19</v>
      </c>
      <c r="Z6" s="3">
        <v>20</v>
      </c>
      <c r="AA6" s="3">
        <v>21</v>
      </c>
      <c r="AB6" s="3">
        <v>22</v>
      </c>
      <c r="AC6" s="3">
        <v>23</v>
      </c>
      <c r="AD6" s="3">
        <v>24</v>
      </c>
      <c r="AE6" s="3">
        <v>25</v>
      </c>
      <c r="AF6" s="3">
        <v>26</v>
      </c>
      <c r="AG6" s="3">
        <v>27</v>
      </c>
      <c r="AH6" s="3">
        <v>28</v>
      </c>
      <c r="AI6" s="3">
        <v>29</v>
      </c>
      <c r="AJ6" s="3">
        <v>30</v>
      </c>
    </row>
    <row r="7" spans="2:37" x14ac:dyDescent="0.25">
      <c r="C7" s="47" t="s">
        <v>36</v>
      </c>
      <c r="D7" s="15" t="s">
        <v>168</v>
      </c>
      <c r="E7" s="15" t="s">
        <v>19</v>
      </c>
      <c r="F7" s="16"/>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55"/>
    </row>
    <row r="8" spans="2:37" x14ac:dyDescent="0.25">
      <c r="C8" s="47" t="s">
        <v>37</v>
      </c>
      <c r="D8" s="15" t="s">
        <v>169</v>
      </c>
      <c r="E8" s="15" t="s">
        <v>19</v>
      </c>
      <c r="F8" s="16"/>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55"/>
    </row>
    <row r="9" spans="2:37" x14ac:dyDescent="0.25">
      <c r="C9" s="3" t="s">
        <v>38</v>
      </c>
      <c r="D9" s="15" t="s">
        <v>39</v>
      </c>
      <c r="E9" s="15" t="s">
        <v>19</v>
      </c>
      <c r="F9" s="16"/>
      <c r="G9" s="49">
        <f>IF(G8-G7&lt;0,0,G8-G7)</f>
        <v>0</v>
      </c>
      <c r="H9" s="49">
        <f t="shared" ref="H9:AJ9" si="0">IF(H8-H7&lt;0,0,H8-H7)</f>
        <v>0</v>
      </c>
      <c r="I9" s="49">
        <f t="shared" si="0"/>
        <v>0</v>
      </c>
      <c r="J9" s="49">
        <f t="shared" si="0"/>
        <v>0</v>
      </c>
      <c r="K9" s="49">
        <f t="shared" si="0"/>
        <v>0</v>
      </c>
      <c r="L9" s="49">
        <f t="shared" si="0"/>
        <v>0</v>
      </c>
      <c r="M9" s="49">
        <f t="shared" si="0"/>
        <v>0</v>
      </c>
      <c r="N9" s="49">
        <f t="shared" si="0"/>
        <v>0</v>
      </c>
      <c r="O9" s="49">
        <f t="shared" si="0"/>
        <v>0</v>
      </c>
      <c r="P9" s="49">
        <f t="shared" si="0"/>
        <v>0</v>
      </c>
      <c r="Q9" s="49">
        <f t="shared" si="0"/>
        <v>0</v>
      </c>
      <c r="R9" s="49">
        <f t="shared" si="0"/>
        <v>0</v>
      </c>
      <c r="S9" s="49">
        <f t="shared" si="0"/>
        <v>0</v>
      </c>
      <c r="T9" s="49">
        <f t="shared" si="0"/>
        <v>0</v>
      </c>
      <c r="U9" s="49">
        <f t="shared" si="0"/>
        <v>0</v>
      </c>
      <c r="V9" s="49">
        <f t="shared" si="0"/>
        <v>0</v>
      </c>
      <c r="W9" s="49">
        <f t="shared" si="0"/>
        <v>0</v>
      </c>
      <c r="X9" s="49">
        <f t="shared" si="0"/>
        <v>0</v>
      </c>
      <c r="Y9" s="49">
        <f t="shared" si="0"/>
        <v>0</v>
      </c>
      <c r="Z9" s="49">
        <f t="shared" si="0"/>
        <v>0</v>
      </c>
      <c r="AA9" s="49">
        <f t="shared" si="0"/>
        <v>0</v>
      </c>
      <c r="AB9" s="49">
        <f t="shared" si="0"/>
        <v>0</v>
      </c>
      <c r="AC9" s="49">
        <f t="shared" si="0"/>
        <v>0</v>
      </c>
      <c r="AD9" s="49">
        <f t="shared" si="0"/>
        <v>0</v>
      </c>
      <c r="AE9" s="49">
        <f t="shared" si="0"/>
        <v>0</v>
      </c>
      <c r="AF9" s="49">
        <f t="shared" si="0"/>
        <v>0</v>
      </c>
      <c r="AG9" s="49">
        <f t="shared" si="0"/>
        <v>0</v>
      </c>
      <c r="AH9" s="49">
        <f t="shared" si="0"/>
        <v>0</v>
      </c>
      <c r="AI9" s="49">
        <f t="shared" si="0"/>
        <v>0</v>
      </c>
      <c r="AJ9" s="49">
        <f t="shared" si="0"/>
        <v>0</v>
      </c>
    </row>
    <row r="10" spans="2:37" x14ac:dyDescent="0.25">
      <c r="C10" s="3" t="s">
        <v>40</v>
      </c>
      <c r="D10" s="15" t="s">
        <v>157</v>
      </c>
      <c r="F10" s="54">
        <f>SUM(G9:AJ9)</f>
        <v>0</v>
      </c>
    </row>
    <row r="12" spans="2:37" x14ac:dyDescent="0.25">
      <c r="C12" s="3" t="s">
        <v>47</v>
      </c>
      <c r="D12" s="15" t="s">
        <v>170</v>
      </c>
      <c r="E12" s="15" t="s">
        <v>10</v>
      </c>
      <c r="F12" s="50"/>
    </row>
    <row r="13" spans="2:37" ht="16.2" x14ac:dyDescent="0.35">
      <c r="C13" s="3" t="s">
        <v>61</v>
      </c>
      <c r="D13" s="37" t="s">
        <v>156</v>
      </c>
      <c r="E13" s="15" t="s">
        <v>48</v>
      </c>
      <c r="F13" s="30">
        <f>IF(F10=0,0,IF((F12-ROZLICZENIE!H29)&lt;=0,0,(F12-ROZLICZENIE!H29)/F10))</f>
        <v>0</v>
      </c>
    </row>
    <row r="14" spans="2:37" x14ac:dyDescent="0.25">
      <c r="F14" s="30"/>
    </row>
    <row r="15" spans="2:37" x14ac:dyDescent="0.25">
      <c r="F15" s="30"/>
    </row>
    <row r="16" spans="2:37" x14ac:dyDescent="0.25">
      <c r="F16" s="30"/>
    </row>
    <row r="17" spans="2:37" x14ac:dyDescent="0.25">
      <c r="F17" s="30"/>
    </row>
    <row r="18" spans="2:37" ht="13.95" customHeight="1" x14ac:dyDescent="0.25">
      <c r="B18" s="68" t="s">
        <v>107</v>
      </c>
      <c r="C18" s="68"/>
      <c r="D18" s="68"/>
    </row>
    <row r="19" spans="2:37" ht="13.95" customHeight="1" x14ac:dyDescent="0.25">
      <c r="B19" s="68"/>
      <c r="C19" s="68"/>
      <c r="D19" s="68"/>
    </row>
    <row r="21" spans="2:37" x14ac:dyDescent="0.25">
      <c r="C21" s="3" t="s">
        <v>64</v>
      </c>
      <c r="D21" s="46"/>
    </row>
    <row r="22" spans="2:37" x14ac:dyDescent="0.25">
      <c r="C22" s="3" t="s">
        <v>65</v>
      </c>
      <c r="D22" s="13" t="s">
        <v>78</v>
      </c>
    </row>
    <row r="24" spans="2:37" x14ac:dyDescent="0.25">
      <c r="C24" s="3" t="s">
        <v>35</v>
      </c>
      <c r="F24" s="16"/>
      <c r="G24" s="3">
        <v>1</v>
      </c>
      <c r="H24" s="3">
        <v>2</v>
      </c>
      <c r="I24" s="3">
        <v>3</v>
      </c>
      <c r="J24" s="3">
        <v>4</v>
      </c>
      <c r="K24" s="3">
        <v>5</v>
      </c>
      <c r="L24" s="3">
        <v>6</v>
      </c>
      <c r="M24" s="3">
        <v>7</v>
      </c>
      <c r="N24" s="3">
        <v>8</v>
      </c>
      <c r="O24" s="3">
        <v>9</v>
      </c>
      <c r="P24" s="3">
        <v>10</v>
      </c>
      <c r="Q24" s="3">
        <v>11</v>
      </c>
      <c r="R24" s="3">
        <v>12</v>
      </c>
      <c r="S24" s="3">
        <v>13</v>
      </c>
      <c r="T24" s="3">
        <v>14</v>
      </c>
      <c r="U24" s="3">
        <v>15</v>
      </c>
      <c r="V24" s="3">
        <v>16</v>
      </c>
      <c r="W24" s="3">
        <v>17</v>
      </c>
      <c r="X24" s="3">
        <v>18</v>
      </c>
      <c r="Y24" s="3">
        <v>19</v>
      </c>
      <c r="Z24" s="3">
        <v>20</v>
      </c>
      <c r="AA24" s="3">
        <v>21</v>
      </c>
      <c r="AB24" s="3">
        <v>22</v>
      </c>
      <c r="AC24" s="3">
        <v>23</v>
      </c>
      <c r="AD24" s="3">
        <v>24</v>
      </c>
      <c r="AE24" s="3">
        <v>25</v>
      </c>
      <c r="AF24" s="3">
        <v>26</v>
      </c>
      <c r="AG24" s="3">
        <v>27</v>
      </c>
      <c r="AH24" s="3">
        <v>28</v>
      </c>
      <c r="AI24" s="3">
        <v>29</v>
      </c>
      <c r="AJ24" s="3">
        <v>30</v>
      </c>
    </row>
    <row r="25" spans="2:37" x14ac:dyDescent="0.25">
      <c r="C25" s="47" t="s">
        <v>36</v>
      </c>
      <c r="D25" s="15" t="s">
        <v>168</v>
      </c>
      <c r="E25" s="15" t="s">
        <v>19</v>
      </c>
      <c r="F25" s="16"/>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55"/>
    </row>
    <row r="26" spans="2:37" x14ac:dyDescent="0.25">
      <c r="C26" s="47" t="s">
        <v>37</v>
      </c>
      <c r="D26" s="15" t="s">
        <v>169</v>
      </c>
      <c r="E26" s="15" t="s">
        <v>19</v>
      </c>
      <c r="F26" s="16"/>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55"/>
    </row>
    <row r="27" spans="2:37" x14ac:dyDescent="0.25">
      <c r="C27" s="3" t="s">
        <v>38</v>
      </c>
      <c r="D27" s="15" t="s">
        <v>39</v>
      </c>
      <c r="E27" s="15" t="s">
        <v>19</v>
      </c>
      <c r="G27" s="49">
        <f>IF(G26-G25&lt;0,0,G26-G25)</f>
        <v>0</v>
      </c>
      <c r="H27" s="49">
        <f t="shared" ref="H27:AJ27" si="1">IF(H26-H25&lt;0,0,H26-H25)</f>
        <v>0</v>
      </c>
      <c r="I27" s="49">
        <f t="shared" si="1"/>
        <v>0</v>
      </c>
      <c r="J27" s="49">
        <f t="shared" si="1"/>
        <v>0</v>
      </c>
      <c r="K27" s="49">
        <f t="shared" si="1"/>
        <v>0</v>
      </c>
      <c r="L27" s="49">
        <f t="shared" si="1"/>
        <v>0</v>
      </c>
      <c r="M27" s="49">
        <f t="shared" si="1"/>
        <v>0</v>
      </c>
      <c r="N27" s="49">
        <f t="shared" si="1"/>
        <v>0</v>
      </c>
      <c r="O27" s="49">
        <f t="shared" si="1"/>
        <v>0</v>
      </c>
      <c r="P27" s="49">
        <f t="shared" si="1"/>
        <v>0</v>
      </c>
      <c r="Q27" s="49">
        <f t="shared" si="1"/>
        <v>0</v>
      </c>
      <c r="R27" s="49">
        <f t="shared" si="1"/>
        <v>0</v>
      </c>
      <c r="S27" s="49">
        <f t="shared" si="1"/>
        <v>0</v>
      </c>
      <c r="T27" s="49">
        <f t="shared" si="1"/>
        <v>0</v>
      </c>
      <c r="U27" s="49">
        <f t="shared" si="1"/>
        <v>0</v>
      </c>
      <c r="V27" s="49">
        <f t="shared" si="1"/>
        <v>0</v>
      </c>
      <c r="W27" s="49">
        <f t="shared" si="1"/>
        <v>0</v>
      </c>
      <c r="X27" s="49">
        <f t="shared" si="1"/>
        <v>0</v>
      </c>
      <c r="Y27" s="49">
        <f t="shared" si="1"/>
        <v>0</v>
      </c>
      <c r="Z27" s="49">
        <f t="shared" si="1"/>
        <v>0</v>
      </c>
      <c r="AA27" s="49">
        <f t="shared" si="1"/>
        <v>0</v>
      </c>
      <c r="AB27" s="49">
        <f t="shared" si="1"/>
        <v>0</v>
      </c>
      <c r="AC27" s="49">
        <f t="shared" si="1"/>
        <v>0</v>
      </c>
      <c r="AD27" s="49">
        <f t="shared" si="1"/>
        <v>0</v>
      </c>
      <c r="AE27" s="49">
        <f t="shared" si="1"/>
        <v>0</v>
      </c>
      <c r="AF27" s="49">
        <f t="shared" si="1"/>
        <v>0</v>
      </c>
      <c r="AG27" s="49">
        <f t="shared" si="1"/>
        <v>0</v>
      </c>
      <c r="AH27" s="49">
        <f t="shared" si="1"/>
        <v>0</v>
      </c>
      <c r="AI27" s="49">
        <f t="shared" si="1"/>
        <v>0</v>
      </c>
      <c r="AJ27" s="49">
        <f t="shared" si="1"/>
        <v>0</v>
      </c>
    </row>
    <row r="28" spans="2:37" x14ac:dyDescent="0.25">
      <c r="C28" s="3" t="s">
        <v>40</v>
      </c>
      <c r="D28" s="15" t="s">
        <v>159</v>
      </c>
      <c r="F28" s="54">
        <f>SUM(G27:AJ27)</f>
        <v>0</v>
      </c>
    </row>
    <row r="30" spans="2:37" x14ac:dyDescent="0.25">
      <c r="C30" s="3" t="s">
        <v>47</v>
      </c>
      <c r="D30" s="15" t="s">
        <v>170</v>
      </c>
      <c r="E30" s="15" t="s">
        <v>10</v>
      </c>
      <c r="F30" s="50"/>
    </row>
    <row r="31" spans="2:37" ht="16.2" x14ac:dyDescent="0.35">
      <c r="C31" s="3" t="s">
        <v>61</v>
      </c>
      <c r="D31" s="37" t="s">
        <v>158</v>
      </c>
      <c r="E31" s="15" t="s">
        <v>48</v>
      </c>
      <c r="F31" s="30">
        <f>IF(F28=0,0,IF((F30-ROZLICZENIE!K29)&lt;=0,0,(F30-ROZLICZENIE!K29)/F28))</f>
        <v>0</v>
      </c>
    </row>
    <row r="36" spans="3:6" x14ac:dyDescent="0.25">
      <c r="D36" s="3" t="s">
        <v>58</v>
      </c>
      <c r="E36" s="15" t="s">
        <v>6</v>
      </c>
      <c r="F36" s="51">
        <f>IF(F13-F31&lt;0,0,F13-F31)</f>
        <v>0</v>
      </c>
    </row>
    <row r="37" spans="3:6" x14ac:dyDescent="0.25">
      <c r="D37" s="3" t="s">
        <v>171</v>
      </c>
      <c r="E37" s="15" t="s">
        <v>10</v>
      </c>
      <c r="F37" s="51">
        <f>F36*F28</f>
        <v>0</v>
      </c>
    </row>
    <row r="38" spans="3:6" ht="16.2" x14ac:dyDescent="0.35">
      <c r="D38" s="3" t="s">
        <v>163</v>
      </c>
      <c r="E38" s="15" t="s">
        <v>69</v>
      </c>
      <c r="F38" s="51">
        <f>F37*ROZLICZENIE!E22</f>
        <v>0</v>
      </c>
    </row>
    <row r="39" spans="3:6" x14ac:dyDescent="0.25">
      <c r="C39" s="3" t="s">
        <v>67</v>
      </c>
      <c r="D39" s="3" t="s">
        <v>60</v>
      </c>
      <c r="E39" s="15" t="s">
        <v>70</v>
      </c>
      <c r="F39" s="52">
        <f>IF(SUM(ROZLICZENIE!G13:O13)=0,0,SUM(ROZLICZENIE!G12:O12)/SUM(ROZLICZENIE!G13:O13))</f>
        <v>0</v>
      </c>
    </row>
  </sheetData>
  <mergeCells count="2">
    <mergeCell ref="B1:D2"/>
    <mergeCell ref="B18:D19"/>
  </mergeCells>
  <printOptions horizontalCentered="1" verticalCentered="1"/>
  <pageMargins left="0" right="0" top="0.74803149606299213" bottom="0.74803149606299213" header="0.31496062992125984" footer="0.31496062992125984"/>
  <pageSetup paperSize="8" scale="71"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AK39"/>
  <sheetViews>
    <sheetView showGridLines="0" workbookViewId="0">
      <pane xSplit="6" topLeftCell="M1" activePane="topRight" state="frozen"/>
      <selection activeCell="G27" sqref="G27"/>
      <selection pane="topRight" activeCell="A15" sqref="A1:XFD1048576"/>
    </sheetView>
  </sheetViews>
  <sheetFormatPr defaultColWidth="8.88671875" defaultRowHeight="13.8" x14ac:dyDescent="0.25"/>
  <cols>
    <col min="1" max="2" width="8.88671875" style="3"/>
    <col min="3" max="3" width="49.109375" style="3" bestFit="1" customWidth="1"/>
    <col min="4" max="4" width="14.109375" style="15" customWidth="1"/>
    <col min="5" max="5" width="10.33203125" style="15" bestFit="1" customWidth="1"/>
    <col min="6" max="6" width="18.5546875" style="15" customWidth="1"/>
    <col min="7" max="37" width="6.33203125" style="3" customWidth="1"/>
    <col min="38" max="16384" width="8.88671875" style="3"/>
  </cols>
  <sheetData>
    <row r="1" spans="2:37" ht="13.95" customHeight="1" x14ac:dyDescent="0.25">
      <c r="B1" s="68" t="s">
        <v>106</v>
      </c>
      <c r="C1" s="68"/>
      <c r="D1" s="68"/>
    </row>
    <row r="2" spans="2:37" ht="13.95" customHeight="1" x14ac:dyDescent="0.25">
      <c r="B2" s="68"/>
      <c r="C2" s="68"/>
      <c r="D2" s="68"/>
    </row>
    <row r="3" spans="2:37" x14ac:dyDescent="0.25">
      <c r="C3" s="3" t="s">
        <v>62</v>
      </c>
      <c r="D3" s="46"/>
    </row>
    <row r="4" spans="2:37" x14ac:dyDescent="0.25">
      <c r="C4" s="3" t="s">
        <v>63</v>
      </c>
      <c r="D4" s="13" t="s">
        <v>79</v>
      </c>
    </row>
    <row r="6" spans="2:37" x14ac:dyDescent="0.25">
      <c r="C6" s="3" t="s">
        <v>66</v>
      </c>
      <c r="G6" s="3">
        <v>1</v>
      </c>
      <c r="H6" s="3">
        <v>2</v>
      </c>
      <c r="I6" s="3">
        <v>3</v>
      </c>
      <c r="J6" s="3">
        <v>4</v>
      </c>
      <c r="K6" s="3">
        <v>5</v>
      </c>
      <c r="L6" s="3">
        <v>6</v>
      </c>
      <c r="M6" s="3">
        <v>7</v>
      </c>
      <c r="N6" s="3">
        <v>8</v>
      </c>
      <c r="O6" s="3">
        <v>9</v>
      </c>
      <c r="P6" s="3">
        <v>10</v>
      </c>
      <c r="Q6" s="3">
        <v>11</v>
      </c>
      <c r="R6" s="3">
        <v>12</v>
      </c>
      <c r="S6" s="3">
        <v>13</v>
      </c>
      <c r="T6" s="3">
        <v>14</v>
      </c>
      <c r="U6" s="3">
        <v>15</v>
      </c>
      <c r="V6" s="3">
        <v>16</v>
      </c>
      <c r="W6" s="3">
        <v>17</v>
      </c>
      <c r="X6" s="3">
        <v>18</v>
      </c>
      <c r="Y6" s="3">
        <v>19</v>
      </c>
      <c r="Z6" s="3">
        <v>20</v>
      </c>
      <c r="AA6" s="3">
        <v>21</v>
      </c>
      <c r="AB6" s="3">
        <v>22</v>
      </c>
      <c r="AC6" s="3">
        <v>23</v>
      </c>
      <c r="AD6" s="3">
        <v>24</v>
      </c>
      <c r="AE6" s="3">
        <v>25</v>
      </c>
      <c r="AF6" s="3">
        <v>26</v>
      </c>
      <c r="AG6" s="3">
        <v>27</v>
      </c>
      <c r="AH6" s="3">
        <v>28</v>
      </c>
      <c r="AI6" s="3">
        <v>29</v>
      </c>
      <c r="AJ6" s="3">
        <v>30</v>
      </c>
      <c r="AK6" s="3">
        <v>31</v>
      </c>
    </row>
    <row r="7" spans="2:37" x14ac:dyDescent="0.25">
      <c r="C7" s="47" t="s">
        <v>36</v>
      </c>
      <c r="D7" s="15" t="s">
        <v>168</v>
      </c>
      <c r="E7" s="15" t="s">
        <v>19</v>
      </c>
      <c r="F7" s="16"/>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row>
    <row r="8" spans="2:37" x14ac:dyDescent="0.25">
      <c r="C8" s="47" t="s">
        <v>37</v>
      </c>
      <c r="D8" s="15" t="s">
        <v>169</v>
      </c>
      <c r="E8" s="15" t="s">
        <v>19</v>
      </c>
      <c r="F8" s="16"/>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row>
    <row r="9" spans="2:37" x14ac:dyDescent="0.25">
      <c r="C9" s="3" t="s">
        <v>38</v>
      </c>
      <c r="D9" s="15" t="s">
        <v>39</v>
      </c>
      <c r="E9" s="15" t="s">
        <v>19</v>
      </c>
      <c r="F9" s="16"/>
      <c r="G9" s="49">
        <f>IF(G8-G7&lt;0,0,G8-G7)</f>
        <v>0</v>
      </c>
      <c r="H9" s="49">
        <f t="shared" ref="H9:AK9" si="0">IF(H8-H7&lt;0,0,H8-H7)</f>
        <v>0</v>
      </c>
      <c r="I9" s="49">
        <f t="shared" si="0"/>
        <v>0</v>
      </c>
      <c r="J9" s="49">
        <f t="shared" si="0"/>
        <v>0</v>
      </c>
      <c r="K9" s="49">
        <f t="shared" si="0"/>
        <v>0</v>
      </c>
      <c r="L9" s="49">
        <f t="shared" si="0"/>
        <v>0</v>
      </c>
      <c r="M9" s="49">
        <f t="shared" si="0"/>
        <v>0</v>
      </c>
      <c r="N9" s="49">
        <f t="shared" si="0"/>
        <v>0</v>
      </c>
      <c r="O9" s="49">
        <f t="shared" si="0"/>
        <v>0</v>
      </c>
      <c r="P9" s="49">
        <f t="shared" si="0"/>
        <v>0</v>
      </c>
      <c r="Q9" s="49">
        <f t="shared" si="0"/>
        <v>0</v>
      </c>
      <c r="R9" s="49">
        <f t="shared" si="0"/>
        <v>0</v>
      </c>
      <c r="S9" s="49">
        <f t="shared" si="0"/>
        <v>0</v>
      </c>
      <c r="T9" s="49">
        <f t="shared" si="0"/>
        <v>0</v>
      </c>
      <c r="U9" s="49">
        <f t="shared" si="0"/>
        <v>0</v>
      </c>
      <c r="V9" s="49">
        <f t="shared" si="0"/>
        <v>0</v>
      </c>
      <c r="W9" s="49">
        <f t="shared" si="0"/>
        <v>0</v>
      </c>
      <c r="X9" s="49">
        <f t="shared" si="0"/>
        <v>0</v>
      </c>
      <c r="Y9" s="49">
        <f t="shared" si="0"/>
        <v>0</v>
      </c>
      <c r="Z9" s="49">
        <f t="shared" si="0"/>
        <v>0</v>
      </c>
      <c r="AA9" s="49">
        <f t="shared" si="0"/>
        <v>0</v>
      </c>
      <c r="AB9" s="49">
        <f t="shared" si="0"/>
        <v>0</v>
      </c>
      <c r="AC9" s="49">
        <f t="shared" si="0"/>
        <v>0</v>
      </c>
      <c r="AD9" s="49">
        <f t="shared" si="0"/>
        <v>0</v>
      </c>
      <c r="AE9" s="49">
        <f t="shared" si="0"/>
        <v>0</v>
      </c>
      <c r="AF9" s="49">
        <f t="shared" si="0"/>
        <v>0</v>
      </c>
      <c r="AG9" s="49">
        <f t="shared" si="0"/>
        <v>0</v>
      </c>
      <c r="AH9" s="49">
        <f t="shared" si="0"/>
        <v>0</v>
      </c>
      <c r="AI9" s="49">
        <f t="shared" si="0"/>
        <v>0</v>
      </c>
      <c r="AJ9" s="49">
        <f t="shared" si="0"/>
        <v>0</v>
      </c>
      <c r="AK9" s="49">
        <f t="shared" si="0"/>
        <v>0</v>
      </c>
    </row>
    <row r="10" spans="2:37" x14ac:dyDescent="0.25">
      <c r="C10" s="3" t="s">
        <v>40</v>
      </c>
      <c r="D10" s="15" t="s">
        <v>157</v>
      </c>
      <c r="F10" s="16">
        <f>SUM(G9:AK9)</f>
        <v>0</v>
      </c>
    </row>
    <row r="12" spans="2:37" x14ac:dyDescent="0.25">
      <c r="C12" s="3" t="s">
        <v>47</v>
      </c>
      <c r="D12" s="15" t="s">
        <v>170</v>
      </c>
      <c r="E12" s="15" t="s">
        <v>10</v>
      </c>
      <c r="F12" s="50"/>
    </row>
    <row r="13" spans="2:37" ht="16.2" x14ac:dyDescent="0.35">
      <c r="C13" s="3" t="s">
        <v>61</v>
      </c>
      <c r="D13" s="37" t="s">
        <v>156</v>
      </c>
      <c r="E13" s="15" t="s">
        <v>48</v>
      </c>
      <c r="F13" s="53">
        <f>IF(F10=0,0,IF((F12-ROZLICZENIE!H29)&lt;=0,0,(F12-ROZLICZENIE!H29)/F10))</f>
        <v>0</v>
      </c>
    </row>
    <row r="14" spans="2:37" x14ac:dyDescent="0.25">
      <c r="F14" s="30"/>
    </row>
    <row r="15" spans="2:37" x14ac:dyDescent="0.25">
      <c r="F15" s="30"/>
    </row>
    <row r="16" spans="2:37" x14ac:dyDescent="0.25">
      <c r="F16" s="30"/>
    </row>
    <row r="17" spans="2:37" x14ac:dyDescent="0.25">
      <c r="F17" s="30"/>
    </row>
    <row r="18" spans="2:37" ht="13.95" customHeight="1" x14ac:dyDescent="0.25">
      <c r="B18" s="68" t="s">
        <v>107</v>
      </c>
      <c r="C18" s="68"/>
      <c r="D18" s="68"/>
    </row>
    <row r="19" spans="2:37" ht="13.95" customHeight="1" x14ac:dyDescent="0.25">
      <c r="B19" s="68"/>
      <c r="C19" s="68"/>
      <c r="D19" s="68"/>
    </row>
    <row r="21" spans="2:37" x14ac:dyDescent="0.25">
      <c r="C21" s="3" t="s">
        <v>64</v>
      </c>
      <c r="D21" s="46"/>
    </row>
    <row r="22" spans="2:37" x14ac:dyDescent="0.25">
      <c r="C22" s="3" t="s">
        <v>65</v>
      </c>
      <c r="D22" s="13" t="s">
        <v>79</v>
      </c>
    </row>
    <row r="24" spans="2:37" x14ac:dyDescent="0.25">
      <c r="C24" s="3" t="s">
        <v>35</v>
      </c>
      <c r="F24" s="16"/>
      <c r="G24" s="3">
        <v>1</v>
      </c>
      <c r="H24" s="3">
        <v>2</v>
      </c>
      <c r="I24" s="3">
        <v>3</v>
      </c>
      <c r="J24" s="3">
        <v>4</v>
      </c>
      <c r="K24" s="3">
        <v>5</v>
      </c>
      <c r="L24" s="3">
        <v>6</v>
      </c>
      <c r="M24" s="3">
        <v>7</v>
      </c>
      <c r="N24" s="3">
        <v>8</v>
      </c>
      <c r="O24" s="3">
        <v>9</v>
      </c>
      <c r="P24" s="3">
        <v>10</v>
      </c>
      <c r="Q24" s="3">
        <v>11</v>
      </c>
      <c r="R24" s="3">
        <v>12</v>
      </c>
      <c r="S24" s="3">
        <v>13</v>
      </c>
      <c r="T24" s="3">
        <v>14</v>
      </c>
      <c r="U24" s="3">
        <v>15</v>
      </c>
      <c r="V24" s="3">
        <v>16</v>
      </c>
      <c r="W24" s="3">
        <v>17</v>
      </c>
      <c r="X24" s="3">
        <v>18</v>
      </c>
      <c r="Y24" s="3">
        <v>19</v>
      </c>
      <c r="Z24" s="3">
        <v>20</v>
      </c>
      <c r="AA24" s="3">
        <v>21</v>
      </c>
      <c r="AB24" s="3">
        <v>22</v>
      </c>
      <c r="AC24" s="3">
        <v>23</v>
      </c>
      <c r="AD24" s="3">
        <v>24</v>
      </c>
      <c r="AE24" s="3">
        <v>25</v>
      </c>
      <c r="AF24" s="3">
        <v>26</v>
      </c>
      <c r="AG24" s="3">
        <v>27</v>
      </c>
      <c r="AH24" s="3">
        <v>28</v>
      </c>
      <c r="AI24" s="3">
        <v>29</v>
      </c>
      <c r="AJ24" s="3">
        <v>30</v>
      </c>
      <c r="AK24" s="3">
        <v>31</v>
      </c>
    </row>
    <row r="25" spans="2:37" x14ac:dyDescent="0.25">
      <c r="C25" s="47" t="s">
        <v>36</v>
      </c>
      <c r="D25" s="15" t="s">
        <v>168</v>
      </c>
      <c r="E25" s="15" t="s">
        <v>19</v>
      </c>
      <c r="F25" s="16"/>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row>
    <row r="26" spans="2:37" x14ac:dyDescent="0.25">
      <c r="C26" s="47" t="s">
        <v>37</v>
      </c>
      <c r="D26" s="15" t="s">
        <v>169</v>
      </c>
      <c r="E26" s="15" t="s">
        <v>19</v>
      </c>
      <c r="F26" s="16"/>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row>
    <row r="27" spans="2:37" x14ac:dyDescent="0.25">
      <c r="C27" s="3" t="s">
        <v>38</v>
      </c>
      <c r="D27" s="15" t="s">
        <v>39</v>
      </c>
      <c r="E27" s="15" t="s">
        <v>19</v>
      </c>
      <c r="G27" s="49">
        <f>IF(G26-G25&lt;0,0,G26-G25)</f>
        <v>0</v>
      </c>
      <c r="H27" s="49">
        <f t="shared" ref="H27:AK27" si="1">IF(H26-H25&lt;0,0,H26-H25)</f>
        <v>0</v>
      </c>
      <c r="I27" s="49">
        <f t="shared" si="1"/>
        <v>0</v>
      </c>
      <c r="J27" s="49">
        <f t="shared" si="1"/>
        <v>0</v>
      </c>
      <c r="K27" s="49">
        <f t="shared" si="1"/>
        <v>0</v>
      </c>
      <c r="L27" s="49">
        <f t="shared" si="1"/>
        <v>0</v>
      </c>
      <c r="M27" s="49">
        <f t="shared" si="1"/>
        <v>0</v>
      </c>
      <c r="N27" s="49">
        <f t="shared" si="1"/>
        <v>0</v>
      </c>
      <c r="O27" s="49">
        <f t="shared" si="1"/>
        <v>0</v>
      </c>
      <c r="P27" s="49">
        <f t="shared" si="1"/>
        <v>0</v>
      </c>
      <c r="Q27" s="49">
        <f t="shared" si="1"/>
        <v>0</v>
      </c>
      <c r="R27" s="49">
        <f t="shared" si="1"/>
        <v>0</v>
      </c>
      <c r="S27" s="49">
        <f t="shared" si="1"/>
        <v>0</v>
      </c>
      <c r="T27" s="49">
        <f t="shared" si="1"/>
        <v>0</v>
      </c>
      <c r="U27" s="49">
        <f t="shared" si="1"/>
        <v>0</v>
      </c>
      <c r="V27" s="49">
        <f t="shared" si="1"/>
        <v>0</v>
      </c>
      <c r="W27" s="49">
        <f t="shared" si="1"/>
        <v>0</v>
      </c>
      <c r="X27" s="49">
        <f t="shared" si="1"/>
        <v>0</v>
      </c>
      <c r="Y27" s="49">
        <f t="shared" si="1"/>
        <v>0</v>
      </c>
      <c r="Z27" s="49">
        <f t="shared" si="1"/>
        <v>0</v>
      </c>
      <c r="AA27" s="49">
        <f t="shared" si="1"/>
        <v>0</v>
      </c>
      <c r="AB27" s="49">
        <f t="shared" si="1"/>
        <v>0</v>
      </c>
      <c r="AC27" s="49">
        <f t="shared" si="1"/>
        <v>0</v>
      </c>
      <c r="AD27" s="49">
        <f t="shared" si="1"/>
        <v>0</v>
      </c>
      <c r="AE27" s="49">
        <f t="shared" si="1"/>
        <v>0</v>
      </c>
      <c r="AF27" s="49">
        <f t="shared" si="1"/>
        <v>0</v>
      </c>
      <c r="AG27" s="49">
        <f t="shared" si="1"/>
        <v>0</v>
      </c>
      <c r="AH27" s="49">
        <f t="shared" si="1"/>
        <v>0</v>
      </c>
      <c r="AI27" s="49">
        <f t="shared" si="1"/>
        <v>0</v>
      </c>
      <c r="AJ27" s="49">
        <f t="shared" si="1"/>
        <v>0</v>
      </c>
      <c r="AK27" s="49">
        <f t="shared" si="1"/>
        <v>0</v>
      </c>
    </row>
    <row r="28" spans="2:37" x14ac:dyDescent="0.25">
      <c r="C28" s="3" t="s">
        <v>40</v>
      </c>
      <c r="D28" s="15" t="s">
        <v>159</v>
      </c>
      <c r="F28" s="16">
        <f>SUM(G27:AK27)</f>
        <v>0</v>
      </c>
    </row>
    <row r="30" spans="2:37" x14ac:dyDescent="0.25">
      <c r="C30" s="3" t="s">
        <v>47</v>
      </c>
      <c r="D30" s="15" t="s">
        <v>170</v>
      </c>
      <c r="E30" s="15" t="s">
        <v>10</v>
      </c>
      <c r="F30" s="50"/>
    </row>
    <row r="31" spans="2:37" ht="16.2" x14ac:dyDescent="0.35">
      <c r="C31" s="3" t="s">
        <v>61</v>
      </c>
      <c r="D31" s="37" t="s">
        <v>158</v>
      </c>
      <c r="E31" s="15" t="s">
        <v>48</v>
      </c>
      <c r="F31" s="53">
        <f>IF(F28=0,0,IF((F30-ROZLICZENIE!K29)&lt;=0,0,(F30-ROZLICZENIE!K29)/F28))</f>
        <v>0</v>
      </c>
    </row>
    <row r="36" spans="3:6" x14ac:dyDescent="0.25">
      <c r="D36" s="3" t="s">
        <v>58</v>
      </c>
      <c r="E36" s="15" t="s">
        <v>6</v>
      </c>
      <c r="F36" s="53">
        <f>IF(F13-F31&lt;0,0,F13-F31)</f>
        <v>0</v>
      </c>
    </row>
    <row r="37" spans="3:6" x14ac:dyDescent="0.25">
      <c r="D37" s="3" t="s">
        <v>171</v>
      </c>
      <c r="E37" s="15" t="s">
        <v>10</v>
      </c>
      <c r="F37" s="53">
        <f>F36*F28</f>
        <v>0</v>
      </c>
    </row>
    <row r="38" spans="3:6" ht="16.2" x14ac:dyDescent="0.35">
      <c r="D38" s="3" t="s">
        <v>163</v>
      </c>
      <c r="E38" s="15" t="s">
        <v>69</v>
      </c>
      <c r="F38" s="53">
        <f>F37*ROZLICZENIE!E22</f>
        <v>0</v>
      </c>
    </row>
    <row r="39" spans="3:6" x14ac:dyDescent="0.25">
      <c r="C39" s="3" t="s">
        <v>67</v>
      </c>
      <c r="D39" s="3" t="s">
        <v>60</v>
      </c>
      <c r="E39" s="15" t="s">
        <v>70</v>
      </c>
      <c r="F39" s="52">
        <f>IF(SUM(ROZLICZENIE!G13:P13)=0,0,SUM(ROZLICZENIE!G12:P12)/SUM(ROZLICZENIE!G13:P13))</f>
        <v>0</v>
      </c>
    </row>
  </sheetData>
  <mergeCells count="2">
    <mergeCell ref="B1:D2"/>
    <mergeCell ref="B18:D19"/>
  </mergeCells>
  <printOptions horizontalCentered="1" verticalCentered="1"/>
  <pageMargins left="0" right="0" top="0.74803149606299213" bottom="0.74803149606299213" header="0.31496062992125984" footer="0.31496062992125984"/>
  <pageSetup paperSize="8" scale="6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AK39"/>
  <sheetViews>
    <sheetView showGridLines="0" topLeftCell="A11" workbookViewId="0">
      <pane xSplit="6" topLeftCell="G1" activePane="topRight" state="frozen"/>
      <selection activeCell="G27" sqref="G27"/>
      <selection pane="topRight" activeCell="A37" sqref="A1:XFD1048576"/>
    </sheetView>
  </sheetViews>
  <sheetFormatPr defaultColWidth="8.88671875" defaultRowHeight="13.8" x14ac:dyDescent="0.25"/>
  <cols>
    <col min="1" max="2" width="8.88671875" style="3"/>
    <col min="3" max="3" width="49.109375" style="3" bestFit="1" customWidth="1"/>
    <col min="4" max="4" width="14.109375" style="15" customWidth="1"/>
    <col min="5" max="5" width="10.33203125" style="15" bestFit="1" customWidth="1"/>
    <col min="6" max="6" width="18.5546875" style="15" customWidth="1"/>
    <col min="7" max="36" width="6.33203125" style="3" customWidth="1"/>
    <col min="37" max="16384" width="8.88671875" style="3"/>
  </cols>
  <sheetData>
    <row r="1" spans="2:37" ht="13.95" customHeight="1" x14ac:dyDescent="0.25">
      <c r="B1" s="68" t="s">
        <v>106</v>
      </c>
      <c r="C1" s="68"/>
      <c r="D1" s="68"/>
    </row>
    <row r="2" spans="2:37" ht="13.95" customHeight="1" x14ac:dyDescent="0.25">
      <c r="B2" s="68"/>
      <c r="C2" s="68"/>
      <c r="D2" s="68"/>
    </row>
    <row r="3" spans="2:37" x14ac:dyDescent="0.25">
      <c r="C3" s="3" t="s">
        <v>62</v>
      </c>
      <c r="D3" s="46"/>
    </row>
    <row r="4" spans="2:37" x14ac:dyDescent="0.25">
      <c r="C4" s="3" t="s">
        <v>63</v>
      </c>
      <c r="D4" s="13" t="s">
        <v>80</v>
      </c>
    </row>
    <row r="6" spans="2:37" x14ac:dyDescent="0.25">
      <c r="C6" s="3" t="s">
        <v>66</v>
      </c>
      <c r="G6" s="3">
        <v>1</v>
      </c>
      <c r="H6" s="3">
        <v>2</v>
      </c>
      <c r="I6" s="3">
        <v>3</v>
      </c>
      <c r="J6" s="3">
        <v>4</v>
      </c>
      <c r="K6" s="3">
        <v>5</v>
      </c>
      <c r="L6" s="3">
        <v>6</v>
      </c>
      <c r="M6" s="3">
        <v>7</v>
      </c>
      <c r="N6" s="3">
        <v>8</v>
      </c>
      <c r="O6" s="3">
        <v>9</v>
      </c>
      <c r="P6" s="3">
        <v>10</v>
      </c>
      <c r="Q6" s="3">
        <v>11</v>
      </c>
      <c r="R6" s="3">
        <v>12</v>
      </c>
      <c r="S6" s="3">
        <v>13</v>
      </c>
      <c r="T6" s="3">
        <v>14</v>
      </c>
      <c r="U6" s="3">
        <v>15</v>
      </c>
      <c r="V6" s="3">
        <v>16</v>
      </c>
      <c r="W6" s="3">
        <v>17</v>
      </c>
      <c r="X6" s="3">
        <v>18</v>
      </c>
      <c r="Y6" s="3">
        <v>19</v>
      </c>
      <c r="Z6" s="3">
        <v>20</v>
      </c>
      <c r="AA6" s="3">
        <v>21</v>
      </c>
      <c r="AB6" s="3">
        <v>22</v>
      </c>
      <c r="AC6" s="3">
        <v>23</v>
      </c>
      <c r="AD6" s="3">
        <v>24</v>
      </c>
      <c r="AE6" s="3">
        <v>25</v>
      </c>
      <c r="AF6" s="3">
        <v>26</v>
      </c>
      <c r="AG6" s="3">
        <v>27</v>
      </c>
      <c r="AH6" s="3">
        <v>28</v>
      </c>
      <c r="AI6" s="3">
        <v>29</v>
      </c>
      <c r="AJ6" s="3">
        <v>30</v>
      </c>
    </row>
    <row r="7" spans="2:37" x14ac:dyDescent="0.25">
      <c r="C7" s="47" t="s">
        <v>36</v>
      </c>
      <c r="D7" s="15" t="s">
        <v>168</v>
      </c>
      <c r="E7" s="15" t="s">
        <v>19</v>
      </c>
      <c r="F7" s="16"/>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55"/>
    </row>
    <row r="8" spans="2:37" x14ac:dyDescent="0.25">
      <c r="C8" s="47" t="s">
        <v>37</v>
      </c>
      <c r="D8" s="15" t="s">
        <v>169</v>
      </c>
      <c r="E8" s="15" t="s">
        <v>19</v>
      </c>
      <c r="F8" s="16"/>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55"/>
    </row>
    <row r="9" spans="2:37" x14ac:dyDescent="0.25">
      <c r="C9" s="3" t="s">
        <v>38</v>
      </c>
      <c r="D9" s="15" t="s">
        <v>39</v>
      </c>
      <c r="E9" s="15" t="s">
        <v>19</v>
      </c>
      <c r="F9" s="16"/>
      <c r="G9" s="49">
        <f>IF(G8-G7&lt;0,0,G8-G7)</f>
        <v>0</v>
      </c>
      <c r="H9" s="49">
        <f t="shared" ref="H9:AJ9" si="0">IF(H8-H7&lt;0,0,H8-H7)</f>
        <v>0</v>
      </c>
      <c r="I9" s="49">
        <f t="shared" si="0"/>
        <v>0</v>
      </c>
      <c r="J9" s="49">
        <f t="shared" si="0"/>
        <v>0</v>
      </c>
      <c r="K9" s="49">
        <f t="shared" si="0"/>
        <v>0</v>
      </c>
      <c r="L9" s="49">
        <f t="shared" si="0"/>
        <v>0</v>
      </c>
      <c r="M9" s="49">
        <f t="shared" si="0"/>
        <v>0</v>
      </c>
      <c r="N9" s="49">
        <f t="shared" si="0"/>
        <v>0</v>
      </c>
      <c r="O9" s="49">
        <f t="shared" si="0"/>
        <v>0</v>
      </c>
      <c r="P9" s="49">
        <f t="shared" si="0"/>
        <v>0</v>
      </c>
      <c r="Q9" s="49">
        <f t="shared" si="0"/>
        <v>0</v>
      </c>
      <c r="R9" s="49">
        <f t="shared" si="0"/>
        <v>0</v>
      </c>
      <c r="S9" s="49">
        <f t="shared" si="0"/>
        <v>0</v>
      </c>
      <c r="T9" s="49">
        <f t="shared" si="0"/>
        <v>0</v>
      </c>
      <c r="U9" s="49">
        <f t="shared" si="0"/>
        <v>0</v>
      </c>
      <c r="V9" s="49">
        <f t="shared" si="0"/>
        <v>0</v>
      </c>
      <c r="W9" s="49">
        <f t="shared" si="0"/>
        <v>0</v>
      </c>
      <c r="X9" s="49">
        <f t="shared" si="0"/>
        <v>0</v>
      </c>
      <c r="Y9" s="49">
        <f t="shared" si="0"/>
        <v>0</v>
      </c>
      <c r="Z9" s="49">
        <f t="shared" si="0"/>
        <v>0</v>
      </c>
      <c r="AA9" s="49">
        <f t="shared" si="0"/>
        <v>0</v>
      </c>
      <c r="AB9" s="49">
        <f t="shared" si="0"/>
        <v>0</v>
      </c>
      <c r="AC9" s="49">
        <f t="shared" si="0"/>
        <v>0</v>
      </c>
      <c r="AD9" s="49">
        <f t="shared" si="0"/>
        <v>0</v>
      </c>
      <c r="AE9" s="49">
        <f t="shared" si="0"/>
        <v>0</v>
      </c>
      <c r="AF9" s="49">
        <f t="shared" si="0"/>
        <v>0</v>
      </c>
      <c r="AG9" s="49">
        <f t="shared" si="0"/>
        <v>0</v>
      </c>
      <c r="AH9" s="49">
        <f t="shared" si="0"/>
        <v>0</v>
      </c>
      <c r="AI9" s="49">
        <f t="shared" si="0"/>
        <v>0</v>
      </c>
      <c r="AJ9" s="49">
        <f t="shared" si="0"/>
        <v>0</v>
      </c>
    </row>
    <row r="10" spans="2:37" x14ac:dyDescent="0.25">
      <c r="C10" s="3" t="s">
        <v>40</v>
      </c>
      <c r="D10" s="15" t="s">
        <v>157</v>
      </c>
      <c r="F10" s="15">
        <f>SUM(G9:AJ9)</f>
        <v>0</v>
      </c>
    </row>
    <row r="12" spans="2:37" x14ac:dyDescent="0.25">
      <c r="C12" s="3" t="s">
        <v>47</v>
      </c>
      <c r="D12" s="15" t="s">
        <v>170</v>
      </c>
      <c r="E12" s="15" t="s">
        <v>10</v>
      </c>
      <c r="F12" s="50"/>
    </row>
    <row r="13" spans="2:37" ht="16.2" x14ac:dyDescent="0.35">
      <c r="C13" s="3" t="s">
        <v>61</v>
      </c>
      <c r="D13" s="37" t="s">
        <v>156</v>
      </c>
      <c r="E13" s="15" t="s">
        <v>48</v>
      </c>
      <c r="F13" s="30">
        <f>IF(F10=0,0,IF((F12-ROZLICZENIE!H29)&lt;=0,0,(F12-ROZLICZENIE!H29)/F10))</f>
        <v>0</v>
      </c>
    </row>
    <row r="14" spans="2:37" x14ac:dyDescent="0.25">
      <c r="F14" s="30"/>
    </row>
    <row r="15" spans="2:37" x14ac:dyDescent="0.25">
      <c r="F15" s="30"/>
    </row>
    <row r="16" spans="2:37" x14ac:dyDescent="0.25">
      <c r="F16" s="30"/>
    </row>
    <row r="17" spans="2:37" x14ac:dyDescent="0.25">
      <c r="F17" s="30"/>
    </row>
    <row r="18" spans="2:37" ht="13.95" customHeight="1" x14ac:dyDescent="0.25">
      <c r="B18" s="68" t="s">
        <v>107</v>
      </c>
      <c r="C18" s="68"/>
      <c r="D18" s="68"/>
    </row>
    <row r="19" spans="2:37" ht="13.95" customHeight="1" x14ac:dyDescent="0.25">
      <c r="B19" s="68"/>
      <c r="C19" s="68"/>
      <c r="D19" s="68"/>
    </row>
    <row r="21" spans="2:37" x14ac:dyDescent="0.25">
      <c r="C21" s="3" t="s">
        <v>64</v>
      </c>
      <c r="D21" s="46"/>
    </row>
    <row r="22" spans="2:37" x14ac:dyDescent="0.25">
      <c r="C22" s="3" t="s">
        <v>65</v>
      </c>
      <c r="D22" s="13" t="s">
        <v>80</v>
      </c>
    </row>
    <row r="24" spans="2:37" x14ac:dyDescent="0.25">
      <c r="C24" s="3" t="s">
        <v>35</v>
      </c>
      <c r="F24" s="16"/>
      <c r="G24" s="3">
        <v>1</v>
      </c>
      <c r="H24" s="3">
        <v>2</v>
      </c>
      <c r="I24" s="3">
        <v>3</v>
      </c>
      <c r="J24" s="3">
        <v>4</v>
      </c>
      <c r="K24" s="3">
        <v>5</v>
      </c>
      <c r="L24" s="3">
        <v>6</v>
      </c>
      <c r="M24" s="3">
        <v>7</v>
      </c>
      <c r="N24" s="3">
        <v>8</v>
      </c>
      <c r="O24" s="3">
        <v>9</v>
      </c>
      <c r="P24" s="3">
        <v>10</v>
      </c>
      <c r="Q24" s="3">
        <v>11</v>
      </c>
      <c r="R24" s="3">
        <v>12</v>
      </c>
      <c r="S24" s="3">
        <v>13</v>
      </c>
      <c r="T24" s="3">
        <v>14</v>
      </c>
      <c r="U24" s="3">
        <v>15</v>
      </c>
      <c r="V24" s="3">
        <v>16</v>
      </c>
      <c r="W24" s="3">
        <v>17</v>
      </c>
      <c r="X24" s="3">
        <v>18</v>
      </c>
      <c r="Y24" s="3">
        <v>19</v>
      </c>
      <c r="Z24" s="3">
        <v>20</v>
      </c>
      <c r="AA24" s="3">
        <v>21</v>
      </c>
      <c r="AB24" s="3">
        <v>22</v>
      </c>
      <c r="AC24" s="3">
        <v>23</v>
      </c>
      <c r="AD24" s="3">
        <v>24</v>
      </c>
      <c r="AE24" s="3">
        <v>25</v>
      </c>
      <c r="AF24" s="3">
        <v>26</v>
      </c>
      <c r="AG24" s="3">
        <v>27</v>
      </c>
      <c r="AH24" s="3">
        <v>28</v>
      </c>
      <c r="AI24" s="3">
        <v>29</v>
      </c>
      <c r="AJ24" s="3">
        <v>30</v>
      </c>
    </row>
    <row r="25" spans="2:37" x14ac:dyDescent="0.25">
      <c r="C25" s="47" t="s">
        <v>36</v>
      </c>
      <c r="D25" s="15" t="s">
        <v>168</v>
      </c>
      <c r="E25" s="15" t="s">
        <v>19</v>
      </c>
      <c r="F25" s="16"/>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55"/>
    </row>
    <row r="26" spans="2:37" x14ac:dyDescent="0.25">
      <c r="C26" s="47" t="s">
        <v>37</v>
      </c>
      <c r="D26" s="15" t="s">
        <v>169</v>
      </c>
      <c r="E26" s="15" t="s">
        <v>19</v>
      </c>
      <c r="F26" s="16"/>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55"/>
    </row>
    <row r="27" spans="2:37" x14ac:dyDescent="0.25">
      <c r="C27" s="3" t="s">
        <v>38</v>
      </c>
      <c r="D27" s="15" t="s">
        <v>39</v>
      </c>
      <c r="E27" s="15" t="s">
        <v>19</v>
      </c>
      <c r="G27" s="49">
        <f>IF(G26-G25&lt;0,0,G26-G25)</f>
        <v>0</v>
      </c>
      <c r="H27" s="49">
        <f t="shared" ref="H27:AJ27" si="1">IF(H26-H25&lt;0,0,H26-H25)</f>
        <v>0</v>
      </c>
      <c r="I27" s="49">
        <f t="shared" si="1"/>
        <v>0</v>
      </c>
      <c r="J27" s="49">
        <f t="shared" si="1"/>
        <v>0</v>
      </c>
      <c r="K27" s="49">
        <f t="shared" si="1"/>
        <v>0</v>
      </c>
      <c r="L27" s="49">
        <f t="shared" si="1"/>
        <v>0</v>
      </c>
      <c r="M27" s="49">
        <f t="shared" si="1"/>
        <v>0</v>
      </c>
      <c r="N27" s="49">
        <f t="shared" si="1"/>
        <v>0</v>
      </c>
      <c r="O27" s="49">
        <f t="shared" si="1"/>
        <v>0</v>
      </c>
      <c r="P27" s="49">
        <f t="shared" si="1"/>
        <v>0</v>
      </c>
      <c r="Q27" s="49">
        <f t="shared" si="1"/>
        <v>0</v>
      </c>
      <c r="R27" s="49">
        <f t="shared" si="1"/>
        <v>0</v>
      </c>
      <c r="S27" s="49">
        <f t="shared" si="1"/>
        <v>0</v>
      </c>
      <c r="T27" s="49">
        <f t="shared" si="1"/>
        <v>0</v>
      </c>
      <c r="U27" s="49">
        <f t="shared" si="1"/>
        <v>0</v>
      </c>
      <c r="V27" s="49">
        <f t="shared" si="1"/>
        <v>0</v>
      </c>
      <c r="W27" s="49">
        <f t="shared" si="1"/>
        <v>0</v>
      </c>
      <c r="X27" s="49">
        <f t="shared" si="1"/>
        <v>0</v>
      </c>
      <c r="Y27" s="49">
        <f t="shared" si="1"/>
        <v>0</v>
      </c>
      <c r="Z27" s="49">
        <f t="shared" si="1"/>
        <v>0</v>
      </c>
      <c r="AA27" s="49">
        <f t="shared" si="1"/>
        <v>0</v>
      </c>
      <c r="AB27" s="49">
        <f t="shared" si="1"/>
        <v>0</v>
      </c>
      <c r="AC27" s="49">
        <f t="shared" si="1"/>
        <v>0</v>
      </c>
      <c r="AD27" s="49">
        <f t="shared" si="1"/>
        <v>0</v>
      </c>
      <c r="AE27" s="49">
        <f t="shared" si="1"/>
        <v>0</v>
      </c>
      <c r="AF27" s="49">
        <f t="shared" si="1"/>
        <v>0</v>
      </c>
      <c r="AG27" s="49">
        <f t="shared" si="1"/>
        <v>0</v>
      </c>
      <c r="AH27" s="49">
        <f t="shared" si="1"/>
        <v>0</v>
      </c>
      <c r="AI27" s="49">
        <f t="shared" si="1"/>
        <v>0</v>
      </c>
      <c r="AJ27" s="49">
        <f t="shared" si="1"/>
        <v>0</v>
      </c>
    </row>
    <row r="28" spans="2:37" x14ac:dyDescent="0.25">
      <c r="C28" s="3" t="s">
        <v>40</v>
      </c>
      <c r="D28" s="15" t="s">
        <v>159</v>
      </c>
      <c r="F28" s="15">
        <f>SUM(G27:AJ27)</f>
        <v>0</v>
      </c>
    </row>
    <row r="30" spans="2:37" x14ac:dyDescent="0.25">
      <c r="C30" s="3" t="s">
        <v>47</v>
      </c>
      <c r="D30" s="15" t="s">
        <v>170</v>
      </c>
      <c r="E30" s="15" t="s">
        <v>10</v>
      </c>
      <c r="F30" s="50"/>
    </row>
    <row r="31" spans="2:37" ht="16.2" x14ac:dyDescent="0.35">
      <c r="C31" s="3" t="s">
        <v>61</v>
      </c>
      <c r="D31" s="37" t="s">
        <v>158</v>
      </c>
      <c r="E31" s="15" t="s">
        <v>48</v>
      </c>
      <c r="F31" s="30">
        <f>IF(F28=0,0,IF((F30-ROZLICZENIE!K29)&lt;=0,0,(F30-ROZLICZENIE!K29)/F28))</f>
        <v>0</v>
      </c>
    </row>
    <row r="36" spans="3:6" x14ac:dyDescent="0.25">
      <c r="D36" s="3" t="s">
        <v>58</v>
      </c>
      <c r="E36" s="15" t="s">
        <v>6</v>
      </c>
      <c r="F36" s="53">
        <f>IF(F13-F31&lt;0,0,F13-F31)</f>
        <v>0</v>
      </c>
    </row>
    <row r="37" spans="3:6" x14ac:dyDescent="0.25">
      <c r="D37" s="3" t="s">
        <v>171</v>
      </c>
      <c r="E37" s="15" t="s">
        <v>10</v>
      </c>
      <c r="F37" s="53">
        <f>F36*F28</f>
        <v>0</v>
      </c>
    </row>
    <row r="38" spans="3:6" ht="16.2" x14ac:dyDescent="0.35">
      <c r="D38" s="3" t="s">
        <v>163</v>
      </c>
      <c r="E38" s="15" t="s">
        <v>69</v>
      </c>
      <c r="F38" s="53">
        <f>F37*ROZLICZENIE!E22</f>
        <v>0</v>
      </c>
    </row>
    <row r="39" spans="3:6" x14ac:dyDescent="0.25">
      <c r="C39" s="3" t="s">
        <v>67</v>
      </c>
      <c r="D39" s="3" t="s">
        <v>60</v>
      </c>
      <c r="E39" s="15" t="s">
        <v>70</v>
      </c>
      <c r="F39" s="52">
        <f>IF(SUM(ROZLICZENIE!G13:Q13)=0,0,SUM(ROZLICZENIE!G12:Q12)/SUM(ROZLICZENIE!G13:Q13))</f>
        <v>0</v>
      </c>
    </row>
  </sheetData>
  <mergeCells count="2">
    <mergeCell ref="B1:D2"/>
    <mergeCell ref="B18:D19"/>
  </mergeCells>
  <printOptions horizontalCentered="1" verticalCentered="1"/>
  <pageMargins left="0" right="0" top="0.74803149606299213" bottom="0.74803149606299213" header="0.31496062992125984" footer="0.31496062992125984"/>
  <pageSetup paperSize="8" scale="71"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AK39"/>
  <sheetViews>
    <sheetView showGridLines="0" topLeftCell="A5" workbookViewId="0">
      <pane xSplit="6" topLeftCell="G1" activePane="topRight" state="frozen"/>
      <selection activeCell="G27" sqref="G27"/>
      <selection pane="topRight" activeCell="A11" sqref="A1:XFD1048576"/>
    </sheetView>
  </sheetViews>
  <sheetFormatPr defaultColWidth="8.88671875" defaultRowHeight="13.8" x14ac:dyDescent="0.25"/>
  <cols>
    <col min="1" max="2" width="8.88671875" style="3"/>
    <col min="3" max="3" width="49.109375" style="3" bestFit="1" customWidth="1"/>
    <col min="4" max="4" width="14.109375" style="15" customWidth="1"/>
    <col min="5" max="5" width="10.33203125" style="15" bestFit="1" customWidth="1"/>
    <col min="6" max="6" width="18.5546875" style="15" customWidth="1"/>
    <col min="7" max="37" width="6.33203125" style="3" customWidth="1"/>
    <col min="38" max="16384" width="8.88671875" style="3"/>
  </cols>
  <sheetData>
    <row r="1" spans="2:37" ht="13.95" customHeight="1" x14ac:dyDescent="0.25">
      <c r="B1" s="68" t="s">
        <v>106</v>
      </c>
      <c r="C1" s="68"/>
      <c r="D1" s="68"/>
    </row>
    <row r="2" spans="2:37" ht="13.95" customHeight="1" x14ac:dyDescent="0.25">
      <c r="B2" s="68"/>
      <c r="C2" s="68"/>
      <c r="D2" s="68"/>
    </row>
    <row r="3" spans="2:37" x14ac:dyDescent="0.25">
      <c r="C3" s="3" t="s">
        <v>62</v>
      </c>
      <c r="D3" s="46"/>
    </row>
    <row r="4" spans="2:37" x14ac:dyDescent="0.25">
      <c r="C4" s="3" t="s">
        <v>63</v>
      </c>
      <c r="D4" s="13" t="s">
        <v>81</v>
      </c>
    </row>
    <row r="6" spans="2:37" x14ac:dyDescent="0.25">
      <c r="C6" s="3" t="s">
        <v>66</v>
      </c>
      <c r="G6" s="3">
        <v>1</v>
      </c>
      <c r="H6" s="3">
        <v>2</v>
      </c>
      <c r="I6" s="3">
        <v>3</v>
      </c>
      <c r="J6" s="3">
        <v>4</v>
      </c>
      <c r="K6" s="3">
        <v>5</v>
      </c>
      <c r="L6" s="3">
        <v>6</v>
      </c>
      <c r="M6" s="3">
        <v>7</v>
      </c>
      <c r="N6" s="3">
        <v>8</v>
      </c>
      <c r="O6" s="3">
        <v>9</v>
      </c>
      <c r="P6" s="3">
        <v>10</v>
      </c>
      <c r="Q6" s="3">
        <v>11</v>
      </c>
      <c r="R6" s="3">
        <v>12</v>
      </c>
      <c r="S6" s="3">
        <v>13</v>
      </c>
      <c r="T6" s="3">
        <v>14</v>
      </c>
      <c r="U6" s="3">
        <v>15</v>
      </c>
      <c r="V6" s="3">
        <v>16</v>
      </c>
      <c r="W6" s="3">
        <v>17</v>
      </c>
      <c r="X6" s="3">
        <v>18</v>
      </c>
      <c r="Y6" s="3">
        <v>19</v>
      </c>
      <c r="Z6" s="3">
        <v>20</v>
      </c>
      <c r="AA6" s="3">
        <v>21</v>
      </c>
      <c r="AB6" s="3">
        <v>22</v>
      </c>
      <c r="AC6" s="3">
        <v>23</v>
      </c>
      <c r="AD6" s="3">
        <v>24</v>
      </c>
      <c r="AE6" s="3">
        <v>25</v>
      </c>
      <c r="AF6" s="3">
        <v>26</v>
      </c>
      <c r="AG6" s="3">
        <v>27</v>
      </c>
      <c r="AH6" s="3">
        <v>28</v>
      </c>
      <c r="AI6" s="3">
        <v>29</v>
      </c>
      <c r="AJ6" s="3">
        <v>30</v>
      </c>
      <c r="AK6" s="3">
        <v>31</v>
      </c>
    </row>
    <row r="7" spans="2:37" x14ac:dyDescent="0.25">
      <c r="C7" s="47" t="s">
        <v>36</v>
      </c>
      <c r="D7" s="15" t="s">
        <v>168</v>
      </c>
      <c r="E7" s="15" t="s">
        <v>19</v>
      </c>
      <c r="F7" s="16"/>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row>
    <row r="8" spans="2:37" x14ac:dyDescent="0.25">
      <c r="C8" s="47" t="s">
        <v>37</v>
      </c>
      <c r="D8" s="15" t="s">
        <v>169</v>
      </c>
      <c r="E8" s="15" t="s">
        <v>19</v>
      </c>
      <c r="F8" s="16"/>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row>
    <row r="9" spans="2:37" x14ac:dyDescent="0.25">
      <c r="C9" s="3" t="s">
        <v>38</v>
      </c>
      <c r="D9" s="15" t="s">
        <v>39</v>
      </c>
      <c r="E9" s="15" t="s">
        <v>19</v>
      </c>
      <c r="F9" s="16"/>
      <c r="G9" s="49">
        <f>IF(G8-G7&lt;0,0,G8-G7)</f>
        <v>0</v>
      </c>
      <c r="H9" s="49">
        <f t="shared" ref="H9:AK9" si="0">IF(H8-H7&lt;0,0,H8-H7)</f>
        <v>0</v>
      </c>
      <c r="I9" s="49">
        <f t="shared" si="0"/>
        <v>0</v>
      </c>
      <c r="J9" s="49">
        <f t="shared" si="0"/>
        <v>0</v>
      </c>
      <c r="K9" s="49">
        <f t="shared" si="0"/>
        <v>0</v>
      </c>
      <c r="L9" s="49">
        <f t="shared" si="0"/>
        <v>0</v>
      </c>
      <c r="M9" s="49">
        <f t="shared" si="0"/>
        <v>0</v>
      </c>
      <c r="N9" s="49">
        <f t="shared" si="0"/>
        <v>0</v>
      </c>
      <c r="O9" s="49">
        <f t="shared" si="0"/>
        <v>0</v>
      </c>
      <c r="P9" s="49">
        <f t="shared" si="0"/>
        <v>0</v>
      </c>
      <c r="Q9" s="49">
        <f t="shared" si="0"/>
        <v>0</v>
      </c>
      <c r="R9" s="49">
        <f t="shared" si="0"/>
        <v>0</v>
      </c>
      <c r="S9" s="49">
        <f t="shared" si="0"/>
        <v>0</v>
      </c>
      <c r="T9" s="49">
        <f t="shared" si="0"/>
        <v>0</v>
      </c>
      <c r="U9" s="49">
        <f t="shared" si="0"/>
        <v>0</v>
      </c>
      <c r="V9" s="49">
        <f t="shared" si="0"/>
        <v>0</v>
      </c>
      <c r="W9" s="49">
        <f t="shared" si="0"/>
        <v>0</v>
      </c>
      <c r="X9" s="49">
        <f t="shared" si="0"/>
        <v>0</v>
      </c>
      <c r="Y9" s="49">
        <f t="shared" si="0"/>
        <v>0</v>
      </c>
      <c r="Z9" s="49">
        <f t="shared" si="0"/>
        <v>0</v>
      </c>
      <c r="AA9" s="49">
        <f t="shared" si="0"/>
        <v>0</v>
      </c>
      <c r="AB9" s="49">
        <f t="shared" si="0"/>
        <v>0</v>
      </c>
      <c r="AC9" s="49">
        <f t="shared" si="0"/>
        <v>0</v>
      </c>
      <c r="AD9" s="49">
        <f t="shared" si="0"/>
        <v>0</v>
      </c>
      <c r="AE9" s="49">
        <f t="shared" si="0"/>
        <v>0</v>
      </c>
      <c r="AF9" s="49">
        <f t="shared" si="0"/>
        <v>0</v>
      </c>
      <c r="AG9" s="49">
        <f t="shared" si="0"/>
        <v>0</v>
      </c>
      <c r="AH9" s="49">
        <f t="shared" si="0"/>
        <v>0</v>
      </c>
      <c r="AI9" s="49">
        <f t="shared" si="0"/>
        <v>0</v>
      </c>
      <c r="AJ9" s="49">
        <f t="shared" si="0"/>
        <v>0</v>
      </c>
      <c r="AK9" s="49">
        <f t="shared" si="0"/>
        <v>0</v>
      </c>
    </row>
    <row r="10" spans="2:37" x14ac:dyDescent="0.25">
      <c r="C10" s="3" t="s">
        <v>40</v>
      </c>
      <c r="D10" s="15" t="s">
        <v>157</v>
      </c>
      <c r="F10" s="15">
        <f>SUM(G9:AK9)</f>
        <v>0</v>
      </c>
    </row>
    <row r="12" spans="2:37" x14ac:dyDescent="0.25">
      <c r="C12" s="3" t="s">
        <v>47</v>
      </c>
      <c r="D12" s="15" t="s">
        <v>170</v>
      </c>
      <c r="E12" s="15" t="s">
        <v>10</v>
      </c>
      <c r="F12" s="50"/>
    </row>
    <row r="13" spans="2:37" ht="16.2" x14ac:dyDescent="0.35">
      <c r="C13" s="3" t="s">
        <v>61</v>
      </c>
      <c r="D13" s="37" t="s">
        <v>156</v>
      </c>
      <c r="E13" s="15" t="s">
        <v>48</v>
      </c>
      <c r="F13" s="30">
        <f>IF(F10=0,0,IF((F12-ROZLICZENIE!H29)&lt;=0,0,(F12-ROZLICZENIE!H29)/F10))</f>
        <v>0</v>
      </c>
    </row>
    <row r="14" spans="2:37" x14ac:dyDescent="0.25">
      <c r="F14" s="30"/>
    </row>
    <row r="15" spans="2:37" x14ac:dyDescent="0.25">
      <c r="F15" s="30"/>
    </row>
    <row r="16" spans="2:37" x14ac:dyDescent="0.25">
      <c r="F16" s="30"/>
    </row>
    <row r="17" spans="2:37" x14ac:dyDescent="0.25">
      <c r="F17" s="30"/>
    </row>
    <row r="18" spans="2:37" ht="13.95" customHeight="1" x14ac:dyDescent="0.25">
      <c r="B18" s="68" t="s">
        <v>107</v>
      </c>
      <c r="C18" s="68"/>
      <c r="D18" s="68"/>
    </row>
    <row r="19" spans="2:37" ht="13.95" customHeight="1" x14ac:dyDescent="0.25">
      <c r="B19" s="68"/>
      <c r="C19" s="68"/>
      <c r="D19" s="68"/>
    </row>
    <row r="21" spans="2:37" x14ac:dyDescent="0.25">
      <c r="C21" s="3" t="s">
        <v>64</v>
      </c>
      <c r="D21" s="46"/>
    </row>
    <row r="22" spans="2:37" x14ac:dyDescent="0.25">
      <c r="C22" s="3" t="s">
        <v>65</v>
      </c>
      <c r="D22" s="13" t="s">
        <v>81</v>
      </c>
    </row>
    <row r="24" spans="2:37" x14ac:dyDescent="0.25">
      <c r="C24" s="3" t="s">
        <v>35</v>
      </c>
      <c r="F24" s="16"/>
      <c r="G24" s="3">
        <v>1</v>
      </c>
      <c r="H24" s="3">
        <v>2</v>
      </c>
      <c r="I24" s="3">
        <v>3</v>
      </c>
      <c r="J24" s="3">
        <v>4</v>
      </c>
      <c r="K24" s="3">
        <v>5</v>
      </c>
      <c r="L24" s="3">
        <v>6</v>
      </c>
      <c r="M24" s="3">
        <v>7</v>
      </c>
      <c r="N24" s="3">
        <v>8</v>
      </c>
      <c r="O24" s="3">
        <v>9</v>
      </c>
      <c r="P24" s="3">
        <v>10</v>
      </c>
      <c r="Q24" s="3">
        <v>11</v>
      </c>
      <c r="R24" s="3">
        <v>12</v>
      </c>
      <c r="S24" s="3">
        <v>13</v>
      </c>
      <c r="T24" s="3">
        <v>14</v>
      </c>
      <c r="U24" s="3">
        <v>15</v>
      </c>
      <c r="V24" s="3">
        <v>16</v>
      </c>
      <c r="W24" s="3">
        <v>17</v>
      </c>
      <c r="X24" s="3">
        <v>18</v>
      </c>
      <c r="Y24" s="3">
        <v>19</v>
      </c>
      <c r="Z24" s="3">
        <v>20</v>
      </c>
      <c r="AA24" s="3">
        <v>21</v>
      </c>
      <c r="AB24" s="3">
        <v>22</v>
      </c>
      <c r="AC24" s="3">
        <v>23</v>
      </c>
      <c r="AD24" s="3">
        <v>24</v>
      </c>
      <c r="AE24" s="3">
        <v>25</v>
      </c>
      <c r="AF24" s="3">
        <v>26</v>
      </c>
      <c r="AG24" s="3">
        <v>27</v>
      </c>
      <c r="AH24" s="3">
        <v>28</v>
      </c>
      <c r="AI24" s="3">
        <v>29</v>
      </c>
      <c r="AJ24" s="3">
        <v>30</v>
      </c>
      <c r="AK24" s="3">
        <v>31</v>
      </c>
    </row>
    <row r="25" spans="2:37" x14ac:dyDescent="0.25">
      <c r="C25" s="47" t="s">
        <v>36</v>
      </c>
      <c r="D25" s="15" t="s">
        <v>168</v>
      </c>
      <c r="E25" s="15" t="s">
        <v>19</v>
      </c>
      <c r="F25" s="16"/>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row>
    <row r="26" spans="2:37" x14ac:dyDescent="0.25">
      <c r="C26" s="47" t="s">
        <v>37</v>
      </c>
      <c r="D26" s="15" t="s">
        <v>169</v>
      </c>
      <c r="E26" s="15" t="s">
        <v>19</v>
      </c>
      <c r="F26" s="16"/>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row>
    <row r="27" spans="2:37" x14ac:dyDescent="0.25">
      <c r="C27" s="3" t="s">
        <v>38</v>
      </c>
      <c r="D27" s="15" t="s">
        <v>39</v>
      </c>
      <c r="E27" s="15" t="s">
        <v>19</v>
      </c>
      <c r="G27" s="49">
        <f>IF(G26-G25&lt;0,0,G26-G25)</f>
        <v>0</v>
      </c>
      <c r="H27" s="49">
        <f t="shared" ref="H27:AK27" si="1">IF(H26-H25&lt;0,0,H26-H25)</f>
        <v>0</v>
      </c>
      <c r="I27" s="49">
        <f t="shared" si="1"/>
        <v>0</v>
      </c>
      <c r="J27" s="49">
        <f t="shared" si="1"/>
        <v>0</v>
      </c>
      <c r="K27" s="49">
        <f t="shared" si="1"/>
        <v>0</v>
      </c>
      <c r="L27" s="49">
        <f t="shared" si="1"/>
        <v>0</v>
      </c>
      <c r="M27" s="49">
        <f t="shared" si="1"/>
        <v>0</v>
      </c>
      <c r="N27" s="49">
        <f t="shared" si="1"/>
        <v>0</v>
      </c>
      <c r="O27" s="49">
        <f t="shared" si="1"/>
        <v>0</v>
      </c>
      <c r="P27" s="49">
        <f t="shared" si="1"/>
        <v>0</v>
      </c>
      <c r="Q27" s="49">
        <f t="shared" si="1"/>
        <v>0</v>
      </c>
      <c r="R27" s="49">
        <f t="shared" si="1"/>
        <v>0</v>
      </c>
      <c r="S27" s="49">
        <f t="shared" si="1"/>
        <v>0</v>
      </c>
      <c r="T27" s="49">
        <f t="shared" si="1"/>
        <v>0</v>
      </c>
      <c r="U27" s="49">
        <f t="shared" si="1"/>
        <v>0</v>
      </c>
      <c r="V27" s="49">
        <f t="shared" si="1"/>
        <v>0</v>
      </c>
      <c r="W27" s="49">
        <f t="shared" si="1"/>
        <v>0</v>
      </c>
      <c r="X27" s="49">
        <f t="shared" si="1"/>
        <v>0</v>
      </c>
      <c r="Y27" s="49">
        <f t="shared" si="1"/>
        <v>0</v>
      </c>
      <c r="Z27" s="49">
        <f t="shared" si="1"/>
        <v>0</v>
      </c>
      <c r="AA27" s="49">
        <f t="shared" si="1"/>
        <v>0</v>
      </c>
      <c r="AB27" s="49">
        <f t="shared" si="1"/>
        <v>0</v>
      </c>
      <c r="AC27" s="49">
        <f t="shared" si="1"/>
        <v>0</v>
      </c>
      <c r="AD27" s="49">
        <f t="shared" si="1"/>
        <v>0</v>
      </c>
      <c r="AE27" s="49">
        <f t="shared" si="1"/>
        <v>0</v>
      </c>
      <c r="AF27" s="49">
        <f t="shared" si="1"/>
        <v>0</v>
      </c>
      <c r="AG27" s="49">
        <f t="shared" si="1"/>
        <v>0</v>
      </c>
      <c r="AH27" s="49">
        <f t="shared" si="1"/>
        <v>0</v>
      </c>
      <c r="AI27" s="49">
        <f t="shared" si="1"/>
        <v>0</v>
      </c>
      <c r="AJ27" s="49">
        <f t="shared" si="1"/>
        <v>0</v>
      </c>
      <c r="AK27" s="49">
        <f t="shared" si="1"/>
        <v>0</v>
      </c>
    </row>
    <row r="28" spans="2:37" x14ac:dyDescent="0.25">
      <c r="C28" s="3" t="s">
        <v>40</v>
      </c>
      <c r="D28" s="15" t="s">
        <v>159</v>
      </c>
      <c r="F28" s="15">
        <f>SUM(G27:AK27)</f>
        <v>0</v>
      </c>
    </row>
    <row r="30" spans="2:37" x14ac:dyDescent="0.25">
      <c r="C30" s="3" t="s">
        <v>47</v>
      </c>
      <c r="D30" s="15" t="s">
        <v>170</v>
      </c>
      <c r="E30" s="15" t="s">
        <v>10</v>
      </c>
      <c r="F30" s="50"/>
    </row>
    <row r="31" spans="2:37" ht="16.2" x14ac:dyDescent="0.35">
      <c r="C31" s="3" t="s">
        <v>61</v>
      </c>
      <c r="D31" s="37" t="s">
        <v>158</v>
      </c>
      <c r="E31" s="15" t="s">
        <v>48</v>
      </c>
      <c r="F31" s="30">
        <f>IF(F28=0,0,IF((F30-ROZLICZENIE!K29)&lt;=0,0,(F30-ROZLICZENIE!K29)/F28))</f>
        <v>0</v>
      </c>
    </row>
    <row r="36" spans="3:6" x14ac:dyDescent="0.25">
      <c r="D36" s="3" t="s">
        <v>58</v>
      </c>
      <c r="E36" s="15" t="s">
        <v>6</v>
      </c>
      <c r="F36" s="51">
        <f>IF(F13-F31&lt;0,0,F13-F31)</f>
        <v>0</v>
      </c>
    </row>
    <row r="37" spans="3:6" x14ac:dyDescent="0.25">
      <c r="D37" s="3" t="s">
        <v>171</v>
      </c>
      <c r="E37" s="15" t="s">
        <v>10</v>
      </c>
      <c r="F37" s="51">
        <f>F36*F28</f>
        <v>0</v>
      </c>
    </row>
    <row r="38" spans="3:6" ht="16.2" x14ac:dyDescent="0.35">
      <c r="D38" s="3" t="s">
        <v>163</v>
      </c>
      <c r="E38" s="15" t="s">
        <v>69</v>
      </c>
      <c r="F38" s="51">
        <f>F37*ROZLICZENIE!E22</f>
        <v>0</v>
      </c>
    </row>
    <row r="39" spans="3:6" x14ac:dyDescent="0.25">
      <c r="C39" s="3" t="s">
        <v>67</v>
      </c>
      <c r="D39" s="3" t="s">
        <v>60</v>
      </c>
      <c r="E39" s="15" t="s">
        <v>70</v>
      </c>
      <c r="F39" s="52">
        <f>IF(SUM(ROZLICZENIE!G13:R13)=0,0,SUM(ROZLICZENIE!G12:R12)/SUM(ROZLICZENIE!G13:R13))</f>
        <v>0</v>
      </c>
    </row>
  </sheetData>
  <mergeCells count="2">
    <mergeCell ref="B1:D2"/>
    <mergeCell ref="B18:D19"/>
  </mergeCells>
  <printOptions horizontalCentered="1" verticalCentered="1"/>
  <pageMargins left="0" right="0" top="0.74803149606299213" bottom="0.74803149606299213" header="0.31496062992125984" footer="0.31496062992125984"/>
  <pageSetup paperSize="8" scale="6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5:H33"/>
  <sheetViews>
    <sheetView showGridLines="0" topLeftCell="A5" zoomScale="90" zoomScaleNormal="90" workbookViewId="0">
      <pane ySplit="2" topLeftCell="A14" activePane="bottomLeft" state="frozen"/>
      <selection activeCell="A5" sqref="A5"/>
      <selection pane="bottomLeft" activeCell="C23" sqref="A1:XFD1048576"/>
    </sheetView>
  </sheetViews>
  <sheetFormatPr defaultColWidth="9.109375" defaultRowHeight="13.8" x14ac:dyDescent="0.25"/>
  <cols>
    <col min="1" max="1" width="8.33203125" style="3" customWidth="1"/>
    <col min="2" max="2" width="9.109375" style="15"/>
    <col min="3" max="3" width="67.6640625" style="23" customWidth="1"/>
    <col min="4" max="4" width="12.5546875" style="15" bestFit="1" customWidth="1"/>
    <col min="5" max="5" width="11.44140625" style="15" bestFit="1" customWidth="1"/>
    <col min="6" max="6" width="33.109375" style="24" customWidth="1"/>
    <col min="7" max="7" width="82.5546875" style="25" customWidth="1"/>
    <col min="8" max="8" width="34.33203125" style="25" customWidth="1"/>
    <col min="9" max="16384" width="9.109375" style="3"/>
  </cols>
  <sheetData>
    <row r="5" spans="2:8" ht="28.5" customHeight="1" x14ac:dyDescent="0.5">
      <c r="B5" s="58" t="s">
        <v>94</v>
      </c>
      <c r="C5" s="58"/>
      <c r="D5" s="58"/>
      <c r="E5" s="58"/>
      <c r="F5" s="58"/>
      <c r="G5" s="58"/>
      <c r="H5" s="58"/>
    </row>
    <row r="7" spans="2:8" s="11" customFormat="1" x14ac:dyDescent="0.3">
      <c r="B7" s="8"/>
      <c r="C7" s="9" t="s">
        <v>1</v>
      </c>
      <c r="D7" s="8" t="s">
        <v>9</v>
      </c>
      <c r="E7" s="8" t="s">
        <v>2</v>
      </c>
      <c r="F7" s="10" t="s">
        <v>8</v>
      </c>
      <c r="G7" s="9" t="s">
        <v>3</v>
      </c>
      <c r="H7" s="9" t="s">
        <v>5</v>
      </c>
    </row>
    <row r="9" spans="2:8" s="15" customFormat="1" ht="31.5" customHeight="1" x14ac:dyDescent="0.3">
      <c r="B9" s="57" t="s">
        <v>16</v>
      </c>
      <c r="C9" s="12" t="s">
        <v>0</v>
      </c>
      <c r="D9" s="13" t="s">
        <v>138</v>
      </c>
      <c r="E9" s="13" t="s">
        <v>19</v>
      </c>
      <c r="F9" s="14"/>
      <c r="G9" s="12" t="s">
        <v>130</v>
      </c>
      <c r="H9" s="12" t="s">
        <v>131</v>
      </c>
    </row>
    <row r="10" spans="2:8" s="15" customFormat="1" ht="14.25" customHeight="1" x14ac:dyDescent="0.3">
      <c r="B10" s="57"/>
      <c r="C10" s="60"/>
      <c r="D10" s="61"/>
      <c r="E10" s="61"/>
      <c r="F10" s="61"/>
      <c r="G10" s="61"/>
      <c r="H10" s="62"/>
    </row>
    <row r="11" spans="2:8" s="16" customFormat="1" ht="27.6" x14ac:dyDescent="0.3">
      <c r="B11" s="57"/>
      <c r="C11" s="12" t="s">
        <v>33</v>
      </c>
      <c r="D11" s="13" t="s">
        <v>139</v>
      </c>
      <c r="E11" s="13" t="s">
        <v>4</v>
      </c>
      <c r="F11" s="14"/>
      <c r="G11" s="12" t="s">
        <v>132</v>
      </c>
      <c r="H11" s="12" t="s">
        <v>133</v>
      </c>
    </row>
    <row r="12" spans="2:8" s="16" customFormat="1" x14ac:dyDescent="0.3">
      <c r="B12" s="57"/>
      <c r="C12" s="60"/>
      <c r="D12" s="61"/>
      <c r="E12" s="61"/>
      <c r="F12" s="61"/>
      <c r="G12" s="61"/>
      <c r="H12" s="62"/>
    </row>
    <row r="13" spans="2:8" ht="27.6" x14ac:dyDescent="0.25">
      <c r="B13" s="57"/>
      <c r="C13" s="12" t="s">
        <v>114</v>
      </c>
      <c r="D13" s="13" t="s">
        <v>25</v>
      </c>
      <c r="E13" s="13" t="s">
        <v>7</v>
      </c>
      <c r="F13" s="14" t="s">
        <v>140</v>
      </c>
      <c r="G13" s="12" t="s">
        <v>15</v>
      </c>
      <c r="H13" s="12" t="s">
        <v>120</v>
      </c>
    </row>
    <row r="14" spans="2:8" x14ac:dyDescent="0.25">
      <c r="B14" s="57"/>
      <c r="C14" s="60"/>
      <c r="D14" s="61"/>
      <c r="E14" s="61"/>
      <c r="F14" s="61"/>
      <c r="G14" s="61"/>
      <c r="H14" s="62"/>
    </row>
    <row r="15" spans="2:8" x14ac:dyDescent="0.25">
      <c r="B15" s="57"/>
      <c r="C15" s="12" t="s">
        <v>115</v>
      </c>
      <c r="D15" s="17" t="s">
        <v>32</v>
      </c>
      <c r="E15" s="13" t="s">
        <v>6</v>
      </c>
      <c r="F15" s="18"/>
      <c r="G15" s="12" t="s">
        <v>95</v>
      </c>
      <c r="H15" s="12" t="s">
        <v>121</v>
      </c>
    </row>
    <row r="16" spans="2:8" x14ac:dyDescent="0.25">
      <c r="B16" s="57"/>
      <c r="C16" s="60"/>
      <c r="D16" s="61"/>
      <c r="E16" s="61"/>
      <c r="F16" s="61"/>
      <c r="G16" s="61"/>
      <c r="H16" s="62"/>
    </row>
    <row r="17" spans="2:8" ht="16.2" x14ac:dyDescent="0.25">
      <c r="B17" s="57"/>
      <c r="C17" s="12" t="s">
        <v>20</v>
      </c>
      <c r="D17" s="13" t="s">
        <v>141</v>
      </c>
      <c r="E17" s="13" t="s">
        <v>10</v>
      </c>
      <c r="F17" s="14" t="s">
        <v>142</v>
      </c>
      <c r="G17" s="12" t="s">
        <v>22</v>
      </c>
      <c r="H17" s="12" t="s">
        <v>120</v>
      </c>
    </row>
    <row r="18" spans="2:8" x14ac:dyDescent="0.25">
      <c r="B18" s="57"/>
      <c r="C18" s="60"/>
      <c r="D18" s="61"/>
      <c r="E18" s="61"/>
      <c r="F18" s="61"/>
      <c r="G18" s="61"/>
      <c r="H18" s="62"/>
    </row>
    <row r="19" spans="2:8" ht="27.6" x14ac:dyDescent="0.25">
      <c r="B19" s="57"/>
      <c r="C19" s="12" t="s">
        <v>21</v>
      </c>
      <c r="D19" s="13" t="s">
        <v>30</v>
      </c>
      <c r="E19" s="13" t="s">
        <v>10</v>
      </c>
      <c r="F19" s="14" t="s">
        <v>31</v>
      </c>
      <c r="G19" s="12" t="s">
        <v>34</v>
      </c>
      <c r="H19" s="12" t="s">
        <v>120</v>
      </c>
    </row>
    <row r="21" spans="2:8" ht="28.5" customHeight="1" x14ac:dyDescent="0.25">
      <c r="B21" s="59" t="s">
        <v>17</v>
      </c>
      <c r="C21" s="19" t="s">
        <v>13</v>
      </c>
      <c r="D21" s="20" t="s">
        <v>11</v>
      </c>
      <c r="E21" s="20" t="s">
        <v>6</v>
      </c>
      <c r="F21" s="21" t="s">
        <v>12</v>
      </c>
      <c r="G21" s="22" t="s">
        <v>117</v>
      </c>
      <c r="H21" s="12" t="s">
        <v>120</v>
      </c>
    </row>
    <row r="22" spans="2:8" x14ac:dyDescent="0.25">
      <c r="B22" s="59"/>
      <c r="C22" s="60"/>
      <c r="D22" s="61"/>
      <c r="E22" s="61"/>
      <c r="F22" s="61"/>
      <c r="G22" s="61"/>
      <c r="H22" s="62"/>
    </row>
    <row r="23" spans="2:8" ht="27.6" x14ac:dyDescent="0.25">
      <c r="B23" s="59"/>
      <c r="C23" s="19" t="s">
        <v>112</v>
      </c>
      <c r="D23" s="20" t="s">
        <v>143</v>
      </c>
      <c r="E23" s="20" t="s">
        <v>6</v>
      </c>
      <c r="F23" s="21" t="s">
        <v>29</v>
      </c>
      <c r="G23" s="22" t="s">
        <v>96</v>
      </c>
      <c r="H23" s="12" t="s">
        <v>120</v>
      </c>
    </row>
    <row r="24" spans="2:8" x14ac:dyDescent="0.25">
      <c r="B24" s="59"/>
      <c r="C24" s="60"/>
      <c r="D24" s="61"/>
      <c r="E24" s="61"/>
      <c r="F24" s="61"/>
      <c r="G24" s="61"/>
      <c r="H24" s="62"/>
    </row>
    <row r="25" spans="2:8" ht="27.6" x14ac:dyDescent="0.25">
      <c r="B25" s="59"/>
      <c r="C25" s="19" t="s">
        <v>113</v>
      </c>
      <c r="D25" s="20" t="s">
        <v>144</v>
      </c>
      <c r="E25" s="20" t="s">
        <v>6</v>
      </c>
      <c r="F25" s="21" t="s">
        <v>29</v>
      </c>
      <c r="G25" s="22" t="s">
        <v>97</v>
      </c>
      <c r="H25" s="12" t="s">
        <v>120</v>
      </c>
    </row>
    <row r="26" spans="2:8" x14ac:dyDescent="0.25">
      <c r="B26" s="59"/>
      <c r="C26" s="60"/>
      <c r="D26" s="61"/>
      <c r="E26" s="61"/>
      <c r="F26" s="61"/>
      <c r="G26" s="61"/>
      <c r="H26" s="62"/>
    </row>
    <row r="27" spans="2:8" ht="27.6" x14ac:dyDescent="0.25">
      <c r="B27" s="59"/>
      <c r="C27" s="19" t="s">
        <v>116</v>
      </c>
      <c r="D27" s="20" t="s">
        <v>27</v>
      </c>
      <c r="E27" s="20" t="s">
        <v>6</v>
      </c>
      <c r="F27" s="20" t="s">
        <v>145</v>
      </c>
      <c r="G27" s="22" t="s">
        <v>98</v>
      </c>
      <c r="H27" s="12" t="s">
        <v>120</v>
      </c>
    </row>
    <row r="28" spans="2:8" x14ac:dyDescent="0.25">
      <c r="B28" s="59"/>
      <c r="C28" s="63"/>
      <c r="D28" s="64"/>
      <c r="E28" s="64"/>
      <c r="F28" s="64"/>
      <c r="G28" s="64"/>
      <c r="H28" s="65"/>
    </row>
    <row r="29" spans="2:8" ht="27.6" x14ac:dyDescent="0.25">
      <c r="B29" s="59"/>
      <c r="C29" s="19" t="s">
        <v>23</v>
      </c>
      <c r="D29" s="20" t="s">
        <v>24</v>
      </c>
      <c r="E29" s="20" t="s">
        <v>10</v>
      </c>
      <c r="F29" s="20" t="s">
        <v>146</v>
      </c>
      <c r="G29" s="22" t="s">
        <v>134</v>
      </c>
      <c r="H29" s="12" t="s">
        <v>120</v>
      </c>
    </row>
    <row r="30" spans="2:8" ht="15" customHeight="1" x14ac:dyDescent="0.25">
      <c r="B30" s="59"/>
      <c r="C30" s="60" t="s">
        <v>28</v>
      </c>
      <c r="D30" s="61"/>
      <c r="E30" s="61"/>
      <c r="F30" s="61"/>
      <c r="G30" s="61"/>
      <c r="H30" s="62"/>
    </row>
    <row r="31" spans="2:8" ht="14.4" x14ac:dyDescent="0.25">
      <c r="B31" s="59"/>
      <c r="C31" s="19" t="s">
        <v>119</v>
      </c>
      <c r="D31" s="20" t="s">
        <v>14</v>
      </c>
      <c r="E31" s="20" t="s">
        <v>10</v>
      </c>
      <c r="F31" s="20" t="s">
        <v>147</v>
      </c>
      <c r="G31" s="22" t="s">
        <v>18</v>
      </c>
      <c r="H31" s="12" t="s">
        <v>120</v>
      </c>
    </row>
    <row r="32" spans="2:8" x14ac:dyDescent="0.25">
      <c r="B32" s="59"/>
    </row>
    <row r="33" spans="2:8" ht="30" x14ac:dyDescent="0.25">
      <c r="B33" s="59"/>
      <c r="C33" s="19" t="s">
        <v>148</v>
      </c>
      <c r="D33" s="20" t="s">
        <v>149</v>
      </c>
      <c r="E33" s="20" t="s">
        <v>26</v>
      </c>
      <c r="F33" s="20" t="s">
        <v>150</v>
      </c>
      <c r="G33" s="22" t="s">
        <v>151</v>
      </c>
      <c r="H33" s="12" t="s">
        <v>120</v>
      </c>
    </row>
  </sheetData>
  <mergeCells count="13">
    <mergeCell ref="B9:B19"/>
    <mergeCell ref="B5:H5"/>
    <mergeCell ref="B21:B33"/>
    <mergeCell ref="C30:H30"/>
    <mergeCell ref="C28:H28"/>
    <mergeCell ref="C26:H26"/>
    <mergeCell ref="C24:H24"/>
    <mergeCell ref="C22:H22"/>
    <mergeCell ref="C18:H18"/>
    <mergeCell ref="C16:H16"/>
    <mergeCell ref="C14:H14"/>
    <mergeCell ref="C12:H12"/>
    <mergeCell ref="C10:H10"/>
  </mergeCells>
  <pageMargins left="0.25" right="0.25" top="0.75" bottom="0.75" header="0.3" footer="0.3"/>
  <pageSetup paperSize="9"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D29"/>
  <sheetViews>
    <sheetView showGridLines="0" topLeftCell="A10" zoomScale="90" zoomScaleNormal="90" workbookViewId="0">
      <selection activeCell="D32" sqref="A1:XFD1048576"/>
    </sheetView>
  </sheetViews>
  <sheetFormatPr defaultColWidth="8.88671875" defaultRowHeight="13.8" x14ac:dyDescent="0.25"/>
  <cols>
    <col min="1" max="3" width="8.88671875" style="3"/>
    <col min="4" max="4" width="201" style="3" customWidth="1"/>
    <col min="5" max="16384" width="8.88671875" style="3"/>
  </cols>
  <sheetData>
    <row r="2" spans="2:4" ht="24.6" x14ac:dyDescent="0.4">
      <c r="B2" s="6" t="s">
        <v>99</v>
      </c>
    </row>
    <row r="3" spans="2:4" ht="14.4" customHeight="1" x14ac:dyDescent="0.4">
      <c r="B3" s="6"/>
    </row>
    <row r="4" spans="2:4" x14ac:dyDescent="0.25">
      <c r="D4" s="26" t="s">
        <v>100</v>
      </c>
    </row>
    <row r="5" spans="2:4" ht="16.2" x14ac:dyDescent="0.25">
      <c r="D5" s="26" t="s">
        <v>152</v>
      </c>
    </row>
    <row r="6" spans="2:4" x14ac:dyDescent="0.25">
      <c r="D6" s="26" t="s">
        <v>103</v>
      </c>
    </row>
    <row r="7" spans="2:4" x14ac:dyDescent="0.25">
      <c r="D7" s="26" t="s">
        <v>108</v>
      </c>
    </row>
    <row r="8" spans="2:4" x14ac:dyDescent="0.25">
      <c r="D8" s="26" t="s">
        <v>104</v>
      </c>
    </row>
    <row r="9" spans="2:4" s="27" customFormat="1" ht="15.75" customHeight="1" x14ac:dyDescent="0.3">
      <c r="D9" s="5" t="s">
        <v>109</v>
      </c>
    </row>
    <row r="10" spans="2:4" x14ac:dyDescent="0.25">
      <c r="D10" s="26" t="s">
        <v>101</v>
      </c>
    </row>
    <row r="12" spans="2:4" ht="24.6" x14ac:dyDescent="0.4">
      <c r="B12" s="6" t="s">
        <v>102</v>
      </c>
    </row>
    <row r="14" spans="2:4" x14ac:dyDescent="0.25">
      <c r="D14" s="26" t="s">
        <v>110</v>
      </c>
    </row>
    <row r="15" spans="2:4" ht="16.2" x14ac:dyDescent="0.25">
      <c r="D15" s="26" t="s">
        <v>153</v>
      </c>
    </row>
    <row r="16" spans="2:4" x14ac:dyDescent="0.25">
      <c r="D16" s="26" t="s">
        <v>123</v>
      </c>
    </row>
    <row r="17" spans="2:4" ht="55.2" x14ac:dyDescent="0.25">
      <c r="D17" s="4" t="s">
        <v>135</v>
      </c>
    </row>
    <row r="18" spans="2:4" x14ac:dyDescent="0.25">
      <c r="D18" s="4" t="s">
        <v>105</v>
      </c>
    </row>
    <row r="20" spans="2:4" ht="24.6" x14ac:dyDescent="0.4">
      <c r="B20" s="6" t="s">
        <v>84</v>
      </c>
    </row>
    <row r="22" spans="2:4" x14ac:dyDescent="0.25">
      <c r="D22" s="26" t="s">
        <v>111</v>
      </c>
    </row>
    <row r="23" spans="2:4" ht="27.6" x14ac:dyDescent="0.25">
      <c r="D23" s="4" t="s">
        <v>136</v>
      </c>
    </row>
    <row r="24" spans="2:4" x14ac:dyDescent="0.25">
      <c r="D24" s="4" t="s">
        <v>83</v>
      </c>
    </row>
    <row r="25" spans="2:4" x14ac:dyDescent="0.25">
      <c r="D25" s="26" t="s">
        <v>137</v>
      </c>
    </row>
    <row r="26" spans="2:4" x14ac:dyDescent="0.25">
      <c r="D26" s="26" t="s">
        <v>92</v>
      </c>
    </row>
    <row r="27" spans="2:4" ht="60.75" customHeight="1" x14ac:dyDescent="0.3">
      <c r="D27" s="28" t="s">
        <v>154</v>
      </c>
    </row>
    <row r="28" spans="2:4" x14ac:dyDescent="0.25">
      <c r="D28" s="29" t="s">
        <v>118</v>
      </c>
    </row>
    <row r="29" spans="2:4" ht="27" customHeight="1" x14ac:dyDescent="0.3">
      <c r="D29" s="28" t="s">
        <v>155</v>
      </c>
    </row>
  </sheetData>
  <pageMargins left="0.25" right="0.25" top="0.75" bottom="0.75" header="0.3" footer="0.3"/>
  <pageSetup paperSize="9" scale="6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pageSetUpPr fitToPage="1"/>
  </sheetPr>
  <dimension ref="B1:R36"/>
  <sheetViews>
    <sheetView showGridLines="0" workbookViewId="0">
      <pane xSplit="5" ySplit="2" topLeftCell="F3" activePane="bottomRight" state="frozen"/>
      <selection pane="topRight" activeCell="F1" sqref="F1"/>
      <selection pane="bottomLeft" activeCell="A3" sqref="A3"/>
      <selection pane="bottomRight" activeCell="E31" sqref="A1:XFD1048576"/>
    </sheetView>
  </sheetViews>
  <sheetFormatPr defaultColWidth="8.88671875" defaultRowHeight="13.8" x14ac:dyDescent="0.25"/>
  <cols>
    <col min="1" max="1" width="8.88671875" style="3"/>
    <col min="2" max="2" width="10.6640625" style="3" bestFit="1" customWidth="1"/>
    <col min="3" max="3" width="37.44140625" style="3" bestFit="1" customWidth="1"/>
    <col min="4" max="4" width="11.44140625" style="37" bestFit="1" customWidth="1"/>
    <col min="5" max="5" width="21" style="35" customWidth="1"/>
    <col min="6" max="6" width="3.44140625" style="3" customWidth="1"/>
    <col min="7" max="7" width="13.44140625" style="3" customWidth="1"/>
    <col min="8" max="18" width="12" style="3" customWidth="1"/>
    <col min="19" max="22" width="8.88671875" style="3"/>
    <col min="23" max="23" width="9.88671875" style="3" bestFit="1" customWidth="1"/>
    <col min="24" max="24" width="8.88671875" style="3"/>
    <col min="25" max="25" width="9.88671875" style="3" bestFit="1" customWidth="1"/>
    <col min="26" max="16384" width="8.88671875" style="3"/>
  </cols>
  <sheetData>
    <row r="1" spans="2:18" x14ac:dyDescent="0.25">
      <c r="B1" s="67" t="s">
        <v>82</v>
      </c>
      <c r="C1" s="67"/>
      <c r="D1" s="67"/>
      <c r="E1" s="67"/>
      <c r="F1" s="67"/>
      <c r="G1" s="67"/>
      <c r="H1" s="67"/>
    </row>
    <row r="2" spans="2:18" x14ac:dyDescent="0.25">
      <c r="B2" s="67"/>
      <c r="C2" s="67"/>
      <c r="D2" s="67"/>
      <c r="E2" s="67"/>
      <c r="F2" s="67"/>
      <c r="G2" s="67"/>
      <c r="H2" s="67"/>
    </row>
    <row r="4" spans="2:18" s="15" customFormat="1" x14ac:dyDescent="0.3">
      <c r="D4" s="15" t="s">
        <v>2</v>
      </c>
      <c r="E4" s="30" t="s">
        <v>59</v>
      </c>
      <c r="G4" s="15" t="s">
        <v>49</v>
      </c>
      <c r="H4" s="15" t="s">
        <v>50</v>
      </c>
      <c r="I4" s="15" t="s">
        <v>51</v>
      </c>
      <c r="J4" s="15" t="s">
        <v>52</v>
      </c>
      <c r="K4" s="15" t="s">
        <v>53</v>
      </c>
      <c r="L4" s="15" t="s">
        <v>43</v>
      </c>
      <c r="M4" s="15" t="s">
        <v>44</v>
      </c>
      <c r="N4" s="15" t="s">
        <v>45</v>
      </c>
      <c r="O4" s="15" t="s">
        <v>54</v>
      </c>
      <c r="P4" s="15" t="s">
        <v>55</v>
      </c>
      <c r="Q4" s="15" t="s">
        <v>56</v>
      </c>
      <c r="R4" s="15" t="s">
        <v>57</v>
      </c>
    </row>
    <row r="6" spans="2:18" s="31" customFormat="1" ht="16.2" hidden="1" x14ac:dyDescent="0.35">
      <c r="B6" s="31" t="s">
        <v>156</v>
      </c>
      <c r="D6" s="32" t="s">
        <v>6</v>
      </c>
      <c r="E6" s="33"/>
      <c r="G6" s="34">
        <f>styczeń!F13</f>
        <v>0</v>
      </c>
      <c r="H6" s="34">
        <f>luty!F13</f>
        <v>0</v>
      </c>
      <c r="I6" s="34">
        <f>marzec!F13</f>
        <v>0</v>
      </c>
      <c r="J6" s="34">
        <f>kwiecień!F13</f>
        <v>0</v>
      </c>
      <c r="K6" s="34">
        <f>maj!F13</f>
        <v>0</v>
      </c>
      <c r="L6" s="34">
        <f>czerwiec!F13</f>
        <v>0</v>
      </c>
      <c r="M6" s="34">
        <f>lipiec!F13</f>
        <v>0</v>
      </c>
      <c r="N6" s="34">
        <f>sierpień!F13</f>
        <v>0</v>
      </c>
      <c r="O6" s="34">
        <f>wrzesień!F13</f>
        <v>0</v>
      </c>
      <c r="P6" s="34">
        <f>październik!F13</f>
        <v>0</v>
      </c>
      <c r="Q6" s="34">
        <f>listopad!F13</f>
        <v>0</v>
      </c>
      <c r="R6" s="34">
        <f>grudzień!F13</f>
        <v>0</v>
      </c>
    </row>
    <row r="7" spans="2:18" hidden="1" x14ac:dyDescent="0.25">
      <c r="B7" s="3" t="s">
        <v>157</v>
      </c>
      <c r="D7" s="32" t="s">
        <v>6</v>
      </c>
      <c r="G7" s="36">
        <f>styczeń!F10</f>
        <v>0</v>
      </c>
      <c r="H7" s="26">
        <f>luty!F10</f>
        <v>0</v>
      </c>
      <c r="I7" s="26">
        <f>marzec!F10</f>
        <v>0</v>
      </c>
      <c r="J7" s="26">
        <f>kwiecień!F10</f>
        <v>0</v>
      </c>
      <c r="K7" s="26">
        <f>maj!F10</f>
        <v>0</v>
      </c>
      <c r="L7" s="26">
        <f>czerwiec!F10</f>
        <v>0</v>
      </c>
      <c r="M7" s="26">
        <f>lipiec!F10</f>
        <v>0</v>
      </c>
      <c r="N7" s="26">
        <f>sierpień!F10</f>
        <v>0</v>
      </c>
      <c r="O7" s="26">
        <f>wrzesień!F10</f>
        <v>0</v>
      </c>
      <c r="P7" s="26">
        <f>październik!F10</f>
        <v>0</v>
      </c>
      <c r="Q7" s="26">
        <f>listopad!F10</f>
        <v>0</v>
      </c>
      <c r="R7" s="26">
        <f>grudzień!F10</f>
        <v>0</v>
      </c>
    </row>
    <row r="8" spans="2:18" s="31" customFormat="1" ht="16.2" hidden="1" x14ac:dyDescent="0.35">
      <c r="B8" s="31" t="s">
        <v>158</v>
      </c>
      <c r="D8" s="32" t="s">
        <v>6</v>
      </c>
      <c r="E8" s="33"/>
      <c r="G8" s="34">
        <f>styczeń!F31</f>
        <v>0</v>
      </c>
      <c r="H8" s="34">
        <f>luty!F31</f>
        <v>0</v>
      </c>
      <c r="I8" s="34">
        <f>marzec!F31</f>
        <v>0</v>
      </c>
      <c r="J8" s="34">
        <f>kwiecień!F31</f>
        <v>0</v>
      </c>
      <c r="K8" s="34">
        <f>maj!F31</f>
        <v>0</v>
      </c>
      <c r="L8" s="34">
        <f>czerwiec!F31</f>
        <v>0</v>
      </c>
      <c r="M8" s="34">
        <f>lipiec!F31</f>
        <v>0</v>
      </c>
      <c r="N8" s="34">
        <f>sierpień!F31</f>
        <v>0</v>
      </c>
      <c r="O8" s="34">
        <f>wrzesień!F31</f>
        <v>0</v>
      </c>
      <c r="P8" s="34">
        <f>październik!F31</f>
        <v>0</v>
      </c>
      <c r="Q8" s="34">
        <f>listopad!F31</f>
        <v>0</v>
      </c>
      <c r="R8" s="34">
        <f>grudzień!F31</f>
        <v>0</v>
      </c>
    </row>
    <row r="9" spans="2:18" hidden="1" x14ac:dyDescent="0.25">
      <c r="B9" s="3" t="s">
        <v>159</v>
      </c>
      <c r="D9" s="32" t="s">
        <v>6</v>
      </c>
      <c r="G9" s="26">
        <f>styczeń!F28</f>
        <v>0</v>
      </c>
      <c r="H9" s="26">
        <f>luty!F28</f>
        <v>0</v>
      </c>
      <c r="I9" s="26">
        <f>marzec!F28</f>
        <v>0</v>
      </c>
      <c r="J9" s="26">
        <f>kwiecień!F28</f>
        <v>0</v>
      </c>
      <c r="K9" s="26">
        <f>maj!F28</f>
        <v>0</v>
      </c>
      <c r="L9" s="26">
        <f>czerwiec!F28</f>
        <v>0</v>
      </c>
      <c r="M9" s="26">
        <f>lipiec!F28</f>
        <v>0</v>
      </c>
      <c r="N9" s="26">
        <f>sierpień!F28</f>
        <v>0</v>
      </c>
      <c r="O9" s="26">
        <f>wrzesień!F28</f>
        <v>0</v>
      </c>
      <c r="P9" s="26">
        <f>październik!F28</f>
        <v>0</v>
      </c>
      <c r="Q9" s="26">
        <f>listopad!F28</f>
        <v>0</v>
      </c>
      <c r="R9" s="26">
        <f>grudzień!F28</f>
        <v>0</v>
      </c>
    </row>
    <row r="10" spans="2:18" hidden="1" x14ac:dyDescent="0.25"/>
    <row r="11" spans="2:18" ht="16.2" x14ac:dyDescent="0.35">
      <c r="B11" s="3" t="s">
        <v>58</v>
      </c>
      <c r="C11" s="3" t="s">
        <v>160</v>
      </c>
      <c r="D11" s="17" t="s">
        <v>10</v>
      </c>
      <c r="E11" s="36">
        <f>SUM(G11:R11)</f>
        <v>0</v>
      </c>
      <c r="G11" s="36">
        <f>G6-G8</f>
        <v>0</v>
      </c>
      <c r="H11" s="36">
        <f t="shared" ref="H11:Q11" si="0">H6-H8</f>
        <v>0</v>
      </c>
      <c r="I11" s="36">
        <f t="shared" si="0"/>
        <v>0</v>
      </c>
      <c r="J11" s="36">
        <f t="shared" si="0"/>
        <v>0</v>
      </c>
      <c r="K11" s="36">
        <f t="shared" si="0"/>
        <v>0</v>
      </c>
      <c r="L11" s="36">
        <f t="shared" si="0"/>
        <v>0</v>
      </c>
      <c r="M11" s="36">
        <f t="shared" si="0"/>
        <v>0</v>
      </c>
      <c r="N11" s="36">
        <f t="shared" si="0"/>
        <v>0</v>
      </c>
      <c r="O11" s="36">
        <f t="shared" si="0"/>
        <v>0</v>
      </c>
      <c r="P11" s="36">
        <f t="shared" si="0"/>
        <v>0</v>
      </c>
      <c r="Q11" s="36">
        <f t="shared" si="0"/>
        <v>0</v>
      </c>
      <c r="R11" s="36">
        <f>R6-R8</f>
        <v>0</v>
      </c>
    </row>
    <row r="12" spans="2:18" ht="14.4" x14ac:dyDescent="0.3">
      <c r="B12" s="3" t="s">
        <v>14</v>
      </c>
      <c r="C12" s="3" t="s">
        <v>161</v>
      </c>
      <c r="D12" s="17" t="s">
        <v>10</v>
      </c>
      <c r="E12" s="36">
        <f>SUM(G12:R12)</f>
        <v>0</v>
      </c>
      <c r="G12" s="36">
        <f>G11*G9</f>
        <v>0</v>
      </c>
      <c r="H12" s="36">
        <f t="shared" ref="H12:Q12" si="1">H11*H9</f>
        <v>0</v>
      </c>
      <c r="I12" s="36">
        <f t="shared" si="1"/>
        <v>0</v>
      </c>
      <c r="J12" s="36">
        <f t="shared" si="1"/>
        <v>0</v>
      </c>
      <c r="K12" s="36">
        <f t="shared" si="1"/>
        <v>0</v>
      </c>
      <c r="L12" s="36">
        <f t="shared" si="1"/>
        <v>0</v>
      </c>
      <c r="M12" s="36">
        <f t="shared" si="1"/>
        <v>0</v>
      </c>
      <c r="N12" s="36">
        <f t="shared" si="1"/>
        <v>0</v>
      </c>
      <c r="O12" s="36">
        <f t="shared" si="1"/>
        <v>0</v>
      </c>
      <c r="P12" s="36">
        <f t="shared" si="1"/>
        <v>0</v>
      </c>
      <c r="Q12" s="36">
        <f t="shared" si="1"/>
        <v>0</v>
      </c>
      <c r="R12" s="36">
        <f>R11*R9</f>
        <v>0</v>
      </c>
    </row>
    <row r="13" spans="2:18" hidden="1" x14ac:dyDescent="0.25">
      <c r="C13" s="3" t="s">
        <v>162</v>
      </c>
      <c r="E13" s="36">
        <f>SUM(G13:R13)</f>
        <v>0</v>
      </c>
      <c r="G13" s="36">
        <f>G6*G9</f>
        <v>0</v>
      </c>
      <c r="H13" s="36">
        <f t="shared" ref="H13:Q13" si="2">H6*H9</f>
        <v>0</v>
      </c>
      <c r="I13" s="36">
        <f t="shared" si="2"/>
        <v>0</v>
      </c>
      <c r="J13" s="36">
        <f t="shared" si="2"/>
        <v>0</v>
      </c>
      <c r="K13" s="36">
        <f t="shared" si="2"/>
        <v>0</v>
      </c>
      <c r="L13" s="36">
        <f t="shared" si="2"/>
        <v>0</v>
      </c>
      <c r="M13" s="36">
        <f t="shared" si="2"/>
        <v>0</v>
      </c>
      <c r="N13" s="36">
        <f>N6*N9</f>
        <v>0</v>
      </c>
      <c r="O13" s="36">
        <f t="shared" si="2"/>
        <v>0</v>
      </c>
      <c r="P13" s="36">
        <f t="shared" si="2"/>
        <v>0</v>
      </c>
      <c r="Q13" s="36">
        <f t="shared" si="2"/>
        <v>0</v>
      </c>
      <c r="R13" s="36">
        <f>R6*R9</f>
        <v>0</v>
      </c>
    </row>
    <row r="15" spans="2:18" ht="16.2" x14ac:dyDescent="0.35">
      <c r="B15" s="3" t="s">
        <v>163</v>
      </c>
      <c r="C15" s="3" t="s">
        <v>164</v>
      </c>
      <c r="D15" s="38" t="s">
        <v>122</v>
      </c>
      <c r="E15" s="36">
        <f>SUM(G15:R15)</f>
        <v>0</v>
      </c>
      <c r="F15" s="35"/>
      <c r="G15" s="36">
        <f>G12*$E$22</f>
        <v>0</v>
      </c>
      <c r="H15" s="36">
        <f t="shared" ref="H15:Q15" si="3">H12*$E$22</f>
        <v>0</v>
      </c>
      <c r="I15" s="36">
        <f t="shared" si="3"/>
        <v>0</v>
      </c>
      <c r="J15" s="36">
        <f t="shared" si="3"/>
        <v>0</v>
      </c>
      <c r="K15" s="36">
        <f t="shared" si="3"/>
        <v>0</v>
      </c>
      <c r="L15" s="36">
        <f t="shared" si="3"/>
        <v>0</v>
      </c>
      <c r="M15" s="36">
        <f t="shared" si="3"/>
        <v>0</v>
      </c>
      <c r="N15" s="36">
        <f t="shared" si="3"/>
        <v>0</v>
      </c>
      <c r="O15" s="36">
        <f t="shared" si="3"/>
        <v>0</v>
      </c>
      <c r="P15" s="36">
        <f t="shared" si="3"/>
        <v>0</v>
      </c>
      <c r="Q15" s="36">
        <f t="shared" si="3"/>
        <v>0</v>
      </c>
      <c r="R15" s="36">
        <f>R12*$E$22</f>
        <v>0</v>
      </c>
    </row>
    <row r="17" spans="2:14" ht="24.6" x14ac:dyDescent="0.4">
      <c r="B17" s="3" t="s">
        <v>60</v>
      </c>
      <c r="C17" s="3" t="s">
        <v>165</v>
      </c>
      <c r="D17" s="13" t="s">
        <v>70</v>
      </c>
      <c r="E17" s="39">
        <f>IF(E13=0,0,E12/E13)</f>
        <v>0</v>
      </c>
    </row>
    <row r="22" spans="2:14" x14ac:dyDescent="0.25">
      <c r="B22" s="3" t="s">
        <v>166</v>
      </c>
      <c r="D22" s="17" t="s">
        <v>68</v>
      </c>
      <c r="E22" s="1">
        <v>94.81</v>
      </c>
      <c r="G22" s="3" t="s">
        <v>167</v>
      </c>
    </row>
    <row r="24" spans="2:14" ht="28.2" customHeight="1" x14ac:dyDescent="0.25">
      <c r="E24" s="16"/>
      <c r="F24" s="16"/>
      <c r="G24" s="16" t="s">
        <v>106</v>
      </c>
      <c r="H24" s="16"/>
      <c r="J24" s="66" t="s">
        <v>107</v>
      </c>
      <c r="K24" s="66"/>
      <c r="L24" s="16"/>
      <c r="M24" s="16"/>
      <c r="N24" s="16"/>
    </row>
    <row r="25" spans="2:14" ht="15" customHeight="1" x14ac:dyDescent="0.25">
      <c r="C25" s="40" t="s">
        <v>42</v>
      </c>
      <c r="D25" s="15"/>
      <c r="E25" s="41"/>
      <c r="F25" s="15"/>
      <c r="H25" s="15"/>
      <c r="L25" s="15"/>
      <c r="M25" s="41"/>
      <c r="N25" s="15"/>
    </row>
    <row r="26" spans="2:14" hidden="1" x14ac:dyDescent="0.25">
      <c r="C26" s="40" t="s">
        <v>43</v>
      </c>
      <c r="D26" s="37" t="s">
        <v>10</v>
      </c>
      <c r="E26" s="37"/>
      <c r="H26" s="42">
        <f>czerwiec!$F$12</f>
        <v>105000</v>
      </c>
      <c r="K26" s="43">
        <f>czerwiec!$F$30</f>
        <v>90000</v>
      </c>
      <c r="L26" s="15"/>
      <c r="M26" s="41"/>
      <c r="N26" s="15"/>
    </row>
    <row r="27" spans="2:14" hidden="1" x14ac:dyDescent="0.25">
      <c r="C27" s="40" t="s">
        <v>44</v>
      </c>
      <c r="D27" s="15" t="s">
        <v>10</v>
      </c>
      <c r="E27" s="15"/>
      <c r="H27" s="42">
        <f>lipiec!F12</f>
        <v>0</v>
      </c>
      <c r="K27" s="43">
        <f>lipiec!F30</f>
        <v>0</v>
      </c>
      <c r="L27" s="15"/>
      <c r="M27" s="41"/>
      <c r="N27" s="15"/>
    </row>
    <row r="28" spans="2:14" hidden="1" x14ac:dyDescent="0.25">
      <c r="C28" s="40" t="s">
        <v>45</v>
      </c>
      <c r="D28" s="15" t="s">
        <v>10</v>
      </c>
      <c r="E28" s="15"/>
      <c r="H28" s="42">
        <f>sierpień!F12</f>
        <v>0</v>
      </c>
      <c r="K28" s="43">
        <f>sierpień!F30</f>
        <v>0</v>
      </c>
      <c r="L28" s="15"/>
      <c r="M28" s="41"/>
      <c r="N28" s="15"/>
    </row>
    <row r="29" spans="2:14" x14ac:dyDescent="0.25">
      <c r="C29" s="40" t="s">
        <v>46</v>
      </c>
      <c r="D29" s="15" t="s">
        <v>10</v>
      </c>
      <c r="E29" s="15"/>
      <c r="H29" s="44">
        <f>AVERAGE(H26:H28)</f>
        <v>35000</v>
      </c>
      <c r="K29" s="44">
        <f>AVERAGE(K26:K28)</f>
        <v>30000</v>
      </c>
      <c r="L29" s="45"/>
      <c r="M29" s="45"/>
      <c r="N29" s="15"/>
    </row>
    <row r="31" spans="2:14" ht="27" customHeight="1" x14ac:dyDescent="0.25"/>
    <row r="32" spans="2:14" x14ac:dyDescent="0.25">
      <c r="D32" s="3"/>
      <c r="E32" s="3"/>
    </row>
    <row r="33" spans="4:5" x14ac:dyDescent="0.25">
      <c r="D33" s="3"/>
      <c r="E33" s="3"/>
    </row>
    <row r="36" spans="4:5" ht="27.6" customHeight="1" x14ac:dyDescent="0.25"/>
  </sheetData>
  <mergeCells count="2">
    <mergeCell ref="J24:K24"/>
    <mergeCell ref="B1:H2"/>
  </mergeCells>
  <pageMargins left="0.70866141732283472" right="0.70866141732283472" top="0.74803149606299213" bottom="0.74803149606299213" header="0.31496062992125984" footer="0.31496062992125984"/>
  <pageSetup paperSize="9" scale="5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K39"/>
  <sheetViews>
    <sheetView showGridLines="0" workbookViewId="0">
      <pane xSplit="6" topLeftCell="G1" activePane="topRight" state="frozen"/>
      <selection activeCell="D30" sqref="D30"/>
      <selection pane="topRight" activeCell="C13" sqref="C13"/>
    </sheetView>
  </sheetViews>
  <sheetFormatPr defaultColWidth="8.88671875" defaultRowHeight="13.8" x14ac:dyDescent="0.25"/>
  <cols>
    <col min="1" max="2" width="8.88671875" style="3"/>
    <col min="3" max="3" width="49.109375" style="3" bestFit="1" customWidth="1"/>
    <col min="4" max="4" width="14.109375" style="15" customWidth="1"/>
    <col min="5" max="5" width="10.33203125" style="15" bestFit="1" customWidth="1"/>
    <col min="6" max="6" width="18.5546875" style="15" customWidth="1"/>
    <col min="7" max="37" width="6.33203125" style="3" customWidth="1"/>
    <col min="38" max="16384" width="8.88671875" style="3"/>
  </cols>
  <sheetData>
    <row r="1" spans="2:37" ht="13.95" customHeight="1" x14ac:dyDescent="0.25">
      <c r="B1" s="68" t="s">
        <v>106</v>
      </c>
      <c r="C1" s="68"/>
      <c r="D1" s="68"/>
    </row>
    <row r="2" spans="2:37" ht="13.95" customHeight="1" x14ac:dyDescent="0.25">
      <c r="B2" s="68"/>
      <c r="C2" s="68"/>
      <c r="D2" s="68"/>
    </row>
    <row r="3" spans="2:37" x14ac:dyDescent="0.25">
      <c r="C3" s="3" t="s">
        <v>62</v>
      </c>
      <c r="D3" s="46"/>
    </row>
    <row r="4" spans="2:37" x14ac:dyDescent="0.25">
      <c r="C4" s="3" t="s">
        <v>63</v>
      </c>
      <c r="D4" s="13" t="s">
        <v>71</v>
      </c>
    </row>
    <row r="6" spans="2:37" x14ac:dyDescent="0.25">
      <c r="C6" s="3" t="s">
        <v>66</v>
      </c>
      <c r="G6" s="3">
        <v>1</v>
      </c>
      <c r="H6" s="3">
        <v>2</v>
      </c>
      <c r="I6" s="3">
        <v>3</v>
      </c>
      <c r="J6" s="3">
        <v>4</v>
      </c>
      <c r="K6" s="3">
        <v>5</v>
      </c>
      <c r="L6" s="3">
        <v>6</v>
      </c>
      <c r="M6" s="3">
        <v>7</v>
      </c>
      <c r="N6" s="3">
        <v>8</v>
      </c>
      <c r="O6" s="3">
        <v>9</v>
      </c>
      <c r="P6" s="3">
        <v>10</v>
      </c>
      <c r="Q6" s="3">
        <v>11</v>
      </c>
      <c r="R6" s="3">
        <v>12</v>
      </c>
      <c r="S6" s="3">
        <v>13</v>
      </c>
      <c r="T6" s="3">
        <v>14</v>
      </c>
      <c r="U6" s="3">
        <v>15</v>
      </c>
      <c r="V6" s="3">
        <v>16</v>
      </c>
      <c r="W6" s="3">
        <v>17</v>
      </c>
      <c r="X6" s="3">
        <v>18</v>
      </c>
      <c r="Y6" s="3">
        <v>19</v>
      </c>
      <c r="Z6" s="3">
        <v>20</v>
      </c>
      <c r="AA6" s="3">
        <v>21</v>
      </c>
      <c r="AB6" s="3">
        <v>22</v>
      </c>
      <c r="AC6" s="3">
        <v>23</v>
      </c>
      <c r="AD6" s="3">
        <v>24</v>
      </c>
      <c r="AE6" s="3">
        <v>25</v>
      </c>
      <c r="AF6" s="3">
        <v>26</v>
      </c>
      <c r="AG6" s="3">
        <v>27</v>
      </c>
      <c r="AH6" s="3">
        <v>28</v>
      </c>
      <c r="AI6" s="3">
        <v>29</v>
      </c>
      <c r="AJ6" s="3">
        <v>30</v>
      </c>
      <c r="AK6" s="3">
        <v>31</v>
      </c>
    </row>
    <row r="7" spans="2:37" x14ac:dyDescent="0.25">
      <c r="C7" s="47" t="s">
        <v>36</v>
      </c>
      <c r="D7" s="15" t="s">
        <v>168</v>
      </c>
      <c r="E7" s="15" t="s">
        <v>19</v>
      </c>
      <c r="F7" s="16"/>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row>
    <row r="8" spans="2:37" x14ac:dyDescent="0.25">
      <c r="C8" s="47" t="s">
        <v>37</v>
      </c>
      <c r="D8" s="15" t="s">
        <v>169</v>
      </c>
      <c r="E8" s="15" t="s">
        <v>19</v>
      </c>
      <c r="F8" s="16"/>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row>
    <row r="9" spans="2:37" x14ac:dyDescent="0.25">
      <c r="C9" s="3" t="s">
        <v>38</v>
      </c>
      <c r="D9" s="15" t="s">
        <v>39</v>
      </c>
      <c r="E9" s="15" t="s">
        <v>19</v>
      </c>
      <c r="F9" s="16"/>
      <c r="G9" s="49">
        <f>IF(G8-G7&lt;0,0,G8-G7)</f>
        <v>0</v>
      </c>
      <c r="H9" s="49">
        <f t="shared" ref="H9:AK9" si="0">IF(H8-H7&lt;0,0,H8-H7)</f>
        <v>0</v>
      </c>
      <c r="I9" s="49">
        <f t="shared" si="0"/>
        <v>0</v>
      </c>
      <c r="J9" s="49">
        <f t="shared" si="0"/>
        <v>0</v>
      </c>
      <c r="K9" s="49">
        <f t="shared" si="0"/>
        <v>0</v>
      </c>
      <c r="L9" s="49">
        <f t="shared" si="0"/>
        <v>0</v>
      </c>
      <c r="M9" s="49">
        <f t="shared" si="0"/>
        <v>0</v>
      </c>
      <c r="N9" s="49">
        <f t="shared" si="0"/>
        <v>0</v>
      </c>
      <c r="O9" s="49">
        <f t="shared" si="0"/>
        <v>0</v>
      </c>
      <c r="P9" s="49">
        <f t="shared" si="0"/>
        <v>0</v>
      </c>
      <c r="Q9" s="49">
        <f t="shared" si="0"/>
        <v>0</v>
      </c>
      <c r="R9" s="49">
        <f t="shared" si="0"/>
        <v>0</v>
      </c>
      <c r="S9" s="49">
        <f t="shared" si="0"/>
        <v>0</v>
      </c>
      <c r="T9" s="49">
        <f t="shared" si="0"/>
        <v>0</v>
      </c>
      <c r="U9" s="49">
        <f t="shared" si="0"/>
        <v>0</v>
      </c>
      <c r="V9" s="49">
        <f t="shared" si="0"/>
        <v>0</v>
      </c>
      <c r="W9" s="49">
        <f t="shared" si="0"/>
        <v>0</v>
      </c>
      <c r="X9" s="49">
        <f t="shared" si="0"/>
        <v>0</v>
      </c>
      <c r="Y9" s="49">
        <f t="shared" si="0"/>
        <v>0</v>
      </c>
      <c r="Z9" s="49">
        <f t="shared" si="0"/>
        <v>0</v>
      </c>
      <c r="AA9" s="49">
        <f t="shared" si="0"/>
        <v>0</v>
      </c>
      <c r="AB9" s="49">
        <f t="shared" si="0"/>
        <v>0</v>
      </c>
      <c r="AC9" s="49">
        <f t="shared" si="0"/>
        <v>0</v>
      </c>
      <c r="AD9" s="49">
        <f t="shared" si="0"/>
        <v>0</v>
      </c>
      <c r="AE9" s="49">
        <f t="shared" si="0"/>
        <v>0</v>
      </c>
      <c r="AF9" s="49">
        <f t="shared" si="0"/>
        <v>0</v>
      </c>
      <c r="AG9" s="49">
        <f t="shared" si="0"/>
        <v>0</v>
      </c>
      <c r="AH9" s="49">
        <f t="shared" si="0"/>
        <v>0</v>
      </c>
      <c r="AI9" s="49">
        <f t="shared" si="0"/>
        <v>0</v>
      </c>
      <c r="AJ9" s="49">
        <f t="shared" si="0"/>
        <v>0</v>
      </c>
      <c r="AK9" s="49">
        <f t="shared" si="0"/>
        <v>0</v>
      </c>
    </row>
    <row r="10" spans="2:37" x14ac:dyDescent="0.25">
      <c r="C10" s="3" t="s">
        <v>40</v>
      </c>
      <c r="D10" s="15" t="s">
        <v>157</v>
      </c>
      <c r="F10" s="15">
        <f>SUM(G9:AK9)</f>
        <v>0</v>
      </c>
    </row>
    <row r="12" spans="2:37" x14ac:dyDescent="0.25">
      <c r="C12" s="3" t="s">
        <v>47</v>
      </c>
      <c r="D12" s="15" t="s">
        <v>170</v>
      </c>
      <c r="E12" s="15" t="s">
        <v>10</v>
      </c>
      <c r="F12" s="50"/>
    </row>
    <row r="13" spans="2:37" ht="16.2" x14ac:dyDescent="0.35">
      <c r="C13" s="3" t="s">
        <v>61</v>
      </c>
      <c r="D13" s="37" t="s">
        <v>156</v>
      </c>
      <c r="E13" s="15" t="s">
        <v>48</v>
      </c>
      <c r="F13" s="30">
        <f>IF(F10=0,0,IF((F12-ROZLICZENIE!H29)&lt;=0,0,(F12-ROZLICZENIE!H29)/F10))</f>
        <v>0</v>
      </c>
    </row>
    <row r="14" spans="2:37" x14ac:dyDescent="0.25">
      <c r="F14" s="30"/>
    </row>
    <row r="15" spans="2:37" x14ac:dyDescent="0.25">
      <c r="F15" s="30"/>
    </row>
    <row r="16" spans="2:37" x14ac:dyDescent="0.25">
      <c r="F16" s="30"/>
    </row>
    <row r="17" spans="2:37" x14ac:dyDescent="0.25">
      <c r="F17" s="30"/>
    </row>
    <row r="18" spans="2:37" ht="13.95" customHeight="1" x14ac:dyDescent="0.25">
      <c r="B18" s="68" t="s">
        <v>107</v>
      </c>
      <c r="C18" s="68"/>
      <c r="D18" s="68"/>
    </row>
    <row r="19" spans="2:37" ht="13.95" customHeight="1" x14ac:dyDescent="0.25">
      <c r="B19" s="68"/>
      <c r="C19" s="68"/>
      <c r="D19" s="68"/>
    </row>
    <row r="21" spans="2:37" x14ac:dyDescent="0.25">
      <c r="C21" s="3" t="s">
        <v>64</v>
      </c>
      <c r="D21" s="46"/>
    </row>
    <row r="22" spans="2:37" x14ac:dyDescent="0.25">
      <c r="C22" s="3" t="s">
        <v>65</v>
      </c>
      <c r="D22" s="13" t="s">
        <v>71</v>
      </c>
    </row>
    <row r="24" spans="2:37" x14ac:dyDescent="0.25">
      <c r="C24" s="3" t="s">
        <v>35</v>
      </c>
      <c r="F24" s="16"/>
      <c r="G24" s="3">
        <v>1</v>
      </c>
      <c r="H24" s="3">
        <v>2</v>
      </c>
      <c r="I24" s="3">
        <v>3</v>
      </c>
      <c r="J24" s="3">
        <v>4</v>
      </c>
      <c r="K24" s="3">
        <v>5</v>
      </c>
      <c r="L24" s="3">
        <v>6</v>
      </c>
      <c r="M24" s="3">
        <v>7</v>
      </c>
      <c r="N24" s="3">
        <v>8</v>
      </c>
      <c r="O24" s="3">
        <v>9</v>
      </c>
      <c r="P24" s="3">
        <v>10</v>
      </c>
      <c r="Q24" s="3">
        <v>11</v>
      </c>
      <c r="R24" s="3">
        <v>12</v>
      </c>
      <c r="S24" s="3">
        <v>13</v>
      </c>
      <c r="T24" s="3">
        <v>14</v>
      </c>
      <c r="U24" s="3">
        <v>15</v>
      </c>
      <c r="V24" s="3">
        <v>16</v>
      </c>
      <c r="W24" s="3">
        <v>17</v>
      </c>
      <c r="X24" s="3">
        <v>18</v>
      </c>
      <c r="Y24" s="3">
        <v>19</v>
      </c>
      <c r="Z24" s="3">
        <v>20</v>
      </c>
      <c r="AA24" s="3">
        <v>21</v>
      </c>
      <c r="AB24" s="3">
        <v>22</v>
      </c>
      <c r="AC24" s="3">
        <v>23</v>
      </c>
      <c r="AD24" s="3">
        <v>24</v>
      </c>
      <c r="AE24" s="3">
        <v>25</v>
      </c>
      <c r="AF24" s="3">
        <v>26</v>
      </c>
      <c r="AG24" s="3">
        <v>27</v>
      </c>
      <c r="AH24" s="3">
        <v>28</v>
      </c>
      <c r="AI24" s="3">
        <v>29</v>
      </c>
      <c r="AJ24" s="3">
        <v>30</v>
      </c>
      <c r="AK24" s="3">
        <v>31</v>
      </c>
    </row>
    <row r="25" spans="2:37" x14ac:dyDescent="0.25">
      <c r="C25" s="47" t="s">
        <v>36</v>
      </c>
      <c r="D25" s="15" t="s">
        <v>168</v>
      </c>
      <c r="E25" s="15" t="s">
        <v>19</v>
      </c>
      <c r="F25" s="16"/>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row>
    <row r="26" spans="2:37" x14ac:dyDescent="0.25">
      <c r="C26" s="47" t="s">
        <v>37</v>
      </c>
      <c r="D26" s="15" t="s">
        <v>169</v>
      </c>
      <c r="E26" s="15" t="s">
        <v>19</v>
      </c>
      <c r="F26" s="16"/>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row>
    <row r="27" spans="2:37" x14ac:dyDescent="0.25">
      <c r="C27" s="3" t="s">
        <v>38</v>
      </c>
      <c r="D27" s="15" t="s">
        <v>39</v>
      </c>
      <c r="E27" s="15" t="s">
        <v>19</v>
      </c>
      <c r="G27" s="49">
        <f>IF(G26-G25&lt;0,0,G26-G25)</f>
        <v>0</v>
      </c>
      <c r="H27" s="49">
        <f t="shared" ref="H27:AK27" si="1">IF(H26-H25&lt;0,0,H26-H25)</f>
        <v>0</v>
      </c>
      <c r="I27" s="49">
        <f t="shared" si="1"/>
        <v>0</v>
      </c>
      <c r="J27" s="49">
        <f t="shared" si="1"/>
        <v>0</v>
      </c>
      <c r="K27" s="49">
        <f t="shared" si="1"/>
        <v>0</v>
      </c>
      <c r="L27" s="49">
        <f t="shared" si="1"/>
        <v>0</v>
      </c>
      <c r="M27" s="49">
        <f t="shared" si="1"/>
        <v>0</v>
      </c>
      <c r="N27" s="49">
        <f t="shared" si="1"/>
        <v>0</v>
      </c>
      <c r="O27" s="49">
        <f t="shared" si="1"/>
        <v>0</v>
      </c>
      <c r="P27" s="49">
        <f t="shared" si="1"/>
        <v>0</v>
      </c>
      <c r="Q27" s="49">
        <f t="shared" si="1"/>
        <v>0</v>
      </c>
      <c r="R27" s="49">
        <f t="shared" si="1"/>
        <v>0</v>
      </c>
      <c r="S27" s="49">
        <f t="shared" si="1"/>
        <v>0</v>
      </c>
      <c r="T27" s="49">
        <f t="shared" si="1"/>
        <v>0</v>
      </c>
      <c r="U27" s="49">
        <f t="shared" si="1"/>
        <v>0</v>
      </c>
      <c r="V27" s="49">
        <f t="shared" si="1"/>
        <v>0</v>
      </c>
      <c r="W27" s="49">
        <f t="shared" si="1"/>
        <v>0</v>
      </c>
      <c r="X27" s="49">
        <f t="shared" si="1"/>
        <v>0</v>
      </c>
      <c r="Y27" s="49">
        <f t="shared" si="1"/>
        <v>0</v>
      </c>
      <c r="Z27" s="49">
        <f t="shared" si="1"/>
        <v>0</v>
      </c>
      <c r="AA27" s="49">
        <f t="shared" si="1"/>
        <v>0</v>
      </c>
      <c r="AB27" s="49">
        <f t="shared" si="1"/>
        <v>0</v>
      </c>
      <c r="AC27" s="49">
        <f t="shared" si="1"/>
        <v>0</v>
      </c>
      <c r="AD27" s="49">
        <f t="shared" si="1"/>
        <v>0</v>
      </c>
      <c r="AE27" s="49">
        <f t="shared" si="1"/>
        <v>0</v>
      </c>
      <c r="AF27" s="49">
        <f t="shared" si="1"/>
        <v>0</v>
      </c>
      <c r="AG27" s="49">
        <f t="shared" si="1"/>
        <v>0</v>
      </c>
      <c r="AH27" s="49">
        <f t="shared" si="1"/>
        <v>0</v>
      </c>
      <c r="AI27" s="49">
        <f t="shared" si="1"/>
        <v>0</v>
      </c>
      <c r="AJ27" s="49">
        <f t="shared" si="1"/>
        <v>0</v>
      </c>
      <c r="AK27" s="49">
        <f t="shared" si="1"/>
        <v>0</v>
      </c>
    </row>
    <row r="28" spans="2:37" x14ac:dyDescent="0.25">
      <c r="C28" s="3" t="s">
        <v>40</v>
      </c>
      <c r="D28" s="15" t="s">
        <v>159</v>
      </c>
      <c r="F28" s="15">
        <f>SUM(G27:AK27)</f>
        <v>0</v>
      </c>
    </row>
    <row r="30" spans="2:37" x14ac:dyDescent="0.25">
      <c r="C30" s="3" t="s">
        <v>47</v>
      </c>
      <c r="D30" s="15" t="s">
        <v>170</v>
      </c>
      <c r="E30" s="15" t="s">
        <v>10</v>
      </c>
      <c r="F30" s="50"/>
    </row>
    <row r="31" spans="2:37" ht="16.2" x14ac:dyDescent="0.35">
      <c r="C31" s="3" t="s">
        <v>61</v>
      </c>
      <c r="D31" s="37" t="s">
        <v>158</v>
      </c>
      <c r="E31" s="15" t="s">
        <v>48</v>
      </c>
      <c r="F31" s="30">
        <f>IF(F28=0,0,IF((F30-ROZLICZENIE!K29)&lt;=0,0,(F30-ROZLICZENIE!K29)/F28))</f>
        <v>0</v>
      </c>
    </row>
    <row r="36" spans="3:6" x14ac:dyDescent="0.25">
      <c r="D36" s="3" t="s">
        <v>58</v>
      </c>
      <c r="E36" s="15" t="s">
        <v>6</v>
      </c>
      <c r="F36" s="51">
        <f>IF(F13-F31&lt;0,0,F13-F31)</f>
        <v>0</v>
      </c>
    </row>
    <row r="37" spans="3:6" x14ac:dyDescent="0.25">
      <c r="D37" s="3" t="s">
        <v>171</v>
      </c>
      <c r="E37" s="15" t="s">
        <v>10</v>
      </c>
      <c r="F37" s="51">
        <f>F36*F28</f>
        <v>0</v>
      </c>
    </row>
    <row r="38" spans="3:6" ht="16.2" x14ac:dyDescent="0.35">
      <c r="D38" s="3" t="s">
        <v>163</v>
      </c>
      <c r="E38" s="15" t="s">
        <v>69</v>
      </c>
      <c r="F38" s="51">
        <f>F37*ROZLICZENIE!E22</f>
        <v>0</v>
      </c>
    </row>
    <row r="39" spans="3:6" x14ac:dyDescent="0.25">
      <c r="C39" s="3" t="s">
        <v>67</v>
      </c>
      <c r="D39" s="3" t="s">
        <v>60</v>
      </c>
      <c r="E39" s="15" t="s">
        <v>70</v>
      </c>
      <c r="F39" s="52">
        <f>IF(ROZLICZENIE!G13=0,0,ROZLICZENIE!G12/ROZLICZENIE!G13)</f>
        <v>0</v>
      </c>
    </row>
  </sheetData>
  <mergeCells count="2">
    <mergeCell ref="B1:D2"/>
    <mergeCell ref="B18:D19"/>
  </mergeCells>
  <printOptions horizontalCentered="1" verticalCentered="1"/>
  <pageMargins left="0" right="0" top="0.74803149606299213" bottom="0.74803149606299213" header="0.31496062992125984" footer="0.31496062992125984"/>
  <pageSetup paperSize="8" scale="6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H39"/>
  <sheetViews>
    <sheetView showGridLines="0" topLeftCell="A2" zoomScaleNormal="100" workbookViewId="0">
      <pane xSplit="6" topLeftCell="G1" activePane="topRight" state="frozen"/>
      <selection activeCell="G27" sqref="G27"/>
      <selection pane="topRight" activeCell="A5" sqref="A1:XFD1048576"/>
    </sheetView>
  </sheetViews>
  <sheetFormatPr defaultColWidth="8.88671875" defaultRowHeight="13.8" x14ac:dyDescent="0.25"/>
  <cols>
    <col min="1" max="2" width="8.88671875" style="3"/>
    <col min="3" max="3" width="49.109375" style="3" bestFit="1" customWidth="1"/>
    <col min="4" max="4" width="14.109375" style="15" customWidth="1"/>
    <col min="5" max="5" width="10.33203125" style="15" bestFit="1" customWidth="1"/>
    <col min="6" max="6" width="18.5546875" style="15" customWidth="1"/>
    <col min="7" max="34" width="6.33203125" style="3" customWidth="1"/>
    <col min="35" max="16384" width="8.88671875" style="3"/>
  </cols>
  <sheetData>
    <row r="1" spans="2:34" ht="13.95" customHeight="1" x14ac:dyDescent="0.25">
      <c r="B1" s="68" t="s">
        <v>106</v>
      </c>
      <c r="C1" s="68"/>
      <c r="D1" s="68"/>
    </row>
    <row r="2" spans="2:34" ht="13.95" customHeight="1" x14ac:dyDescent="0.25">
      <c r="B2" s="68"/>
      <c r="C2" s="68"/>
      <c r="D2" s="68"/>
    </row>
    <row r="3" spans="2:34" x14ac:dyDescent="0.25">
      <c r="C3" s="3" t="s">
        <v>62</v>
      </c>
      <c r="D3" s="46"/>
    </row>
    <row r="4" spans="2:34" x14ac:dyDescent="0.25">
      <c r="C4" s="3" t="s">
        <v>63</v>
      </c>
      <c r="D4" s="13" t="s">
        <v>72</v>
      </c>
    </row>
    <row r="6" spans="2:34" x14ac:dyDescent="0.25">
      <c r="C6" s="3" t="s">
        <v>66</v>
      </c>
      <c r="G6" s="3">
        <v>1</v>
      </c>
      <c r="H6" s="3">
        <v>2</v>
      </c>
      <c r="I6" s="3">
        <v>3</v>
      </c>
      <c r="J6" s="3">
        <v>4</v>
      </c>
      <c r="K6" s="3">
        <v>5</v>
      </c>
      <c r="L6" s="3">
        <v>6</v>
      </c>
      <c r="M6" s="3">
        <v>7</v>
      </c>
      <c r="N6" s="3">
        <v>8</v>
      </c>
      <c r="O6" s="3">
        <v>9</v>
      </c>
      <c r="P6" s="3">
        <v>10</v>
      </c>
      <c r="Q6" s="3">
        <v>11</v>
      </c>
      <c r="R6" s="3">
        <v>12</v>
      </c>
      <c r="S6" s="3">
        <v>13</v>
      </c>
      <c r="T6" s="3">
        <v>14</v>
      </c>
      <c r="U6" s="3">
        <v>15</v>
      </c>
      <c r="V6" s="3">
        <v>16</v>
      </c>
      <c r="W6" s="3">
        <v>17</v>
      </c>
      <c r="X6" s="3">
        <v>18</v>
      </c>
      <c r="Y6" s="3">
        <v>19</v>
      </c>
      <c r="Z6" s="3">
        <v>20</v>
      </c>
      <c r="AA6" s="3">
        <v>21</v>
      </c>
      <c r="AB6" s="3">
        <v>22</v>
      </c>
      <c r="AC6" s="3">
        <v>23</v>
      </c>
      <c r="AD6" s="3">
        <v>24</v>
      </c>
      <c r="AE6" s="3">
        <v>25</v>
      </c>
      <c r="AF6" s="3">
        <v>26</v>
      </c>
      <c r="AG6" s="3">
        <v>27</v>
      </c>
      <c r="AH6" s="3">
        <v>28</v>
      </c>
    </row>
    <row r="7" spans="2:34" x14ac:dyDescent="0.25">
      <c r="C7" s="47" t="s">
        <v>36</v>
      </c>
      <c r="D7" s="15" t="s">
        <v>168</v>
      </c>
      <c r="E7" s="15" t="s">
        <v>19</v>
      </c>
      <c r="F7" s="16"/>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row>
    <row r="8" spans="2:34" x14ac:dyDescent="0.25">
      <c r="C8" s="47" t="s">
        <v>37</v>
      </c>
      <c r="D8" s="15" t="s">
        <v>169</v>
      </c>
      <c r="E8" s="15" t="s">
        <v>19</v>
      </c>
      <c r="F8" s="16"/>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row>
    <row r="9" spans="2:34" x14ac:dyDescent="0.25">
      <c r="C9" s="3" t="s">
        <v>38</v>
      </c>
      <c r="D9" s="15" t="s">
        <v>39</v>
      </c>
      <c r="E9" s="15" t="s">
        <v>19</v>
      </c>
      <c r="F9" s="16"/>
      <c r="G9" s="49">
        <f>IF(G8-G7&lt;0,0,G8-G7)</f>
        <v>0</v>
      </c>
      <c r="H9" s="49">
        <f t="shared" ref="H9:AH9" si="0">IF(H8-H7&lt;0,0,H8-H7)</f>
        <v>0</v>
      </c>
      <c r="I9" s="49">
        <f t="shared" si="0"/>
        <v>0</v>
      </c>
      <c r="J9" s="49">
        <f t="shared" si="0"/>
        <v>0</v>
      </c>
      <c r="K9" s="49">
        <f t="shared" si="0"/>
        <v>0</v>
      </c>
      <c r="L9" s="49">
        <f t="shared" si="0"/>
        <v>0</v>
      </c>
      <c r="M9" s="49">
        <f t="shared" si="0"/>
        <v>0</v>
      </c>
      <c r="N9" s="49">
        <f t="shared" si="0"/>
        <v>0</v>
      </c>
      <c r="O9" s="49">
        <f t="shared" si="0"/>
        <v>0</v>
      </c>
      <c r="P9" s="49">
        <f t="shared" si="0"/>
        <v>0</v>
      </c>
      <c r="Q9" s="49">
        <f t="shared" si="0"/>
        <v>0</v>
      </c>
      <c r="R9" s="49">
        <f t="shared" si="0"/>
        <v>0</v>
      </c>
      <c r="S9" s="49">
        <f t="shared" si="0"/>
        <v>0</v>
      </c>
      <c r="T9" s="49">
        <f t="shared" si="0"/>
        <v>0</v>
      </c>
      <c r="U9" s="49">
        <f t="shared" si="0"/>
        <v>0</v>
      </c>
      <c r="V9" s="49">
        <f t="shared" si="0"/>
        <v>0</v>
      </c>
      <c r="W9" s="49">
        <f t="shared" si="0"/>
        <v>0</v>
      </c>
      <c r="X9" s="49">
        <f t="shared" si="0"/>
        <v>0</v>
      </c>
      <c r="Y9" s="49">
        <f t="shared" si="0"/>
        <v>0</v>
      </c>
      <c r="Z9" s="49">
        <f t="shared" si="0"/>
        <v>0</v>
      </c>
      <c r="AA9" s="49">
        <f t="shared" si="0"/>
        <v>0</v>
      </c>
      <c r="AB9" s="49">
        <f t="shared" si="0"/>
        <v>0</v>
      </c>
      <c r="AC9" s="49">
        <f t="shared" si="0"/>
        <v>0</v>
      </c>
      <c r="AD9" s="49">
        <f t="shared" si="0"/>
        <v>0</v>
      </c>
      <c r="AE9" s="49">
        <f t="shared" si="0"/>
        <v>0</v>
      </c>
      <c r="AF9" s="49">
        <f t="shared" si="0"/>
        <v>0</v>
      </c>
      <c r="AG9" s="49">
        <f t="shared" si="0"/>
        <v>0</v>
      </c>
      <c r="AH9" s="49">
        <f t="shared" si="0"/>
        <v>0</v>
      </c>
    </row>
    <row r="10" spans="2:34" x14ac:dyDescent="0.25">
      <c r="C10" s="3" t="s">
        <v>40</v>
      </c>
      <c r="D10" s="15" t="s">
        <v>157</v>
      </c>
      <c r="F10" s="15">
        <f>SUM(G9:AH9)</f>
        <v>0</v>
      </c>
    </row>
    <row r="12" spans="2:34" x14ac:dyDescent="0.25">
      <c r="C12" s="3" t="s">
        <v>47</v>
      </c>
      <c r="D12" s="15" t="s">
        <v>170</v>
      </c>
      <c r="E12" s="15" t="s">
        <v>10</v>
      </c>
      <c r="F12" s="50"/>
    </row>
    <row r="13" spans="2:34" ht="16.2" x14ac:dyDescent="0.25">
      <c r="C13" s="3" t="s">
        <v>61</v>
      </c>
      <c r="D13" s="15" t="s">
        <v>156</v>
      </c>
      <c r="E13" s="15" t="s">
        <v>48</v>
      </c>
      <c r="F13" s="30">
        <f>IF(F10=0,0,IF((F12-ROZLICZENIE!H29)&lt;=0,0,(F12-ROZLICZENIE!H29)/F10))</f>
        <v>0</v>
      </c>
    </row>
    <row r="14" spans="2:34" x14ac:dyDescent="0.25">
      <c r="F14" s="30"/>
    </row>
    <row r="15" spans="2:34" x14ac:dyDescent="0.25">
      <c r="F15" s="30"/>
    </row>
    <row r="16" spans="2:34" x14ac:dyDescent="0.25">
      <c r="F16" s="30"/>
    </row>
    <row r="17" spans="2:34" x14ac:dyDescent="0.25">
      <c r="F17" s="30"/>
    </row>
    <row r="18" spans="2:34" ht="13.95" customHeight="1" x14ac:dyDescent="0.25">
      <c r="B18" s="68" t="s">
        <v>107</v>
      </c>
      <c r="C18" s="68"/>
      <c r="D18" s="68"/>
    </row>
    <row r="19" spans="2:34" ht="13.95" customHeight="1" x14ac:dyDescent="0.25">
      <c r="B19" s="68"/>
      <c r="C19" s="68"/>
      <c r="D19" s="68"/>
    </row>
    <row r="21" spans="2:34" x14ac:dyDescent="0.25">
      <c r="C21" s="3" t="s">
        <v>64</v>
      </c>
      <c r="D21" s="46"/>
    </row>
    <row r="22" spans="2:34" x14ac:dyDescent="0.25">
      <c r="C22" s="3" t="s">
        <v>65</v>
      </c>
      <c r="D22" s="13" t="s">
        <v>72</v>
      </c>
    </row>
    <row r="24" spans="2:34" x14ac:dyDescent="0.25">
      <c r="C24" s="3" t="s">
        <v>35</v>
      </c>
      <c r="F24" s="16"/>
      <c r="G24" s="3">
        <v>1</v>
      </c>
      <c r="H24" s="3">
        <v>2</v>
      </c>
      <c r="I24" s="3">
        <v>3</v>
      </c>
      <c r="J24" s="3">
        <v>4</v>
      </c>
      <c r="K24" s="3">
        <v>5</v>
      </c>
      <c r="L24" s="3">
        <v>6</v>
      </c>
      <c r="M24" s="3">
        <v>7</v>
      </c>
      <c r="N24" s="3">
        <v>8</v>
      </c>
      <c r="O24" s="3">
        <v>9</v>
      </c>
      <c r="P24" s="3">
        <v>10</v>
      </c>
      <c r="Q24" s="3">
        <v>11</v>
      </c>
      <c r="R24" s="3">
        <v>12</v>
      </c>
      <c r="S24" s="3">
        <v>13</v>
      </c>
      <c r="T24" s="3">
        <v>14</v>
      </c>
      <c r="U24" s="3">
        <v>15</v>
      </c>
      <c r="V24" s="3">
        <v>16</v>
      </c>
      <c r="W24" s="3">
        <v>17</v>
      </c>
      <c r="X24" s="3">
        <v>18</v>
      </c>
      <c r="Y24" s="3">
        <v>19</v>
      </c>
      <c r="Z24" s="3">
        <v>20</v>
      </c>
      <c r="AA24" s="3">
        <v>21</v>
      </c>
      <c r="AB24" s="3">
        <v>22</v>
      </c>
      <c r="AC24" s="3">
        <v>23</v>
      </c>
      <c r="AD24" s="3">
        <v>24</v>
      </c>
      <c r="AE24" s="3">
        <v>25</v>
      </c>
      <c r="AF24" s="3">
        <v>26</v>
      </c>
      <c r="AG24" s="3">
        <v>27</v>
      </c>
      <c r="AH24" s="3">
        <v>28</v>
      </c>
    </row>
    <row r="25" spans="2:34" x14ac:dyDescent="0.25">
      <c r="C25" s="47" t="s">
        <v>36</v>
      </c>
      <c r="D25" s="15" t="s">
        <v>168</v>
      </c>
      <c r="E25" s="15" t="s">
        <v>19</v>
      </c>
      <c r="F25" s="16"/>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row>
    <row r="26" spans="2:34" x14ac:dyDescent="0.25">
      <c r="C26" s="47" t="s">
        <v>37</v>
      </c>
      <c r="D26" s="15" t="s">
        <v>169</v>
      </c>
      <c r="E26" s="15" t="s">
        <v>19</v>
      </c>
      <c r="F26" s="16"/>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row>
    <row r="27" spans="2:34" x14ac:dyDescent="0.25">
      <c r="C27" s="3" t="s">
        <v>38</v>
      </c>
      <c r="D27" s="15" t="s">
        <v>39</v>
      </c>
      <c r="E27" s="15" t="s">
        <v>19</v>
      </c>
      <c r="G27" s="49">
        <f>IF(G26-G25&lt;0,0,G26-G25)</f>
        <v>0</v>
      </c>
      <c r="H27" s="49">
        <f t="shared" ref="H27:AH27" si="1">IF(H26-H25&lt;0,0,H26-H25)</f>
        <v>0</v>
      </c>
      <c r="I27" s="49">
        <f t="shared" si="1"/>
        <v>0</v>
      </c>
      <c r="J27" s="49">
        <f t="shared" si="1"/>
        <v>0</v>
      </c>
      <c r="K27" s="49">
        <f t="shared" si="1"/>
        <v>0</v>
      </c>
      <c r="L27" s="49">
        <f t="shared" si="1"/>
        <v>0</v>
      </c>
      <c r="M27" s="49">
        <f t="shared" si="1"/>
        <v>0</v>
      </c>
      <c r="N27" s="49">
        <f t="shared" si="1"/>
        <v>0</v>
      </c>
      <c r="O27" s="49">
        <f t="shared" si="1"/>
        <v>0</v>
      </c>
      <c r="P27" s="49">
        <f t="shared" si="1"/>
        <v>0</v>
      </c>
      <c r="Q27" s="49">
        <f t="shared" si="1"/>
        <v>0</v>
      </c>
      <c r="R27" s="49">
        <f t="shared" si="1"/>
        <v>0</v>
      </c>
      <c r="S27" s="49">
        <f t="shared" si="1"/>
        <v>0</v>
      </c>
      <c r="T27" s="49">
        <f t="shared" si="1"/>
        <v>0</v>
      </c>
      <c r="U27" s="49">
        <f t="shared" si="1"/>
        <v>0</v>
      </c>
      <c r="V27" s="49">
        <f t="shared" si="1"/>
        <v>0</v>
      </c>
      <c r="W27" s="49">
        <f t="shared" si="1"/>
        <v>0</v>
      </c>
      <c r="X27" s="49">
        <f t="shared" si="1"/>
        <v>0</v>
      </c>
      <c r="Y27" s="49">
        <f t="shared" si="1"/>
        <v>0</v>
      </c>
      <c r="Z27" s="49">
        <f t="shared" si="1"/>
        <v>0</v>
      </c>
      <c r="AA27" s="49">
        <f t="shared" si="1"/>
        <v>0</v>
      </c>
      <c r="AB27" s="49">
        <f t="shared" si="1"/>
        <v>0</v>
      </c>
      <c r="AC27" s="49">
        <f t="shared" si="1"/>
        <v>0</v>
      </c>
      <c r="AD27" s="49">
        <f t="shared" si="1"/>
        <v>0</v>
      </c>
      <c r="AE27" s="49">
        <f t="shared" si="1"/>
        <v>0</v>
      </c>
      <c r="AF27" s="49">
        <f t="shared" si="1"/>
        <v>0</v>
      </c>
      <c r="AG27" s="49">
        <f t="shared" si="1"/>
        <v>0</v>
      </c>
      <c r="AH27" s="49">
        <f t="shared" si="1"/>
        <v>0</v>
      </c>
    </row>
    <row r="28" spans="2:34" x14ac:dyDescent="0.25">
      <c r="C28" s="3" t="s">
        <v>40</v>
      </c>
      <c r="D28" s="15" t="s">
        <v>159</v>
      </c>
      <c r="F28" s="15">
        <f>SUM(G27:AH27)</f>
        <v>0</v>
      </c>
    </row>
    <row r="30" spans="2:34" x14ac:dyDescent="0.25">
      <c r="C30" s="3" t="s">
        <v>47</v>
      </c>
      <c r="D30" s="15" t="s">
        <v>170</v>
      </c>
      <c r="E30" s="15" t="s">
        <v>10</v>
      </c>
      <c r="F30" s="50"/>
    </row>
    <row r="31" spans="2:34" ht="16.2" x14ac:dyDescent="0.35">
      <c r="C31" s="3" t="s">
        <v>61</v>
      </c>
      <c r="D31" s="37" t="s">
        <v>158</v>
      </c>
      <c r="E31" s="15" t="s">
        <v>48</v>
      </c>
      <c r="F31" s="30">
        <f>IF(F28=0,0,IF((F30-ROZLICZENIE!K29)&lt;=0,0,(F30-ROZLICZENIE!K29)/F28))</f>
        <v>0</v>
      </c>
    </row>
    <row r="36" spans="3:6" x14ac:dyDescent="0.25">
      <c r="D36" s="3" t="s">
        <v>58</v>
      </c>
      <c r="E36" s="15" t="s">
        <v>6</v>
      </c>
      <c r="F36" s="53">
        <f>IF(F13-F31&lt;0,0,F13-F31)</f>
        <v>0</v>
      </c>
    </row>
    <row r="37" spans="3:6" x14ac:dyDescent="0.25">
      <c r="D37" s="3" t="s">
        <v>171</v>
      </c>
      <c r="E37" s="15" t="s">
        <v>10</v>
      </c>
      <c r="F37" s="53">
        <f>F36*F28</f>
        <v>0</v>
      </c>
    </row>
    <row r="38" spans="3:6" ht="16.2" x14ac:dyDescent="0.35">
      <c r="D38" s="3" t="s">
        <v>163</v>
      </c>
      <c r="E38" s="15" t="s">
        <v>69</v>
      </c>
      <c r="F38" s="53">
        <f>F37*ROZLICZENIE!E22</f>
        <v>0</v>
      </c>
    </row>
    <row r="39" spans="3:6" x14ac:dyDescent="0.25">
      <c r="C39" s="3" t="s">
        <v>67</v>
      </c>
      <c r="D39" s="3" t="s">
        <v>60</v>
      </c>
      <c r="E39" s="15" t="s">
        <v>70</v>
      </c>
      <c r="F39" s="52">
        <f>IF(SUM(ROZLICZENIE!G13:H13)=0,0,SUM(ROZLICZENIE!G12:H12)/SUM(ROZLICZENIE!G13:H13))</f>
        <v>0</v>
      </c>
    </row>
  </sheetData>
  <mergeCells count="2">
    <mergeCell ref="B1:D2"/>
    <mergeCell ref="B18:D19"/>
  </mergeCells>
  <printOptions horizontalCentered="1" verticalCentered="1"/>
  <pageMargins left="0" right="0" top="0.74803149606299213" bottom="0.74803149606299213" header="0.31496062992125984" footer="0.31496062992125984"/>
  <pageSetup paperSize="8" scale="7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K39"/>
  <sheetViews>
    <sheetView showGridLines="0" topLeftCell="A4" workbookViewId="0">
      <pane xSplit="6" topLeftCell="G1" activePane="topRight" state="frozen"/>
      <selection activeCell="G27" sqref="G27"/>
      <selection pane="topRight" activeCell="A11" sqref="A1:XFD1048576"/>
    </sheetView>
  </sheetViews>
  <sheetFormatPr defaultColWidth="8.88671875" defaultRowHeight="13.8" x14ac:dyDescent="0.25"/>
  <cols>
    <col min="1" max="2" width="8.88671875" style="3"/>
    <col min="3" max="3" width="49.109375" style="3" bestFit="1" customWidth="1"/>
    <col min="4" max="4" width="14.109375" style="15" customWidth="1"/>
    <col min="5" max="5" width="10.33203125" style="15" bestFit="1" customWidth="1"/>
    <col min="6" max="6" width="18.5546875" style="15" customWidth="1"/>
    <col min="7" max="37" width="6.33203125" style="3" customWidth="1"/>
    <col min="38" max="16384" width="8.88671875" style="3"/>
  </cols>
  <sheetData>
    <row r="1" spans="2:37" ht="13.95" customHeight="1" x14ac:dyDescent="0.25">
      <c r="B1" s="68" t="s">
        <v>106</v>
      </c>
      <c r="C1" s="68"/>
      <c r="D1" s="68"/>
    </row>
    <row r="2" spans="2:37" ht="13.95" customHeight="1" x14ac:dyDescent="0.25">
      <c r="B2" s="68"/>
      <c r="C2" s="68"/>
      <c r="D2" s="68"/>
    </row>
    <row r="3" spans="2:37" x14ac:dyDescent="0.25">
      <c r="C3" s="3" t="s">
        <v>62</v>
      </c>
      <c r="D3" s="46"/>
    </row>
    <row r="4" spans="2:37" x14ac:dyDescent="0.25">
      <c r="C4" s="3" t="s">
        <v>63</v>
      </c>
      <c r="D4" s="13" t="s">
        <v>73</v>
      </c>
    </row>
    <row r="6" spans="2:37" x14ac:dyDescent="0.25">
      <c r="C6" s="3" t="s">
        <v>66</v>
      </c>
      <c r="G6" s="3">
        <v>1</v>
      </c>
      <c r="H6" s="3">
        <v>2</v>
      </c>
      <c r="I6" s="3">
        <v>3</v>
      </c>
      <c r="J6" s="3">
        <v>4</v>
      </c>
      <c r="K6" s="3">
        <v>5</v>
      </c>
      <c r="L6" s="3">
        <v>6</v>
      </c>
      <c r="M6" s="3">
        <v>7</v>
      </c>
      <c r="N6" s="3">
        <v>8</v>
      </c>
      <c r="O6" s="3">
        <v>9</v>
      </c>
      <c r="P6" s="3">
        <v>10</v>
      </c>
      <c r="Q6" s="3">
        <v>11</v>
      </c>
      <c r="R6" s="3">
        <v>12</v>
      </c>
      <c r="S6" s="3">
        <v>13</v>
      </c>
      <c r="T6" s="3">
        <v>14</v>
      </c>
      <c r="U6" s="3">
        <v>15</v>
      </c>
      <c r="V6" s="3">
        <v>16</v>
      </c>
      <c r="W6" s="3">
        <v>17</v>
      </c>
      <c r="X6" s="3">
        <v>18</v>
      </c>
      <c r="Y6" s="3">
        <v>19</v>
      </c>
      <c r="Z6" s="3">
        <v>20</v>
      </c>
      <c r="AA6" s="3">
        <v>21</v>
      </c>
      <c r="AB6" s="3">
        <v>22</v>
      </c>
      <c r="AC6" s="3">
        <v>23</v>
      </c>
      <c r="AD6" s="3">
        <v>24</v>
      </c>
      <c r="AE6" s="3">
        <v>25</v>
      </c>
      <c r="AF6" s="3">
        <v>26</v>
      </c>
      <c r="AG6" s="3">
        <v>27</v>
      </c>
      <c r="AH6" s="3">
        <v>28</v>
      </c>
      <c r="AI6" s="3">
        <v>29</v>
      </c>
      <c r="AJ6" s="3">
        <v>30</v>
      </c>
      <c r="AK6" s="3">
        <v>31</v>
      </c>
    </row>
    <row r="7" spans="2:37" x14ac:dyDescent="0.25">
      <c r="C7" s="47" t="s">
        <v>36</v>
      </c>
      <c r="D7" s="15" t="s">
        <v>168</v>
      </c>
      <c r="E7" s="15" t="s">
        <v>19</v>
      </c>
      <c r="F7" s="16"/>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row>
    <row r="8" spans="2:37" x14ac:dyDescent="0.25">
      <c r="C8" s="47" t="s">
        <v>37</v>
      </c>
      <c r="D8" s="15" t="s">
        <v>169</v>
      </c>
      <c r="E8" s="15" t="s">
        <v>19</v>
      </c>
      <c r="F8" s="16"/>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row>
    <row r="9" spans="2:37" x14ac:dyDescent="0.25">
      <c r="C9" s="3" t="s">
        <v>38</v>
      </c>
      <c r="D9" s="15" t="s">
        <v>39</v>
      </c>
      <c r="E9" s="15" t="s">
        <v>19</v>
      </c>
      <c r="F9" s="16"/>
      <c r="G9" s="49">
        <f>IF(G8-G7&lt;0,0,G8-G7)</f>
        <v>0</v>
      </c>
      <c r="H9" s="49">
        <f t="shared" ref="H9:AK9" si="0">IF(H8-H7&lt;0,0,H8-H7)</f>
        <v>0</v>
      </c>
      <c r="I9" s="49">
        <f t="shared" si="0"/>
        <v>0</v>
      </c>
      <c r="J9" s="49">
        <f t="shared" si="0"/>
        <v>0</v>
      </c>
      <c r="K9" s="49">
        <f t="shared" si="0"/>
        <v>0</v>
      </c>
      <c r="L9" s="49">
        <f t="shared" si="0"/>
        <v>0</v>
      </c>
      <c r="M9" s="49">
        <f t="shared" si="0"/>
        <v>0</v>
      </c>
      <c r="N9" s="49">
        <f t="shared" si="0"/>
        <v>0</v>
      </c>
      <c r="O9" s="49">
        <f t="shared" si="0"/>
        <v>0</v>
      </c>
      <c r="P9" s="49">
        <f t="shared" si="0"/>
        <v>0</v>
      </c>
      <c r="Q9" s="49">
        <f t="shared" si="0"/>
        <v>0</v>
      </c>
      <c r="R9" s="49">
        <f t="shared" si="0"/>
        <v>0</v>
      </c>
      <c r="S9" s="49">
        <f t="shared" si="0"/>
        <v>0</v>
      </c>
      <c r="T9" s="49">
        <f t="shared" si="0"/>
        <v>0</v>
      </c>
      <c r="U9" s="49">
        <f t="shared" si="0"/>
        <v>0</v>
      </c>
      <c r="V9" s="49">
        <f t="shared" si="0"/>
        <v>0</v>
      </c>
      <c r="W9" s="49">
        <f t="shared" si="0"/>
        <v>0</v>
      </c>
      <c r="X9" s="49">
        <f t="shared" si="0"/>
        <v>0</v>
      </c>
      <c r="Y9" s="49">
        <f t="shared" si="0"/>
        <v>0</v>
      </c>
      <c r="Z9" s="49">
        <f t="shared" si="0"/>
        <v>0</v>
      </c>
      <c r="AA9" s="49">
        <f t="shared" si="0"/>
        <v>0</v>
      </c>
      <c r="AB9" s="49">
        <f t="shared" si="0"/>
        <v>0</v>
      </c>
      <c r="AC9" s="49">
        <f t="shared" si="0"/>
        <v>0</v>
      </c>
      <c r="AD9" s="49">
        <f t="shared" si="0"/>
        <v>0</v>
      </c>
      <c r="AE9" s="49">
        <f t="shared" si="0"/>
        <v>0</v>
      </c>
      <c r="AF9" s="49">
        <f t="shared" si="0"/>
        <v>0</v>
      </c>
      <c r="AG9" s="49">
        <f t="shared" si="0"/>
        <v>0</v>
      </c>
      <c r="AH9" s="49">
        <f t="shared" si="0"/>
        <v>0</v>
      </c>
      <c r="AI9" s="49">
        <f t="shared" si="0"/>
        <v>0</v>
      </c>
      <c r="AJ9" s="49">
        <f t="shared" si="0"/>
        <v>0</v>
      </c>
      <c r="AK9" s="49">
        <f t="shared" si="0"/>
        <v>0</v>
      </c>
    </row>
    <row r="10" spans="2:37" x14ac:dyDescent="0.25">
      <c r="C10" s="3" t="s">
        <v>40</v>
      </c>
      <c r="D10" s="15" t="s">
        <v>157</v>
      </c>
      <c r="F10" s="15">
        <f>SUM(G9:AK9)</f>
        <v>0</v>
      </c>
    </row>
    <row r="12" spans="2:37" x14ac:dyDescent="0.25">
      <c r="C12" s="3" t="s">
        <v>47</v>
      </c>
      <c r="D12" s="15" t="s">
        <v>170</v>
      </c>
      <c r="E12" s="15" t="s">
        <v>10</v>
      </c>
      <c r="F12" s="50"/>
    </row>
    <row r="13" spans="2:37" ht="16.2" x14ac:dyDescent="0.35">
      <c r="C13" s="3" t="s">
        <v>61</v>
      </c>
      <c r="D13" s="37" t="s">
        <v>156</v>
      </c>
      <c r="E13" s="15" t="s">
        <v>48</v>
      </c>
      <c r="F13" s="30">
        <f>IF(F10=0,0,IF((F12-ROZLICZENIE!H29)&lt;=0,0,(F12-ROZLICZENIE!H29)/F10))</f>
        <v>0</v>
      </c>
    </row>
    <row r="14" spans="2:37" x14ac:dyDescent="0.25">
      <c r="F14" s="30"/>
    </row>
    <row r="15" spans="2:37" x14ac:dyDescent="0.25">
      <c r="F15" s="30"/>
    </row>
    <row r="16" spans="2:37" x14ac:dyDescent="0.25">
      <c r="F16" s="30"/>
    </row>
    <row r="17" spans="2:37" x14ac:dyDescent="0.25">
      <c r="F17" s="30"/>
    </row>
    <row r="18" spans="2:37" ht="13.95" customHeight="1" x14ac:dyDescent="0.25">
      <c r="B18" s="68" t="s">
        <v>107</v>
      </c>
      <c r="C18" s="68"/>
      <c r="D18" s="68"/>
    </row>
    <row r="19" spans="2:37" ht="13.95" customHeight="1" x14ac:dyDescent="0.25">
      <c r="B19" s="68"/>
      <c r="C19" s="68"/>
      <c r="D19" s="68"/>
    </row>
    <row r="21" spans="2:37" x14ac:dyDescent="0.25">
      <c r="C21" s="3" t="s">
        <v>64</v>
      </c>
      <c r="D21" s="46"/>
    </row>
    <row r="22" spans="2:37" x14ac:dyDescent="0.25">
      <c r="C22" s="3" t="s">
        <v>65</v>
      </c>
      <c r="D22" s="13" t="s">
        <v>73</v>
      </c>
    </row>
    <row r="24" spans="2:37" x14ac:dyDescent="0.25">
      <c r="C24" s="3" t="s">
        <v>35</v>
      </c>
      <c r="F24" s="16"/>
      <c r="G24" s="3">
        <v>1</v>
      </c>
      <c r="H24" s="3">
        <v>2</v>
      </c>
      <c r="I24" s="3">
        <v>3</v>
      </c>
      <c r="J24" s="3">
        <v>4</v>
      </c>
      <c r="K24" s="3">
        <v>5</v>
      </c>
      <c r="L24" s="3">
        <v>6</v>
      </c>
      <c r="M24" s="3">
        <v>7</v>
      </c>
      <c r="N24" s="3">
        <v>8</v>
      </c>
      <c r="O24" s="3">
        <v>9</v>
      </c>
      <c r="P24" s="3">
        <v>10</v>
      </c>
      <c r="Q24" s="3">
        <v>11</v>
      </c>
      <c r="R24" s="3">
        <v>12</v>
      </c>
      <c r="S24" s="3">
        <v>13</v>
      </c>
      <c r="T24" s="3">
        <v>14</v>
      </c>
      <c r="U24" s="3">
        <v>15</v>
      </c>
      <c r="V24" s="3">
        <v>16</v>
      </c>
      <c r="W24" s="3">
        <v>17</v>
      </c>
      <c r="X24" s="3">
        <v>18</v>
      </c>
      <c r="Y24" s="3">
        <v>19</v>
      </c>
      <c r="Z24" s="3">
        <v>20</v>
      </c>
      <c r="AA24" s="3">
        <v>21</v>
      </c>
      <c r="AB24" s="3">
        <v>22</v>
      </c>
      <c r="AC24" s="3">
        <v>23</v>
      </c>
      <c r="AD24" s="3">
        <v>24</v>
      </c>
      <c r="AE24" s="3">
        <v>25</v>
      </c>
      <c r="AF24" s="3">
        <v>26</v>
      </c>
      <c r="AG24" s="3">
        <v>27</v>
      </c>
      <c r="AH24" s="3">
        <v>28</v>
      </c>
      <c r="AI24" s="3">
        <v>29</v>
      </c>
      <c r="AJ24" s="3">
        <v>30</v>
      </c>
      <c r="AK24" s="3">
        <v>31</v>
      </c>
    </row>
    <row r="25" spans="2:37" x14ac:dyDescent="0.25">
      <c r="C25" s="47" t="s">
        <v>36</v>
      </c>
      <c r="D25" s="15" t="s">
        <v>168</v>
      </c>
      <c r="E25" s="15" t="s">
        <v>19</v>
      </c>
      <c r="F25" s="16"/>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row>
    <row r="26" spans="2:37" x14ac:dyDescent="0.25">
      <c r="C26" s="47" t="s">
        <v>37</v>
      </c>
      <c r="D26" s="15" t="s">
        <v>169</v>
      </c>
      <c r="E26" s="15" t="s">
        <v>19</v>
      </c>
      <c r="F26" s="16"/>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row>
    <row r="27" spans="2:37" x14ac:dyDescent="0.25">
      <c r="C27" s="3" t="s">
        <v>38</v>
      </c>
      <c r="D27" s="15" t="s">
        <v>39</v>
      </c>
      <c r="E27" s="15" t="s">
        <v>19</v>
      </c>
      <c r="G27" s="49">
        <f>IF(G26-G25&lt;0,0,G26-G25)</f>
        <v>0</v>
      </c>
      <c r="H27" s="49">
        <f t="shared" ref="H27:AK27" si="1">IF(H26-H25&lt;0,0,H26-H25)</f>
        <v>0</v>
      </c>
      <c r="I27" s="49">
        <f t="shared" si="1"/>
        <v>0</v>
      </c>
      <c r="J27" s="49">
        <f t="shared" si="1"/>
        <v>0</v>
      </c>
      <c r="K27" s="49">
        <f t="shared" si="1"/>
        <v>0</v>
      </c>
      <c r="L27" s="49">
        <f t="shared" si="1"/>
        <v>0</v>
      </c>
      <c r="M27" s="49">
        <f t="shared" si="1"/>
        <v>0</v>
      </c>
      <c r="N27" s="49">
        <f t="shared" si="1"/>
        <v>0</v>
      </c>
      <c r="O27" s="49">
        <f t="shared" si="1"/>
        <v>0</v>
      </c>
      <c r="P27" s="49">
        <f t="shared" si="1"/>
        <v>0</v>
      </c>
      <c r="Q27" s="49">
        <f t="shared" si="1"/>
        <v>0</v>
      </c>
      <c r="R27" s="49">
        <f t="shared" si="1"/>
        <v>0</v>
      </c>
      <c r="S27" s="49">
        <f t="shared" si="1"/>
        <v>0</v>
      </c>
      <c r="T27" s="49">
        <f t="shared" si="1"/>
        <v>0</v>
      </c>
      <c r="U27" s="49">
        <f t="shared" si="1"/>
        <v>0</v>
      </c>
      <c r="V27" s="49">
        <f t="shared" si="1"/>
        <v>0</v>
      </c>
      <c r="W27" s="49">
        <f t="shared" si="1"/>
        <v>0</v>
      </c>
      <c r="X27" s="49">
        <f t="shared" si="1"/>
        <v>0</v>
      </c>
      <c r="Y27" s="49">
        <f t="shared" si="1"/>
        <v>0</v>
      </c>
      <c r="Z27" s="49">
        <f t="shared" si="1"/>
        <v>0</v>
      </c>
      <c r="AA27" s="49">
        <f t="shared" si="1"/>
        <v>0</v>
      </c>
      <c r="AB27" s="49">
        <f t="shared" si="1"/>
        <v>0</v>
      </c>
      <c r="AC27" s="49">
        <f t="shared" si="1"/>
        <v>0</v>
      </c>
      <c r="AD27" s="49">
        <f t="shared" si="1"/>
        <v>0</v>
      </c>
      <c r="AE27" s="49">
        <f t="shared" si="1"/>
        <v>0</v>
      </c>
      <c r="AF27" s="49">
        <f t="shared" si="1"/>
        <v>0</v>
      </c>
      <c r="AG27" s="49">
        <f t="shared" si="1"/>
        <v>0</v>
      </c>
      <c r="AH27" s="49">
        <f t="shared" si="1"/>
        <v>0</v>
      </c>
      <c r="AI27" s="49">
        <f t="shared" si="1"/>
        <v>0</v>
      </c>
      <c r="AJ27" s="49">
        <f t="shared" si="1"/>
        <v>0</v>
      </c>
      <c r="AK27" s="49">
        <f t="shared" si="1"/>
        <v>0</v>
      </c>
    </row>
    <row r="28" spans="2:37" x14ac:dyDescent="0.25">
      <c r="C28" s="3" t="s">
        <v>40</v>
      </c>
      <c r="D28" s="15" t="s">
        <v>159</v>
      </c>
      <c r="F28" s="15">
        <f>SUM(G27:AK27)</f>
        <v>0</v>
      </c>
    </row>
    <row r="30" spans="2:37" x14ac:dyDescent="0.25">
      <c r="C30" s="3" t="s">
        <v>47</v>
      </c>
      <c r="D30" s="15" t="s">
        <v>170</v>
      </c>
      <c r="E30" s="15" t="s">
        <v>10</v>
      </c>
      <c r="F30" s="50"/>
    </row>
    <row r="31" spans="2:37" ht="16.2" x14ac:dyDescent="0.35">
      <c r="C31" s="3" t="s">
        <v>61</v>
      </c>
      <c r="D31" s="37" t="s">
        <v>158</v>
      </c>
      <c r="E31" s="15" t="s">
        <v>48</v>
      </c>
      <c r="F31" s="30">
        <f>IF(F28=0,0,IF((F30-ROZLICZENIE!K29)&lt;=0,0,(F30-ROZLICZENIE!K29)/F28))</f>
        <v>0</v>
      </c>
    </row>
    <row r="36" spans="3:6" x14ac:dyDescent="0.25">
      <c r="D36" s="3" t="s">
        <v>58</v>
      </c>
      <c r="E36" s="15" t="s">
        <v>6</v>
      </c>
      <c r="F36" s="51">
        <f>IF(F13-F31&lt;0,0,F13-F31)</f>
        <v>0</v>
      </c>
    </row>
    <row r="37" spans="3:6" x14ac:dyDescent="0.25">
      <c r="D37" s="3" t="s">
        <v>171</v>
      </c>
      <c r="E37" s="15" t="s">
        <v>10</v>
      </c>
      <c r="F37" s="51">
        <f>F36*F28</f>
        <v>0</v>
      </c>
    </row>
    <row r="38" spans="3:6" ht="16.2" x14ac:dyDescent="0.35">
      <c r="D38" s="3" t="s">
        <v>163</v>
      </c>
      <c r="E38" s="15" t="s">
        <v>69</v>
      </c>
      <c r="F38" s="51">
        <f>F37*ROZLICZENIE!E22</f>
        <v>0</v>
      </c>
    </row>
    <row r="39" spans="3:6" x14ac:dyDescent="0.25">
      <c r="C39" s="3" t="s">
        <v>67</v>
      </c>
      <c r="D39" s="3" t="s">
        <v>60</v>
      </c>
      <c r="E39" s="15" t="s">
        <v>70</v>
      </c>
      <c r="F39" s="52">
        <f>IF(SUM(ROZLICZENIE!G13:I13)=0,0,SUM(ROZLICZENIE!G12:I12)/SUM(ROZLICZENIE!G13:I13))</f>
        <v>0</v>
      </c>
    </row>
  </sheetData>
  <mergeCells count="2">
    <mergeCell ref="B1:D2"/>
    <mergeCell ref="B18:D19"/>
  </mergeCells>
  <printOptions horizontalCentered="1" verticalCentered="1"/>
  <pageMargins left="0" right="0" top="0.74803149606299213" bottom="0.74803149606299213" header="0.31496062992125984" footer="0.31496062992125984"/>
  <pageSetup paperSize="8" scale="6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J39"/>
  <sheetViews>
    <sheetView showGridLines="0" workbookViewId="0">
      <pane xSplit="6" topLeftCell="G1" activePane="topRight" state="frozen"/>
      <selection activeCell="G27" sqref="G27"/>
      <selection pane="topRight" activeCell="A13" sqref="A1:XFD1048576"/>
    </sheetView>
  </sheetViews>
  <sheetFormatPr defaultColWidth="8.88671875" defaultRowHeight="13.8" x14ac:dyDescent="0.25"/>
  <cols>
    <col min="1" max="2" width="8.88671875" style="3"/>
    <col min="3" max="3" width="49.109375" style="3" bestFit="1" customWidth="1"/>
    <col min="4" max="4" width="14.109375" style="15" customWidth="1"/>
    <col min="5" max="5" width="10.33203125" style="15" bestFit="1" customWidth="1"/>
    <col min="6" max="6" width="18.5546875" style="15" customWidth="1"/>
    <col min="7" max="36" width="6.33203125" style="3" customWidth="1"/>
    <col min="37" max="16384" width="8.88671875" style="3"/>
  </cols>
  <sheetData>
    <row r="1" spans="2:36" ht="13.95" customHeight="1" x14ac:dyDescent="0.25">
      <c r="B1" s="68" t="s">
        <v>106</v>
      </c>
      <c r="C1" s="68"/>
      <c r="D1" s="68"/>
    </row>
    <row r="2" spans="2:36" ht="13.95" customHeight="1" x14ac:dyDescent="0.25">
      <c r="B2" s="68"/>
      <c r="C2" s="68"/>
      <c r="D2" s="68"/>
    </row>
    <row r="3" spans="2:36" x14ac:dyDescent="0.25">
      <c r="C3" s="3" t="s">
        <v>62</v>
      </c>
      <c r="D3" s="46"/>
    </row>
    <row r="4" spans="2:36" x14ac:dyDescent="0.25">
      <c r="C4" s="3" t="s">
        <v>63</v>
      </c>
      <c r="D4" s="13" t="s">
        <v>41</v>
      </c>
    </row>
    <row r="6" spans="2:36" x14ac:dyDescent="0.25">
      <c r="C6" s="3" t="s">
        <v>66</v>
      </c>
      <c r="G6" s="3">
        <v>1</v>
      </c>
      <c r="H6" s="3">
        <v>2</v>
      </c>
      <c r="I6" s="3">
        <v>3</v>
      </c>
      <c r="J6" s="3">
        <v>4</v>
      </c>
      <c r="K6" s="3">
        <v>5</v>
      </c>
      <c r="L6" s="3">
        <v>6</v>
      </c>
      <c r="M6" s="3">
        <v>7</v>
      </c>
      <c r="N6" s="3">
        <v>8</v>
      </c>
      <c r="O6" s="3">
        <v>9</v>
      </c>
      <c r="P6" s="3">
        <v>10</v>
      </c>
      <c r="Q6" s="3">
        <v>11</v>
      </c>
      <c r="R6" s="3">
        <v>12</v>
      </c>
      <c r="S6" s="3">
        <v>13</v>
      </c>
      <c r="T6" s="3">
        <v>14</v>
      </c>
      <c r="U6" s="3">
        <v>15</v>
      </c>
      <c r="V6" s="3">
        <v>16</v>
      </c>
      <c r="W6" s="3">
        <v>17</v>
      </c>
      <c r="X6" s="3">
        <v>18</v>
      </c>
      <c r="Y6" s="3">
        <v>19</v>
      </c>
      <c r="Z6" s="3">
        <v>20</v>
      </c>
      <c r="AA6" s="3">
        <v>21</v>
      </c>
      <c r="AB6" s="3">
        <v>22</v>
      </c>
      <c r="AC6" s="3">
        <v>23</v>
      </c>
      <c r="AD6" s="3">
        <v>24</v>
      </c>
      <c r="AE6" s="3">
        <v>25</v>
      </c>
      <c r="AF6" s="3">
        <v>26</v>
      </c>
      <c r="AG6" s="3">
        <v>27</v>
      </c>
      <c r="AH6" s="3">
        <v>28</v>
      </c>
      <c r="AI6" s="3">
        <v>29</v>
      </c>
      <c r="AJ6" s="3">
        <v>30</v>
      </c>
    </row>
    <row r="7" spans="2:36" x14ac:dyDescent="0.25">
      <c r="C7" s="47" t="s">
        <v>36</v>
      </c>
      <c r="D7" s="15" t="s">
        <v>168</v>
      </c>
      <c r="E7" s="15" t="s">
        <v>19</v>
      </c>
      <c r="F7" s="16"/>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row>
    <row r="8" spans="2:36" x14ac:dyDescent="0.25">
      <c r="C8" s="47" t="s">
        <v>37</v>
      </c>
      <c r="D8" s="15" t="s">
        <v>169</v>
      </c>
      <c r="E8" s="15" t="s">
        <v>19</v>
      </c>
      <c r="F8" s="16"/>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row>
    <row r="9" spans="2:36" x14ac:dyDescent="0.25">
      <c r="C9" s="3" t="s">
        <v>38</v>
      </c>
      <c r="D9" s="15" t="s">
        <v>39</v>
      </c>
      <c r="E9" s="15" t="s">
        <v>19</v>
      </c>
      <c r="F9" s="16"/>
      <c r="G9" s="49">
        <f>IF(G8-G7&lt;0,0,G8-G7)</f>
        <v>0</v>
      </c>
      <c r="H9" s="49">
        <f t="shared" ref="H9:AJ9" si="0">IF(H8-H7&lt;0,0,H8-H7)</f>
        <v>0</v>
      </c>
      <c r="I9" s="49">
        <f t="shared" si="0"/>
        <v>0</v>
      </c>
      <c r="J9" s="49">
        <f t="shared" si="0"/>
        <v>0</v>
      </c>
      <c r="K9" s="49">
        <f t="shared" si="0"/>
        <v>0</v>
      </c>
      <c r="L9" s="49">
        <f t="shared" si="0"/>
        <v>0</v>
      </c>
      <c r="M9" s="49">
        <f t="shared" si="0"/>
        <v>0</v>
      </c>
      <c r="N9" s="49">
        <f t="shared" si="0"/>
        <v>0</v>
      </c>
      <c r="O9" s="49">
        <f t="shared" si="0"/>
        <v>0</v>
      </c>
      <c r="P9" s="49">
        <f t="shared" si="0"/>
        <v>0</v>
      </c>
      <c r="Q9" s="49">
        <f t="shared" si="0"/>
        <v>0</v>
      </c>
      <c r="R9" s="49">
        <f t="shared" si="0"/>
        <v>0</v>
      </c>
      <c r="S9" s="49">
        <f t="shared" si="0"/>
        <v>0</v>
      </c>
      <c r="T9" s="49">
        <f t="shared" si="0"/>
        <v>0</v>
      </c>
      <c r="U9" s="49">
        <f t="shared" si="0"/>
        <v>0</v>
      </c>
      <c r="V9" s="49">
        <f t="shared" si="0"/>
        <v>0</v>
      </c>
      <c r="W9" s="49">
        <f t="shared" si="0"/>
        <v>0</v>
      </c>
      <c r="X9" s="49">
        <f t="shared" si="0"/>
        <v>0</v>
      </c>
      <c r="Y9" s="49">
        <f t="shared" si="0"/>
        <v>0</v>
      </c>
      <c r="Z9" s="49">
        <f t="shared" si="0"/>
        <v>0</v>
      </c>
      <c r="AA9" s="49">
        <f t="shared" si="0"/>
        <v>0</v>
      </c>
      <c r="AB9" s="49">
        <f t="shared" si="0"/>
        <v>0</v>
      </c>
      <c r="AC9" s="49">
        <f t="shared" si="0"/>
        <v>0</v>
      </c>
      <c r="AD9" s="49">
        <f t="shared" si="0"/>
        <v>0</v>
      </c>
      <c r="AE9" s="49">
        <f t="shared" si="0"/>
        <v>0</v>
      </c>
      <c r="AF9" s="49">
        <f t="shared" si="0"/>
        <v>0</v>
      </c>
      <c r="AG9" s="49">
        <f t="shared" si="0"/>
        <v>0</v>
      </c>
      <c r="AH9" s="49">
        <f t="shared" si="0"/>
        <v>0</v>
      </c>
      <c r="AI9" s="49">
        <f t="shared" si="0"/>
        <v>0</v>
      </c>
      <c r="AJ9" s="49">
        <f t="shared" si="0"/>
        <v>0</v>
      </c>
    </row>
    <row r="10" spans="2:36" x14ac:dyDescent="0.25">
      <c r="C10" s="3" t="s">
        <v>40</v>
      </c>
      <c r="D10" s="15" t="s">
        <v>157</v>
      </c>
      <c r="F10" s="54">
        <f>SUM(G9:AJ9)</f>
        <v>0</v>
      </c>
    </row>
    <row r="12" spans="2:36" x14ac:dyDescent="0.25">
      <c r="C12" s="3" t="s">
        <v>47</v>
      </c>
      <c r="D12" s="15" t="s">
        <v>170</v>
      </c>
      <c r="E12" s="15" t="s">
        <v>10</v>
      </c>
      <c r="F12" s="50"/>
    </row>
    <row r="13" spans="2:36" ht="16.2" x14ac:dyDescent="0.35">
      <c r="C13" s="3" t="s">
        <v>61</v>
      </c>
      <c r="D13" s="37" t="s">
        <v>156</v>
      </c>
      <c r="E13" s="15" t="s">
        <v>48</v>
      </c>
      <c r="F13" s="30">
        <f>IF(F10=0,0,IF((F12-ROZLICZENIE!H29)&lt;=0,0,(F12-ROZLICZENIE!H29)/F10))</f>
        <v>0</v>
      </c>
    </row>
    <row r="14" spans="2:36" x14ac:dyDescent="0.25">
      <c r="F14" s="30"/>
    </row>
    <row r="15" spans="2:36" x14ac:dyDescent="0.25">
      <c r="F15" s="30"/>
    </row>
    <row r="16" spans="2:36" x14ac:dyDescent="0.25">
      <c r="F16" s="30"/>
    </row>
    <row r="17" spans="2:36" x14ac:dyDescent="0.25">
      <c r="F17" s="30"/>
    </row>
    <row r="18" spans="2:36" ht="13.95" customHeight="1" x14ac:dyDescent="0.25">
      <c r="B18" s="68" t="s">
        <v>107</v>
      </c>
      <c r="C18" s="68"/>
      <c r="D18" s="68"/>
    </row>
    <row r="19" spans="2:36" ht="13.95" customHeight="1" x14ac:dyDescent="0.25">
      <c r="B19" s="68"/>
      <c r="C19" s="68"/>
      <c r="D19" s="68"/>
    </row>
    <row r="21" spans="2:36" x14ac:dyDescent="0.25">
      <c r="C21" s="3" t="s">
        <v>64</v>
      </c>
      <c r="D21" s="46"/>
    </row>
    <row r="22" spans="2:36" x14ac:dyDescent="0.25">
      <c r="C22" s="3" t="s">
        <v>65</v>
      </c>
      <c r="D22" s="13" t="s">
        <v>41</v>
      </c>
    </row>
    <row r="24" spans="2:36" x14ac:dyDescent="0.25">
      <c r="C24" s="3" t="s">
        <v>35</v>
      </c>
      <c r="F24" s="16"/>
      <c r="G24" s="3">
        <v>1</v>
      </c>
      <c r="H24" s="3">
        <v>2</v>
      </c>
      <c r="I24" s="3">
        <v>3</v>
      </c>
      <c r="J24" s="3">
        <v>4</v>
      </c>
      <c r="K24" s="3">
        <v>5</v>
      </c>
      <c r="L24" s="3">
        <v>6</v>
      </c>
      <c r="M24" s="3">
        <v>7</v>
      </c>
      <c r="N24" s="3">
        <v>8</v>
      </c>
      <c r="O24" s="3">
        <v>9</v>
      </c>
      <c r="P24" s="3">
        <v>10</v>
      </c>
      <c r="Q24" s="3">
        <v>11</v>
      </c>
      <c r="R24" s="3">
        <v>12</v>
      </c>
      <c r="S24" s="3">
        <v>13</v>
      </c>
      <c r="T24" s="3">
        <v>14</v>
      </c>
      <c r="U24" s="3">
        <v>15</v>
      </c>
      <c r="V24" s="3">
        <v>16</v>
      </c>
      <c r="W24" s="3">
        <v>17</v>
      </c>
      <c r="X24" s="3">
        <v>18</v>
      </c>
      <c r="Y24" s="3">
        <v>19</v>
      </c>
      <c r="Z24" s="3">
        <v>20</v>
      </c>
      <c r="AA24" s="3">
        <v>21</v>
      </c>
      <c r="AB24" s="3">
        <v>22</v>
      </c>
      <c r="AC24" s="3">
        <v>23</v>
      </c>
      <c r="AD24" s="3">
        <v>24</v>
      </c>
      <c r="AE24" s="3">
        <v>25</v>
      </c>
      <c r="AF24" s="3">
        <v>26</v>
      </c>
      <c r="AG24" s="3">
        <v>27</v>
      </c>
      <c r="AH24" s="3">
        <v>28</v>
      </c>
      <c r="AI24" s="3">
        <v>29</v>
      </c>
      <c r="AJ24" s="3">
        <v>30</v>
      </c>
    </row>
    <row r="25" spans="2:36" x14ac:dyDescent="0.25">
      <c r="C25" s="47" t="s">
        <v>36</v>
      </c>
      <c r="D25" s="15" t="s">
        <v>168</v>
      </c>
      <c r="E25" s="15" t="s">
        <v>19</v>
      </c>
      <c r="F25" s="16"/>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row>
    <row r="26" spans="2:36" x14ac:dyDescent="0.25">
      <c r="C26" s="47" t="s">
        <v>37</v>
      </c>
      <c r="D26" s="15" t="s">
        <v>169</v>
      </c>
      <c r="E26" s="15" t="s">
        <v>19</v>
      </c>
      <c r="F26" s="16"/>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row>
    <row r="27" spans="2:36" x14ac:dyDescent="0.25">
      <c r="C27" s="3" t="s">
        <v>38</v>
      </c>
      <c r="D27" s="15" t="s">
        <v>39</v>
      </c>
      <c r="E27" s="15" t="s">
        <v>19</v>
      </c>
      <c r="G27" s="49">
        <f>IF(G26-G25&lt;0,0,G26-G25)</f>
        <v>0</v>
      </c>
      <c r="H27" s="49">
        <f t="shared" ref="H27:AJ27" si="1">IF(H26-H25&lt;0,0,H26-H25)</f>
        <v>0</v>
      </c>
      <c r="I27" s="49">
        <f t="shared" si="1"/>
        <v>0</v>
      </c>
      <c r="J27" s="49">
        <f t="shared" si="1"/>
        <v>0</v>
      </c>
      <c r="K27" s="49">
        <f t="shared" si="1"/>
        <v>0</v>
      </c>
      <c r="L27" s="49">
        <f t="shared" si="1"/>
        <v>0</v>
      </c>
      <c r="M27" s="49">
        <f t="shared" si="1"/>
        <v>0</v>
      </c>
      <c r="N27" s="49">
        <f t="shared" si="1"/>
        <v>0</v>
      </c>
      <c r="O27" s="49">
        <f t="shared" si="1"/>
        <v>0</v>
      </c>
      <c r="P27" s="49">
        <f t="shared" si="1"/>
        <v>0</v>
      </c>
      <c r="Q27" s="49">
        <f t="shared" si="1"/>
        <v>0</v>
      </c>
      <c r="R27" s="49">
        <f t="shared" si="1"/>
        <v>0</v>
      </c>
      <c r="S27" s="49">
        <f t="shared" si="1"/>
        <v>0</v>
      </c>
      <c r="T27" s="49">
        <f t="shared" si="1"/>
        <v>0</v>
      </c>
      <c r="U27" s="49">
        <f t="shared" si="1"/>
        <v>0</v>
      </c>
      <c r="V27" s="49">
        <f t="shared" si="1"/>
        <v>0</v>
      </c>
      <c r="W27" s="49">
        <f t="shared" si="1"/>
        <v>0</v>
      </c>
      <c r="X27" s="49">
        <f t="shared" si="1"/>
        <v>0</v>
      </c>
      <c r="Y27" s="49">
        <f t="shared" si="1"/>
        <v>0</v>
      </c>
      <c r="Z27" s="49">
        <f t="shared" si="1"/>
        <v>0</v>
      </c>
      <c r="AA27" s="49">
        <f t="shared" si="1"/>
        <v>0</v>
      </c>
      <c r="AB27" s="49">
        <f t="shared" si="1"/>
        <v>0</v>
      </c>
      <c r="AC27" s="49">
        <f t="shared" si="1"/>
        <v>0</v>
      </c>
      <c r="AD27" s="49">
        <f t="shared" si="1"/>
        <v>0</v>
      </c>
      <c r="AE27" s="49">
        <f t="shared" si="1"/>
        <v>0</v>
      </c>
      <c r="AF27" s="49">
        <f t="shared" si="1"/>
        <v>0</v>
      </c>
      <c r="AG27" s="49">
        <f t="shared" si="1"/>
        <v>0</v>
      </c>
      <c r="AH27" s="49">
        <f t="shared" si="1"/>
        <v>0</v>
      </c>
      <c r="AI27" s="49">
        <f t="shared" si="1"/>
        <v>0</v>
      </c>
      <c r="AJ27" s="49">
        <f t="shared" si="1"/>
        <v>0</v>
      </c>
    </row>
    <row r="28" spans="2:36" x14ac:dyDescent="0.25">
      <c r="C28" s="3" t="s">
        <v>40</v>
      </c>
      <c r="D28" s="15" t="s">
        <v>159</v>
      </c>
      <c r="F28" s="54">
        <f>SUM(G27:AJ27)</f>
        <v>0</v>
      </c>
    </row>
    <row r="30" spans="2:36" x14ac:dyDescent="0.25">
      <c r="C30" s="3" t="s">
        <v>47</v>
      </c>
      <c r="D30" s="15" t="s">
        <v>170</v>
      </c>
      <c r="E30" s="15" t="s">
        <v>10</v>
      </c>
      <c r="F30" s="50"/>
    </row>
    <row r="31" spans="2:36" ht="16.2" x14ac:dyDescent="0.35">
      <c r="C31" s="3" t="s">
        <v>61</v>
      </c>
      <c r="D31" s="37" t="s">
        <v>158</v>
      </c>
      <c r="E31" s="15" t="s">
        <v>48</v>
      </c>
      <c r="F31" s="30">
        <f>IF(F28=0,0,IF((F30-ROZLICZENIE!K29)&lt;=0,0,(F30-ROZLICZENIE!K29)/F28))</f>
        <v>0</v>
      </c>
    </row>
    <row r="36" spans="3:6" x14ac:dyDescent="0.25">
      <c r="D36" s="3" t="s">
        <v>58</v>
      </c>
      <c r="E36" s="15" t="s">
        <v>6</v>
      </c>
      <c r="F36" s="53">
        <f>IF(F13-F31&lt;0,0,F13-F31)</f>
        <v>0</v>
      </c>
    </row>
    <row r="37" spans="3:6" x14ac:dyDescent="0.25">
      <c r="D37" s="3" t="s">
        <v>171</v>
      </c>
      <c r="E37" s="15" t="s">
        <v>10</v>
      </c>
      <c r="F37" s="53">
        <f>F36*F28</f>
        <v>0</v>
      </c>
    </row>
    <row r="38" spans="3:6" ht="16.2" x14ac:dyDescent="0.35">
      <c r="D38" s="3" t="s">
        <v>163</v>
      </c>
      <c r="E38" s="15" t="s">
        <v>69</v>
      </c>
      <c r="F38" s="53">
        <f>F37*ROZLICZENIE!E22</f>
        <v>0</v>
      </c>
    </row>
    <row r="39" spans="3:6" x14ac:dyDescent="0.25">
      <c r="C39" s="3" t="s">
        <v>67</v>
      </c>
      <c r="D39" s="3" t="s">
        <v>60</v>
      </c>
      <c r="E39" s="15" t="s">
        <v>70</v>
      </c>
      <c r="F39" s="52">
        <f>IF(SUM(ROZLICZENIE!G13:J13)=0,0,SUM(ROZLICZENIE!G12:J12)/SUM(ROZLICZENIE!G13:J13))</f>
        <v>0</v>
      </c>
    </row>
  </sheetData>
  <mergeCells count="2">
    <mergeCell ref="B1:D2"/>
    <mergeCell ref="B18:D19"/>
  </mergeCells>
  <printOptions horizontalCentered="1" verticalCentered="1"/>
  <pageMargins left="0" right="0" top="0.74803149606299213" bottom="0.74803149606299213" header="0.31496062992125984" footer="0.31496062992125984"/>
  <pageSetup paperSize="8" scale="71"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K39"/>
  <sheetViews>
    <sheetView showGridLines="0" topLeftCell="A5" workbookViewId="0">
      <pane xSplit="6" topLeftCell="G1" activePane="topRight" state="frozen"/>
      <selection activeCell="G27" sqref="G27"/>
      <selection pane="topRight" activeCell="A9" sqref="A1:XFD1048576"/>
    </sheetView>
  </sheetViews>
  <sheetFormatPr defaultColWidth="8.88671875" defaultRowHeight="13.8" x14ac:dyDescent="0.25"/>
  <cols>
    <col min="1" max="2" width="8.88671875" style="3"/>
    <col min="3" max="3" width="49.109375" style="3" bestFit="1" customWidth="1"/>
    <col min="4" max="4" width="14.109375" style="15" customWidth="1"/>
    <col min="5" max="5" width="10.33203125" style="15" bestFit="1" customWidth="1"/>
    <col min="6" max="6" width="18.5546875" style="15" customWidth="1"/>
    <col min="7" max="37" width="6.33203125" style="3" customWidth="1"/>
    <col min="38" max="16384" width="8.88671875" style="3"/>
  </cols>
  <sheetData>
    <row r="1" spans="2:37" ht="13.95" customHeight="1" x14ac:dyDescent="0.25">
      <c r="B1" s="68" t="s">
        <v>106</v>
      </c>
      <c r="C1" s="68"/>
      <c r="D1" s="68"/>
    </row>
    <row r="2" spans="2:37" ht="13.95" customHeight="1" x14ac:dyDescent="0.25">
      <c r="B2" s="68"/>
      <c r="C2" s="68"/>
      <c r="D2" s="68"/>
    </row>
    <row r="3" spans="2:37" x14ac:dyDescent="0.25">
      <c r="C3" s="3" t="s">
        <v>62</v>
      </c>
      <c r="D3" s="46"/>
    </row>
    <row r="4" spans="2:37" x14ac:dyDescent="0.25">
      <c r="C4" s="3" t="s">
        <v>63</v>
      </c>
      <c r="D4" s="13" t="s">
        <v>74</v>
      </c>
    </row>
    <row r="6" spans="2:37" x14ac:dyDescent="0.25">
      <c r="C6" s="3" t="s">
        <v>66</v>
      </c>
      <c r="G6" s="3">
        <v>1</v>
      </c>
      <c r="H6" s="3">
        <v>2</v>
      </c>
      <c r="I6" s="3">
        <v>3</v>
      </c>
      <c r="J6" s="3">
        <v>4</v>
      </c>
      <c r="K6" s="3">
        <v>5</v>
      </c>
      <c r="L6" s="3">
        <v>6</v>
      </c>
      <c r="M6" s="3">
        <v>7</v>
      </c>
      <c r="N6" s="3">
        <v>8</v>
      </c>
      <c r="O6" s="3">
        <v>9</v>
      </c>
      <c r="P6" s="3">
        <v>10</v>
      </c>
      <c r="Q6" s="3">
        <v>11</v>
      </c>
      <c r="R6" s="3">
        <v>12</v>
      </c>
      <c r="S6" s="3">
        <v>13</v>
      </c>
      <c r="T6" s="3">
        <v>14</v>
      </c>
      <c r="U6" s="3">
        <v>15</v>
      </c>
      <c r="V6" s="3">
        <v>16</v>
      </c>
      <c r="W6" s="3">
        <v>17</v>
      </c>
      <c r="X6" s="3">
        <v>18</v>
      </c>
      <c r="Y6" s="3">
        <v>19</v>
      </c>
      <c r="Z6" s="3">
        <v>20</v>
      </c>
      <c r="AA6" s="3">
        <v>21</v>
      </c>
      <c r="AB6" s="3">
        <v>22</v>
      </c>
      <c r="AC6" s="3">
        <v>23</v>
      </c>
      <c r="AD6" s="3">
        <v>24</v>
      </c>
      <c r="AE6" s="3">
        <v>25</v>
      </c>
      <c r="AF6" s="3">
        <v>26</v>
      </c>
      <c r="AG6" s="3">
        <v>27</v>
      </c>
      <c r="AH6" s="3">
        <v>28</v>
      </c>
      <c r="AI6" s="3">
        <v>29</v>
      </c>
      <c r="AJ6" s="3">
        <v>30</v>
      </c>
      <c r="AK6" s="3">
        <v>31</v>
      </c>
    </row>
    <row r="7" spans="2:37" x14ac:dyDescent="0.25">
      <c r="C7" s="47" t="s">
        <v>36</v>
      </c>
      <c r="D7" s="15" t="s">
        <v>168</v>
      </c>
      <c r="E7" s="15" t="s">
        <v>19</v>
      </c>
      <c r="F7" s="16"/>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row>
    <row r="8" spans="2:37" x14ac:dyDescent="0.25">
      <c r="C8" s="47" t="s">
        <v>37</v>
      </c>
      <c r="D8" s="15" t="s">
        <v>169</v>
      </c>
      <c r="E8" s="15" t="s">
        <v>19</v>
      </c>
      <c r="F8" s="16"/>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row>
    <row r="9" spans="2:37" x14ac:dyDescent="0.25">
      <c r="C9" s="3" t="s">
        <v>38</v>
      </c>
      <c r="D9" s="15" t="s">
        <v>39</v>
      </c>
      <c r="E9" s="15" t="s">
        <v>19</v>
      </c>
      <c r="F9" s="16"/>
      <c r="G9" s="49">
        <f>IF(G8-G7&lt;0,0,G8-G7)</f>
        <v>0</v>
      </c>
      <c r="H9" s="49">
        <f t="shared" ref="H9:AK9" si="0">IF(H8-H7&lt;0,0,H8-H7)</f>
        <v>0</v>
      </c>
      <c r="I9" s="49">
        <f t="shared" si="0"/>
        <v>0</v>
      </c>
      <c r="J9" s="49">
        <f t="shared" si="0"/>
        <v>0</v>
      </c>
      <c r="K9" s="49">
        <f t="shared" si="0"/>
        <v>0</v>
      </c>
      <c r="L9" s="49">
        <f t="shared" si="0"/>
        <v>0</v>
      </c>
      <c r="M9" s="49">
        <f t="shared" si="0"/>
        <v>0</v>
      </c>
      <c r="N9" s="49">
        <f t="shared" si="0"/>
        <v>0</v>
      </c>
      <c r="O9" s="49">
        <f t="shared" si="0"/>
        <v>0</v>
      </c>
      <c r="P9" s="49">
        <f t="shared" si="0"/>
        <v>0</v>
      </c>
      <c r="Q9" s="49">
        <f t="shared" si="0"/>
        <v>0</v>
      </c>
      <c r="R9" s="49">
        <f t="shared" si="0"/>
        <v>0</v>
      </c>
      <c r="S9" s="49">
        <f t="shared" si="0"/>
        <v>0</v>
      </c>
      <c r="T9" s="49">
        <f t="shared" si="0"/>
        <v>0</v>
      </c>
      <c r="U9" s="49">
        <f t="shared" si="0"/>
        <v>0</v>
      </c>
      <c r="V9" s="49">
        <f t="shared" si="0"/>
        <v>0</v>
      </c>
      <c r="W9" s="49">
        <f t="shared" si="0"/>
        <v>0</v>
      </c>
      <c r="X9" s="49">
        <f t="shared" si="0"/>
        <v>0</v>
      </c>
      <c r="Y9" s="49">
        <f t="shared" si="0"/>
        <v>0</v>
      </c>
      <c r="Z9" s="49">
        <f t="shared" si="0"/>
        <v>0</v>
      </c>
      <c r="AA9" s="49">
        <f t="shared" si="0"/>
        <v>0</v>
      </c>
      <c r="AB9" s="49">
        <f t="shared" si="0"/>
        <v>0</v>
      </c>
      <c r="AC9" s="49">
        <f t="shared" si="0"/>
        <v>0</v>
      </c>
      <c r="AD9" s="49">
        <f t="shared" si="0"/>
        <v>0</v>
      </c>
      <c r="AE9" s="49">
        <f t="shared" si="0"/>
        <v>0</v>
      </c>
      <c r="AF9" s="49">
        <f t="shared" si="0"/>
        <v>0</v>
      </c>
      <c r="AG9" s="49">
        <f t="shared" si="0"/>
        <v>0</v>
      </c>
      <c r="AH9" s="49">
        <f t="shared" si="0"/>
        <v>0</v>
      </c>
      <c r="AI9" s="49">
        <f t="shared" si="0"/>
        <v>0</v>
      </c>
      <c r="AJ9" s="49">
        <f t="shared" si="0"/>
        <v>0</v>
      </c>
      <c r="AK9" s="49">
        <f t="shared" si="0"/>
        <v>0</v>
      </c>
    </row>
    <row r="10" spans="2:37" x14ac:dyDescent="0.25">
      <c r="C10" s="3" t="s">
        <v>40</v>
      </c>
      <c r="D10" s="15" t="s">
        <v>157</v>
      </c>
      <c r="F10" s="54">
        <f>SUM(G9:AK9)</f>
        <v>0</v>
      </c>
    </row>
    <row r="12" spans="2:37" x14ac:dyDescent="0.25">
      <c r="C12" s="3" t="s">
        <v>47</v>
      </c>
      <c r="D12" s="15" t="s">
        <v>170</v>
      </c>
      <c r="E12" s="15" t="s">
        <v>10</v>
      </c>
      <c r="F12" s="50"/>
    </row>
    <row r="13" spans="2:37" ht="16.2" x14ac:dyDescent="0.35">
      <c r="C13" s="3" t="s">
        <v>61</v>
      </c>
      <c r="D13" s="37" t="s">
        <v>156</v>
      </c>
      <c r="E13" s="15" t="s">
        <v>48</v>
      </c>
      <c r="F13" s="30">
        <f>IF(F10=0,0,IF((F12-ROZLICZENIE!H29)&lt;=0,0,(F12-ROZLICZENIE!H29)/F10))</f>
        <v>0</v>
      </c>
    </row>
    <row r="14" spans="2:37" x14ac:dyDescent="0.25">
      <c r="F14" s="30"/>
    </row>
    <row r="15" spans="2:37" x14ac:dyDescent="0.25">
      <c r="F15" s="30"/>
    </row>
    <row r="16" spans="2:37" x14ac:dyDescent="0.25">
      <c r="F16" s="30"/>
    </row>
    <row r="17" spans="2:37" x14ac:dyDescent="0.25">
      <c r="F17" s="30"/>
    </row>
    <row r="18" spans="2:37" ht="13.95" customHeight="1" x14ac:dyDescent="0.25">
      <c r="B18" s="68" t="s">
        <v>107</v>
      </c>
      <c r="C18" s="68"/>
      <c r="D18" s="68"/>
    </row>
    <row r="19" spans="2:37" ht="13.95" customHeight="1" x14ac:dyDescent="0.25">
      <c r="B19" s="68"/>
      <c r="C19" s="68"/>
      <c r="D19" s="68"/>
    </row>
    <row r="21" spans="2:37" x14ac:dyDescent="0.25">
      <c r="C21" s="3" t="s">
        <v>64</v>
      </c>
      <c r="D21" s="46"/>
    </row>
    <row r="22" spans="2:37" x14ac:dyDescent="0.25">
      <c r="C22" s="3" t="s">
        <v>65</v>
      </c>
      <c r="D22" s="13" t="s">
        <v>74</v>
      </c>
    </row>
    <row r="24" spans="2:37" x14ac:dyDescent="0.25">
      <c r="C24" s="3" t="s">
        <v>35</v>
      </c>
      <c r="F24" s="16"/>
      <c r="G24" s="3">
        <v>1</v>
      </c>
      <c r="H24" s="3">
        <v>2</v>
      </c>
      <c r="I24" s="3">
        <v>3</v>
      </c>
      <c r="J24" s="3">
        <v>4</v>
      </c>
      <c r="K24" s="3">
        <v>5</v>
      </c>
      <c r="L24" s="3">
        <v>6</v>
      </c>
      <c r="M24" s="3">
        <v>7</v>
      </c>
      <c r="N24" s="3">
        <v>8</v>
      </c>
      <c r="O24" s="3">
        <v>9</v>
      </c>
      <c r="P24" s="3">
        <v>10</v>
      </c>
      <c r="Q24" s="3">
        <v>11</v>
      </c>
      <c r="R24" s="3">
        <v>12</v>
      </c>
      <c r="S24" s="3">
        <v>13</v>
      </c>
      <c r="T24" s="3">
        <v>14</v>
      </c>
      <c r="U24" s="3">
        <v>15</v>
      </c>
      <c r="V24" s="3">
        <v>16</v>
      </c>
      <c r="W24" s="3">
        <v>17</v>
      </c>
      <c r="X24" s="3">
        <v>18</v>
      </c>
      <c r="Y24" s="3">
        <v>19</v>
      </c>
      <c r="Z24" s="3">
        <v>20</v>
      </c>
      <c r="AA24" s="3">
        <v>21</v>
      </c>
      <c r="AB24" s="3">
        <v>22</v>
      </c>
      <c r="AC24" s="3">
        <v>23</v>
      </c>
      <c r="AD24" s="3">
        <v>24</v>
      </c>
      <c r="AE24" s="3">
        <v>25</v>
      </c>
      <c r="AF24" s="3">
        <v>26</v>
      </c>
      <c r="AG24" s="3">
        <v>27</v>
      </c>
      <c r="AH24" s="3">
        <v>28</v>
      </c>
      <c r="AI24" s="3">
        <v>29</v>
      </c>
      <c r="AJ24" s="3">
        <v>30</v>
      </c>
      <c r="AK24" s="3">
        <v>31</v>
      </c>
    </row>
    <row r="25" spans="2:37" x14ac:dyDescent="0.25">
      <c r="C25" s="47" t="s">
        <v>36</v>
      </c>
      <c r="D25" s="15" t="s">
        <v>168</v>
      </c>
      <c r="E25" s="15" t="s">
        <v>19</v>
      </c>
      <c r="F25" s="16"/>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row>
    <row r="26" spans="2:37" x14ac:dyDescent="0.25">
      <c r="C26" s="47" t="s">
        <v>37</v>
      </c>
      <c r="D26" s="15" t="s">
        <v>169</v>
      </c>
      <c r="E26" s="15" t="s">
        <v>19</v>
      </c>
      <c r="F26" s="16"/>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row>
    <row r="27" spans="2:37" x14ac:dyDescent="0.25">
      <c r="C27" s="3" t="s">
        <v>38</v>
      </c>
      <c r="D27" s="15" t="s">
        <v>39</v>
      </c>
      <c r="E27" s="15" t="s">
        <v>19</v>
      </c>
      <c r="G27" s="49">
        <f>IF(G26-G25&lt;0,0,G26-G25)</f>
        <v>0</v>
      </c>
      <c r="H27" s="49">
        <f t="shared" ref="H27:AK27" si="1">IF(H26-H25&lt;0,0,H26-H25)</f>
        <v>0</v>
      </c>
      <c r="I27" s="49">
        <f t="shared" si="1"/>
        <v>0</v>
      </c>
      <c r="J27" s="49">
        <f t="shared" si="1"/>
        <v>0</v>
      </c>
      <c r="K27" s="49">
        <f t="shared" si="1"/>
        <v>0</v>
      </c>
      <c r="L27" s="49">
        <f t="shared" si="1"/>
        <v>0</v>
      </c>
      <c r="M27" s="49">
        <f t="shared" si="1"/>
        <v>0</v>
      </c>
      <c r="N27" s="49">
        <f t="shared" si="1"/>
        <v>0</v>
      </c>
      <c r="O27" s="49">
        <f t="shared" si="1"/>
        <v>0</v>
      </c>
      <c r="P27" s="49">
        <f t="shared" si="1"/>
        <v>0</v>
      </c>
      <c r="Q27" s="49">
        <f t="shared" si="1"/>
        <v>0</v>
      </c>
      <c r="R27" s="49">
        <f t="shared" si="1"/>
        <v>0</v>
      </c>
      <c r="S27" s="49">
        <f t="shared" si="1"/>
        <v>0</v>
      </c>
      <c r="T27" s="49">
        <f t="shared" si="1"/>
        <v>0</v>
      </c>
      <c r="U27" s="49">
        <f t="shared" si="1"/>
        <v>0</v>
      </c>
      <c r="V27" s="49">
        <f t="shared" si="1"/>
        <v>0</v>
      </c>
      <c r="W27" s="49">
        <f t="shared" si="1"/>
        <v>0</v>
      </c>
      <c r="X27" s="49">
        <f t="shared" si="1"/>
        <v>0</v>
      </c>
      <c r="Y27" s="49">
        <f t="shared" si="1"/>
        <v>0</v>
      </c>
      <c r="Z27" s="49">
        <f t="shared" si="1"/>
        <v>0</v>
      </c>
      <c r="AA27" s="49">
        <f t="shared" si="1"/>
        <v>0</v>
      </c>
      <c r="AB27" s="49">
        <f t="shared" si="1"/>
        <v>0</v>
      </c>
      <c r="AC27" s="49">
        <f t="shared" si="1"/>
        <v>0</v>
      </c>
      <c r="AD27" s="49">
        <f t="shared" si="1"/>
        <v>0</v>
      </c>
      <c r="AE27" s="49">
        <f t="shared" si="1"/>
        <v>0</v>
      </c>
      <c r="AF27" s="49">
        <f t="shared" si="1"/>
        <v>0</v>
      </c>
      <c r="AG27" s="49">
        <f t="shared" si="1"/>
        <v>0</v>
      </c>
      <c r="AH27" s="49">
        <f t="shared" si="1"/>
        <v>0</v>
      </c>
      <c r="AI27" s="49">
        <f t="shared" si="1"/>
        <v>0</v>
      </c>
      <c r="AJ27" s="49">
        <f t="shared" si="1"/>
        <v>0</v>
      </c>
      <c r="AK27" s="49">
        <f t="shared" si="1"/>
        <v>0</v>
      </c>
    </row>
    <row r="28" spans="2:37" x14ac:dyDescent="0.25">
      <c r="C28" s="3" t="s">
        <v>40</v>
      </c>
      <c r="D28" s="15" t="s">
        <v>159</v>
      </c>
      <c r="F28" s="54">
        <f>SUM(G27:AK27)</f>
        <v>0</v>
      </c>
    </row>
    <row r="30" spans="2:37" x14ac:dyDescent="0.25">
      <c r="C30" s="3" t="s">
        <v>47</v>
      </c>
      <c r="D30" s="15" t="s">
        <v>170</v>
      </c>
      <c r="E30" s="15" t="s">
        <v>10</v>
      </c>
      <c r="F30" s="50"/>
    </row>
    <row r="31" spans="2:37" ht="16.2" x14ac:dyDescent="0.35">
      <c r="C31" s="3" t="s">
        <v>61</v>
      </c>
      <c r="D31" s="37" t="s">
        <v>158</v>
      </c>
      <c r="E31" s="15" t="s">
        <v>48</v>
      </c>
      <c r="F31" s="30">
        <f>IF(F28=0,0,IF((F30-ROZLICZENIE!K29)&lt;=0,0,(F30-ROZLICZENIE!K29)/F28))</f>
        <v>0</v>
      </c>
    </row>
    <row r="36" spans="3:6" x14ac:dyDescent="0.25">
      <c r="D36" s="3" t="s">
        <v>58</v>
      </c>
      <c r="E36" s="15" t="s">
        <v>6</v>
      </c>
      <c r="F36" s="51">
        <f>IF(F13-F31&lt;0,0,F13-F31)</f>
        <v>0</v>
      </c>
    </row>
    <row r="37" spans="3:6" x14ac:dyDescent="0.25">
      <c r="D37" s="3" t="s">
        <v>171</v>
      </c>
      <c r="E37" s="15" t="s">
        <v>10</v>
      </c>
      <c r="F37" s="51">
        <f>F36*F28</f>
        <v>0</v>
      </c>
    </row>
    <row r="38" spans="3:6" ht="16.2" x14ac:dyDescent="0.35">
      <c r="D38" s="3" t="s">
        <v>163</v>
      </c>
      <c r="E38" s="15" t="s">
        <v>69</v>
      </c>
      <c r="F38" s="51">
        <f>F37*ROZLICZENIE!E22</f>
        <v>0</v>
      </c>
    </row>
    <row r="39" spans="3:6" x14ac:dyDescent="0.25">
      <c r="C39" s="3" t="s">
        <v>67</v>
      </c>
      <c r="D39" s="3" t="s">
        <v>60</v>
      </c>
      <c r="E39" s="15" t="s">
        <v>70</v>
      </c>
      <c r="F39" s="52">
        <f>IF(SUM(ROZLICZENIE!G13:K13)=0,0,SUM(ROZLICZENIE!G12:K12)/SUM(ROZLICZENIE!G13:K13))</f>
        <v>0</v>
      </c>
    </row>
  </sheetData>
  <mergeCells count="2">
    <mergeCell ref="B1:D2"/>
    <mergeCell ref="B18:D19"/>
  </mergeCells>
  <printOptions horizontalCentered="1" verticalCentered="1"/>
  <pageMargins left="0" right="0" top="0.74803149606299213" bottom="0.74803149606299213" header="0.31496062992125984" footer="0.31496062992125984"/>
  <pageSetup paperSize="8"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16</vt:i4>
      </vt:variant>
      <vt:variant>
        <vt:lpstr>Nazwane zakresy</vt:lpstr>
      </vt:variant>
      <vt:variant>
        <vt:i4>16</vt:i4>
      </vt:variant>
    </vt:vector>
  </HeadingPairs>
  <TitlesOfParts>
    <vt:vector size="32" baseType="lpstr">
      <vt:lpstr>INSTRUKCJA</vt:lpstr>
      <vt:lpstr>metodyka-DEFINICJE</vt:lpstr>
      <vt:lpstr>zakres AUDYTU</vt:lpstr>
      <vt:lpstr>ROZLICZENIE</vt:lpstr>
      <vt:lpstr>styczeń</vt:lpstr>
      <vt:lpstr>luty</vt:lpstr>
      <vt:lpstr>marzec</vt:lpstr>
      <vt:lpstr>kwiecień</vt:lpstr>
      <vt:lpstr>maj</vt:lpstr>
      <vt:lpstr>czerwiec</vt:lpstr>
      <vt:lpstr>lipiec</vt:lpstr>
      <vt:lpstr>sierpień</vt:lpstr>
      <vt:lpstr>wrzesień</vt:lpstr>
      <vt:lpstr>październik</vt:lpstr>
      <vt:lpstr>listopad</vt:lpstr>
      <vt:lpstr>grudzień</vt:lpstr>
      <vt:lpstr>czerwiec!Obszar_wydruku</vt:lpstr>
      <vt:lpstr>grudzień!Obszar_wydruku</vt:lpstr>
      <vt:lpstr>INSTRUKCJA!Obszar_wydruku</vt:lpstr>
      <vt:lpstr>kwiecień!Obszar_wydruku</vt:lpstr>
      <vt:lpstr>lipiec!Obszar_wydruku</vt:lpstr>
      <vt:lpstr>listopad!Obszar_wydruku</vt:lpstr>
      <vt:lpstr>luty!Obszar_wydruku</vt:lpstr>
      <vt:lpstr>maj!Obszar_wydruku</vt:lpstr>
      <vt:lpstr>marzec!Obszar_wydruku</vt:lpstr>
      <vt:lpstr>'metodyka-DEFINICJE'!Obszar_wydruku</vt:lpstr>
      <vt:lpstr>październik!Obszar_wydruku</vt:lpstr>
      <vt:lpstr>ROZLICZENIE!Obszar_wydruku</vt:lpstr>
      <vt:lpstr>sierpień!Obszar_wydruku</vt:lpstr>
      <vt:lpstr>styczeń!Obszar_wydruku</vt:lpstr>
      <vt:lpstr>wrzesień!Obszar_wydruku</vt:lpstr>
      <vt:lpstr>'zakres AUDYTU'!Obszar_wydruku</vt:lpstr>
    </vt:vector>
  </TitlesOfParts>
  <Company>NFOSiGW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 Załącznik ekologiczno – techniczny tj. metodyka wyliczenia wskaźnika efektu</dc:title>
  <dc:creator>Jamiołkowski Wiesław</dc:creator>
  <cp:lastModifiedBy>Janicka-Struska Agnieszka</cp:lastModifiedBy>
  <cp:lastPrinted>2023-03-15T14:03:36Z</cp:lastPrinted>
  <dcterms:created xsi:type="dcterms:W3CDTF">2023-02-23T11:24:41Z</dcterms:created>
  <dcterms:modified xsi:type="dcterms:W3CDTF">2024-05-09T08:13:31Z</dcterms:modified>
</cp:coreProperties>
</file>