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4\"/>
    </mc:Choice>
  </mc:AlternateContent>
  <bookViews>
    <workbookView xWindow="0" yWindow="0" windowWidth="30720" windowHeight="13128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<sst xmlns="http://schemas.openxmlformats.org/spreadsheetml/2006/main" count="75" uniqueCount="44">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</sst>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0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11" activePane="bottomRight" state="frozen"/>
      <selection pane="topRight" activeCell="C1" sqref="C1"/>
      <selection pane="bottomLeft" activeCell="A4" sqref="A4"/>
      <selection pane="bottomRight" activeCell="B129" sqref="B129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9">
        <f>SUM(B103:B114)</f>
        <v>57111.709699999999</v>
      </c>
      <c r="C115" s="159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f>EDATE(A118,1)</f>
        <v>44621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f t="shared" ref="A120:A128" si="6">EDATE(A119,1)</f>
        <v>44652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f t="shared" si="6"/>
        <v>44682</v>
      </c>
      <c r="B121" s="84"/>
      <c r="C121" s="84"/>
      <c r="D121" s="33"/>
      <c r="E121" s="85"/>
      <c r="F121" s="41"/>
      <c r="G121" s="37"/>
      <c r="H121" s="40"/>
      <c r="I121" s="40"/>
      <c r="J121" s="40"/>
      <c r="K121" s="40"/>
      <c r="L121" s="40"/>
      <c r="M121" s="40"/>
      <c r="N121" s="113"/>
      <c r="O121" s="41"/>
      <c r="P121" s="38"/>
      <c r="Q121" s="38"/>
      <c r="R121" s="41"/>
      <c r="S121" s="38"/>
      <c r="T121" s="38"/>
      <c r="U121" s="38"/>
      <c r="V121" s="41"/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f t="shared" si="6"/>
        <v>44713</v>
      </c>
      <c r="B122" s="84"/>
      <c r="C122" s="84"/>
      <c r="D122" s="33"/>
      <c r="E122" s="85"/>
      <c r="F122" s="41"/>
      <c r="G122" s="37"/>
      <c r="H122" s="40"/>
      <c r="I122" s="40"/>
      <c r="J122" s="40"/>
      <c r="K122" s="40"/>
      <c r="L122" s="40"/>
      <c r="M122" s="40"/>
      <c r="N122" s="113"/>
      <c r="O122" s="41"/>
      <c r="P122" s="38"/>
      <c r="Q122" s="38"/>
      <c r="R122" s="41"/>
      <c r="S122" s="38"/>
      <c r="T122" s="38"/>
      <c r="U122" s="38"/>
      <c r="V122" s="41"/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f t="shared" si="6"/>
        <v>44743</v>
      </c>
      <c r="B123" s="84"/>
      <c r="C123" s="84"/>
      <c r="D123" s="33"/>
      <c r="E123" s="85"/>
      <c r="F123" s="41"/>
      <c r="G123" s="37"/>
      <c r="H123" s="40"/>
      <c r="I123" s="40"/>
      <c r="J123" s="40"/>
      <c r="K123" s="40"/>
      <c r="L123" s="40"/>
      <c r="M123" s="40"/>
      <c r="N123" s="113"/>
      <c r="O123" s="41"/>
      <c r="P123" s="38"/>
      <c r="Q123" s="38"/>
      <c r="R123" s="41"/>
      <c r="S123" s="38"/>
      <c r="T123" s="38"/>
      <c r="U123" s="38"/>
      <c r="V123" s="41"/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9653.1481999999996</v>
      </c>
      <c r="C129" s="99">
        <f>SUM(C117:C128)</f>
        <v>1128.1875</v>
      </c>
      <c r="D129" s="100">
        <f>C129/B129</f>
        <v>0.11687249347316558</v>
      </c>
      <c r="E129" s="101">
        <f>SUM(E117:E128)</f>
        <v>438.31940000000003</v>
      </c>
      <c r="F129" s="102">
        <f>E129/B129</f>
        <v>4.5406886014657893E-2</v>
      </c>
      <c r="G129" s="103"/>
      <c r="H129" s="155">
        <v>3.3542632236807465E-2</v>
      </c>
      <c r="I129" s="156">
        <v>0.13245227085605088</v>
      </c>
      <c r="J129" s="156">
        <v>2.5794672871592296E-2</v>
      </c>
      <c r="K129" s="156">
        <v>6.0800589386993981E-2</v>
      </c>
      <c r="L129" s="156">
        <v>0.55805910034614414</v>
      </c>
      <c r="M129" s="156">
        <v>0.17329080268341887</v>
      </c>
      <c r="N129" s="155">
        <v>7.7925458556618865E-3</v>
      </c>
      <c r="O129" s="155">
        <v>8.2673857633305571E-3</v>
      </c>
      <c r="P129" s="61">
        <v>0.43023311296515682</v>
      </c>
      <c r="Q129" s="63">
        <v>0.56912601839055987</v>
      </c>
      <c r="R129" s="66">
        <v>6.4086864428332304E-4</v>
      </c>
      <c r="S129" s="61">
        <v>1.0976147522921219E-2</v>
      </c>
      <c r="T129" s="63">
        <v>6.3318182089554129E-2</v>
      </c>
      <c r="U129" s="63">
        <v>0.27750664382016493</v>
      </c>
      <c r="V129" s="66">
        <v>0.64819902656735973</v>
      </c>
      <c r="X129" s="115"/>
      <c r="Z129" s="120"/>
      <c r="AB129" s="27"/>
      <c r="AC129" s="27"/>
      <c r="AD129" s="27"/>
      <c r="AE129" s="27"/>
      <c r="AF129" s="27"/>
    </row>
    <row r="130" spans="1:32" ht="15" thickTop="1" x14ac:dyDescent="0.3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4.4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2" thickTop="1" x14ac:dyDescent="0.25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4.4" x14ac:dyDescent="0.3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4.4" x14ac:dyDescent="0.3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4.4" x14ac:dyDescent="0.3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4.4" x14ac:dyDescent="0.3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4.4" x14ac:dyDescent="0.3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4.4" x14ac:dyDescent="0.3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4.4" x14ac:dyDescent="0.3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4.4" x14ac:dyDescent="0.3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4.4" x14ac:dyDescent="0.3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4.4" x14ac:dyDescent="0.3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4.4" x14ac:dyDescent="0.3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4.4" x14ac:dyDescent="0.3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4.4" x14ac:dyDescent="0.3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4.4" x14ac:dyDescent="0.3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4.4" x14ac:dyDescent="0.3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7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3">
      <c r="A150" s="142">
        <v>2023</v>
      </c>
      <c r="B150" s="143">
        <f>B129</f>
        <v>9653.1481999999996</v>
      </c>
      <c r="C150" s="144">
        <f t="shared" ref="C150:V150" si="8">C129</f>
        <v>1128.1875</v>
      </c>
      <c r="D150" s="145">
        <f t="shared" si="8"/>
        <v>0.11687249347316558</v>
      </c>
      <c r="E150" s="146">
        <f t="shared" si="8"/>
        <v>438.31940000000003</v>
      </c>
      <c r="F150" s="147">
        <f t="shared" si="8"/>
        <v>4.5406886014657893E-2</v>
      </c>
      <c r="G150" s="158"/>
      <c r="H150" s="148">
        <f t="shared" si="8"/>
        <v>3.3542632236807465E-2</v>
      </c>
      <c r="I150" s="148">
        <f t="shared" si="8"/>
        <v>0.13245227085605088</v>
      </c>
      <c r="J150" s="148">
        <f t="shared" si="8"/>
        <v>2.5794672871592296E-2</v>
      </c>
      <c r="K150" s="148">
        <f t="shared" si="8"/>
        <v>6.0800589386993981E-2</v>
      </c>
      <c r="L150" s="148">
        <f t="shared" si="8"/>
        <v>0.55805910034614414</v>
      </c>
      <c r="M150" s="148">
        <f t="shared" si="8"/>
        <v>0.17329080268341887</v>
      </c>
      <c r="N150" s="149">
        <f t="shared" si="8"/>
        <v>7.7925458556618865E-3</v>
      </c>
      <c r="O150" s="150">
        <f t="shared" si="8"/>
        <v>8.2673857633305571E-3</v>
      </c>
      <c r="P150" s="151">
        <f t="shared" si="8"/>
        <v>0.43023311296515682</v>
      </c>
      <c r="Q150" s="148">
        <f t="shared" si="8"/>
        <v>0.56912601839055987</v>
      </c>
      <c r="R150" s="152">
        <f t="shared" si="8"/>
        <v>6.4086864428332304E-4</v>
      </c>
      <c r="S150" s="151">
        <f t="shared" si="8"/>
        <v>1.0976147522921219E-2</v>
      </c>
      <c r="T150" s="148">
        <f t="shared" si="8"/>
        <v>6.3318182089554129E-2</v>
      </c>
      <c r="U150" s="148">
        <f t="shared" si="8"/>
        <v>0.27750664382016493</v>
      </c>
      <c r="V150" s="152">
        <f t="shared" si="8"/>
        <v>0.64819902656735973</v>
      </c>
    </row>
    <row r="151" spans="1:29" s="5" customFormat="1" ht="13.8" thickTop="1" x14ac:dyDescent="0.25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4.4" x14ac:dyDescent="0.3">
      <c r="A152" s="5" t="s">
        <v>40</v>
      </c>
      <c r="W152" s="27"/>
      <c r="X152" s="27"/>
      <c r="Y152" s="27"/>
    </row>
    <row r="153" spans="1:29" s="5" customFormat="1" x14ac:dyDescent="0.25">
      <c r="A153" s="5" t="s">
        <v>42</v>
      </c>
      <c r="B153" s="132"/>
      <c r="O153" s="132"/>
    </row>
    <row r="154" spans="1:29" s="5" customFormat="1" x14ac:dyDescent="0.25"/>
    <row r="155" spans="1:29" s="5" customFormat="1" x14ac:dyDescent="0.25"/>
    <row r="156" spans="1:29" s="5" customFormat="1" x14ac:dyDescent="0.25"/>
    <row r="157" spans="1:29" s="5" customFormat="1" x14ac:dyDescent="0.25"/>
    <row r="158" spans="1:29" s="5" customFormat="1" x14ac:dyDescent="0.25"/>
    <row r="159" spans="1:29" s="5" customFormat="1" x14ac:dyDescent="0.25"/>
    <row r="160" spans="1:29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2023-05-12T12:03:53Z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