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cja\wydzial zamowien publicznych\postępowania 2021\2-21 odczynniki\SWZ\"/>
    </mc:Choice>
  </mc:AlternateContent>
  <xr:revisionPtr revIDLastSave="0" documentId="13_ncr:1_{19787D92-EE3B-4C53-9113-8BEA1B3349CD}" xr6:coauthVersionLast="36" xr6:coauthVersionMax="36" xr10:uidLastSave="{00000000-0000-0000-0000-000000000000}"/>
  <bookViews>
    <workbookView xWindow="20370" yWindow="-120" windowWidth="23250" windowHeight="13170" xr2:uid="{00000000-000D-0000-FFFF-FFFF00000000}"/>
  </bookViews>
  <sheets>
    <sheet name="Rozdział 7 LG" sheetId="1" r:id="rId1"/>
  </sheets>
  <calcPr calcId="191029"/>
</workbook>
</file>

<file path=xl/calcChain.xml><?xml version="1.0" encoding="utf-8"?>
<calcChain xmlns="http://schemas.openxmlformats.org/spreadsheetml/2006/main">
  <c r="H526" i="1" l="1"/>
  <c r="J526" i="1" s="1"/>
  <c r="H527" i="1"/>
  <c r="J527" i="1" s="1"/>
  <c r="H528" i="1"/>
  <c r="J528" i="1" s="1"/>
  <c r="H529" i="1"/>
  <c r="J529" i="1" s="1"/>
  <c r="H530" i="1"/>
  <c r="J530" i="1" s="1"/>
  <c r="H531" i="1"/>
  <c r="J531" i="1" s="1"/>
  <c r="H532" i="1"/>
  <c r="J532" i="1" s="1"/>
  <c r="H533" i="1"/>
  <c r="J533" i="1" s="1"/>
  <c r="H534" i="1"/>
  <c r="J534" i="1" s="1"/>
  <c r="H535" i="1"/>
  <c r="J535" i="1" s="1"/>
  <c r="H536" i="1"/>
  <c r="J536" i="1" s="1"/>
  <c r="H537" i="1"/>
  <c r="J537" i="1" s="1"/>
  <c r="H538" i="1"/>
  <c r="J538" i="1" s="1"/>
  <c r="H539" i="1"/>
  <c r="J539" i="1" s="1"/>
  <c r="H525" i="1"/>
  <c r="J525" i="1" l="1"/>
  <c r="J540" i="1" s="1"/>
  <c r="H540" i="1"/>
  <c r="H518" i="1"/>
  <c r="J518" i="1" s="1"/>
  <c r="H510" i="1"/>
  <c r="J510" i="1" s="1"/>
  <c r="H511" i="1"/>
  <c r="J511" i="1" s="1"/>
  <c r="H502" i="1"/>
  <c r="J502" i="1" s="1"/>
  <c r="H481" i="1"/>
  <c r="J481" i="1" s="1"/>
  <c r="H482" i="1"/>
  <c r="J482" i="1" s="1"/>
  <c r="H483" i="1"/>
  <c r="J483" i="1" s="1"/>
  <c r="H484" i="1"/>
  <c r="J484" i="1" s="1"/>
  <c r="H485" i="1"/>
  <c r="J485" i="1" s="1"/>
  <c r="H465" i="1"/>
  <c r="J465" i="1" s="1"/>
  <c r="H466" i="1"/>
  <c r="J466" i="1" s="1"/>
  <c r="H464" i="1"/>
  <c r="H457" i="1"/>
  <c r="H434" i="1"/>
  <c r="J434" i="1" s="1"/>
  <c r="H435" i="1"/>
  <c r="J435" i="1" s="1"/>
  <c r="H418" i="1"/>
  <c r="J418" i="1" s="1"/>
  <c r="H419" i="1"/>
  <c r="J419" i="1" s="1"/>
  <c r="H403" i="1"/>
  <c r="J403" i="1" s="1"/>
  <c r="H404" i="1"/>
  <c r="J404" i="1" s="1"/>
  <c r="H405" i="1"/>
  <c r="J405" i="1" s="1"/>
  <c r="H406" i="1"/>
  <c r="J406" i="1" s="1"/>
  <c r="H407" i="1"/>
  <c r="J407" i="1" s="1"/>
  <c r="H408" i="1"/>
  <c r="J408" i="1" s="1"/>
  <c r="H409" i="1"/>
  <c r="J409" i="1" s="1"/>
  <c r="H410" i="1"/>
  <c r="J410" i="1" s="1"/>
  <c r="H340" i="1"/>
  <c r="J340" i="1" s="1"/>
  <c r="H341" i="1"/>
  <c r="J341" i="1" s="1"/>
  <c r="H342" i="1"/>
  <c r="J342" i="1" s="1"/>
  <c r="H343" i="1"/>
  <c r="J343" i="1" s="1"/>
  <c r="H344" i="1"/>
  <c r="J344" i="1" s="1"/>
  <c r="H345" i="1"/>
  <c r="J345" i="1" s="1"/>
  <c r="H346" i="1"/>
  <c r="J346" i="1" s="1"/>
  <c r="H347" i="1"/>
  <c r="J347" i="1" s="1"/>
  <c r="H348" i="1"/>
  <c r="J348" i="1" s="1"/>
  <c r="H349" i="1"/>
  <c r="J349" i="1" s="1"/>
  <c r="H350" i="1"/>
  <c r="J350" i="1" s="1"/>
  <c r="H351" i="1"/>
  <c r="J351" i="1" s="1"/>
  <c r="H352" i="1"/>
  <c r="J352" i="1" s="1"/>
  <c r="H353" i="1"/>
  <c r="J353" i="1" s="1"/>
  <c r="H354" i="1"/>
  <c r="J354" i="1" s="1"/>
  <c r="H355" i="1"/>
  <c r="J355" i="1" s="1"/>
  <c r="H356" i="1"/>
  <c r="J356" i="1" s="1"/>
  <c r="H357" i="1"/>
  <c r="J357" i="1" s="1"/>
  <c r="H358" i="1"/>
  <c r="J358" i="1" s="1"/>
  <c r="H359" i="1"/>
  <c r="J359" i="1" s="1"/>
  <c r="H360" i="1"/>
  <c r="J360" i="1" s="1"/>
  <c r="H361" i="1"/>
  <c r="J361" i="1" s="1"/>
  <c r="H362" i="1"/>
  <c r="J362" i="1" s="1"/>
  <c r="H363" i="1"/>
  <c r="J363" i="1" s="1"/>
  <c r="H364" i="1"/>
  <c r="J364" i="1" s="1"/>
  <c r="H365" i="1"/>
  <c r="J365" i="1" s="1"/>
  <c r="H366" i="1"/>
  <c r="J366" i="1" s="1"/>
  <c r="H367" i="1"/>
  <c r="J367" i="1" s="1"/>
  <c r="H368" i="1"/>
  <c r="J368" i="1" s="1"/>
  <c r="H369" i="1"/>
  <c r="J369" i="1" s="1"/>
  <c r="H370" i="1"/>
  <c r="J370" i="1" s="1"/>
  <c r="H371" i="1"/>
  <c r="J371" i="1" s="1"/>
  <c r="H372" i="1"/>
  <c r="J372" i="1" s="1"/>
  <c r="H373" i="1"/>
  <c r="J373" i="1" s="1"/>
  <c r="H374" i="1"/>
  <c r="J374" i="1" s="1"/>
  <c r="H375" i="1"/>
  <c r="J375" i="1" s="1"/>
  <c r="H376" i="1"/>
  <c r="J376" i="1" s="1"/>
  <c r="H377" i="1"/>
  <c r="J377" i="1" s="1"/>
  <c r="H378" i="1"/>
  <c r="J378" i="1" s="1"/>
  <c r="H379" i="1"/>
  <c r="J379" i="1" s="1"/>
  <c r="H380" i="1"/>
  <c r="J380" i="1" s="1"/>
  <c r="H381" i="1"/>
  <c r="J381" i="1" s="1"/>
  <c r="H310" i="1"/>
  <c r="J310" i="1" s="1"/>
  <c r="H311" i="1"/>
  <c r="J311" i="1" s="1"/>
  <c r="H296" i="1"/>
  <c r="J296" i="1" s="1"/>
  <c r="H297" i="1"/>
  <c r="J297" i="1" s="1"/>
  <c r="H298" i="1"/>
  <c r="J298" i="1" s="1"/>
  <c r="H299" i="1"/>
  <c r="J299" i="1" s="1"/>
  <c r="H300" i="1"/>
  <c r="J300" i="1" s="1"/>
  <c r="H301" i="1"/>
  <c r="J301" i="1" s="1"/>
  <c r="H302" i="1"/>
  <c r="J302" i="1" s="1"/>
  <c r="H282" i="1"/>
  <c r="J282" i="1" s="1"/>
  <c r="H283" i="1"/>
  <c r="J283" i="1" s="1"/>
  <c r="H284" i="1"/>
  <c r="J284" i="1" s="1"/>
  <c r="H285" i="1"/>
  <c r="J285" i="1" s="1"/>
  <c r="H286" i="1"/>
  <c r="J286" i="1" s="1"/>
  <c r="H287" i="1"/>
  <c r="J287" i="1" s="1"/>
  <c r="H288" i="1"/>
  <c r="J288" i="1" s="1"/>
  <c r="H209" i="1"/>
  <c r="J209" i="1" s="1"/>
  <c r="H210" i="1"/>
  <c r="J210" i="1" s="1"/>
  <c r="H211" i="1"/>
  <c r="J211" i="1" s="1"/>
  <c r="H212" i="1"/>
  <c r="J212" i="1" s="1"/>
  <c r="H213" i="1"/>
  <c r="J213" i="1" s="1"/>
  <c r="H214" i="1"/>
  <c r="J214" i="1" s="1"/>
  <c r="H215" i="1"/>
  <c r="J215" i="1" s="1"/>
  <c r="H216" i="1"/>
  <c r="J216" i="1" s="1"/>
  <c r="H217" i="1"/>
  <c r="J217" i="1" s="1"/>
  <c r="H218" i="1"/>
  <c r="J218" i="1" s="1"/>
  <c r="H219" i="1"/>
  <c r="J219" i="1" s="1"/>
  <c r="H220" i="1"/>
  <c r="J220" i="1" s="1"/>
  <c r="H221" i="1"/>
  <c r="J221" i="1" s="1"/>
  <c r="H222" i="1"/>
  <c r="J222" i="1" s="1"/>
  <c r="H223" i="1"/>
  <c r="J223" i="1" s="1"/>
  <c r="H224" i="1"/>
  <c r="J224" i="1" s="1"/>
  <c r="H225" i="1"/>
  <c r="J225" i="1" s="1"/>
  <c r="H226" i="1"/>
  <c r="J226" i="1" s="1"/>
  <c r="H227" i="1"/>
  <c r="J227" i="1" s="1"/>
  <c r="H228" i="1"/>
  <c r="J228" i="1" s="1"/>
  <c r="H229" i="1"/>
  <c r="J229" i="1" s="1"/>
  <c r="H230" i="1"/>
  <c r="J230" i="1" s="1"/>
  <c r="H231" i="1"/>
  <c r="J231" i="1" s="1"/>
  <c r="H232" i="1"/>
  <c r="J232" i="1" s="1"/>
  <c r="H233" i="1"/>
  <c r="J233" i="1" s="1"/>
  <c r="H234" i="1"/>
  <c r="J234" i="1" s="1"/>
  <c r="H235" i="1"/>
  <c r="J235" i="1" s="1"/>
  <c r="H236" i="1"/>
  <c r="J236" i="1" s="1"/>
  <c r="H237" i="1"/>
  <c r="J237" i="1" s="1"/>
  <c r="H238" i="1"/>
  <c r="J238" i="1" s="1"/>
  <c r="H239" i="1"/>
  <c r="J239" i="1" s="1"/>
  <c r="H240" i="1"/>
  <c r="J240" i="1" s="1"/>
  <c r="H241" i="1"/>
  <c r="J241" i="1" s="1"/>
  <c r="H242" i="1"/>
  <c r="J242" i="1" s="1"/>
  <c r="H243" i="1"/>
  <c r="J243" i="1" s="1"/>
  <c r="H244" i="1"/>
  <c r="J244" i="1" s="1"/>
  <c r="H245" i="1"/>
  <c r="J245" i="1" s="1"/>
  <c r="H246" i="1"/>
  <c r="J246" i="1" s="1"/>
  <c r="H247" i="1"/>
  <c r="J247" i="1" s="1"/>
  <c r="H248" i="1"/>
  <c r="J248" i="1" s="1"/>
  <c r="H249" i="1"/>
  <c r="J249" i="1" s="1"/>
  <c r="H250" i="1"/>
  <c r="J250" i="1" s="1"/>
  <c r="H251" i="1"/>
  <c r="J251" i="1" s="1"/>
  <c r="H252" i="1"/>
  <c r="J252" i="1" s="1"/>
  <c r="H253" i="1"/>
  <c r="J253" i="1" s="1"/>
  <c r="H254" i="1"/>
  <c r="J254" i="1" s="1"/>
  <c r="H255" i="1"/>
  <c r="J255" i="1" s="1"/>
  <c r="H256" i="1"/>
  <c r="J256" i="1" s="1"/>
  <c r="H257" i="1"/>
  <c r="J257" i="1" s="1"/>
  <c r="H258" i="1"/>
  <c r="J258" i="1" s="1"/>
  <c r="H259" i="1"/>
  <c r="J259" i="1" s="1"/>
  <c r="H260" i="1"/>
  <c r="J260" i="1" s="1"/>
  <c r="H195" i="1"/>
  <c r="J195" i="1" s="1"/>
  <c r="H196" i="1"/>
  <c r="J196" i="1" s="1"/>
  <c r="H197" i="1"/>
  <c r="J197" i="1" s="1"/>
  <c r="H198" i="1"/>
  <c r="J198" i="1" s="1"/>
  <c r="H199" i="1"/>
  <c r="J199" i="1" s="1"/>
  <c r="H200" i="1"/>
  <c r="J200" i="1" s="1"/>
  <c r="H201" i="1"/>
  <c r="J201" i="1" s="1"/>
  <c r="H156" i="1"/>
  <c r="J156" i="1" s="1"/>
  <c r="H157" i="1"/>
  <c r="J157" i="1" s="1"/>
  <c r="H158" i="1"/>
  <c r="J158" i="1" s="1"/>
  <c r="H159" i="1"/>
  <c r="J159" i="1" s="1"/>
  <c r="H160" i="1"/>
  <c r="J160" i="1" s="1"/>
  <c r="H161" i="1"/>
  <c r="J161" i="1" s="1"/>
  <c r="H162" i="1"/>
  <c r="J162" i="1" s="1"/>
  <c r="H163" i="1"/>
  <c r="J163" i="1" s="1"/>
  <c r="H164" i="1"/>
  <c r="J164" i="1" s="1"/>
  <c r="H165" i="1"/>
  <c r="J165" i="1" s="1"/>
  <c r="H166" i="1"/>
  <c r="J166" i="1" s="1"/>
  <c r="H167" i="1"/>
  <c r="J167" i="1" s="1"/>
  <c r="H168" i="1"/>
  <c r="J168" i="1" s="1"/>
  <c r="H169" i="1"/>
  <c r="J169" i="1" s="1"/>
  <c r="H170" i="1"/>
  <c r="J170" i="1" s="1"/>
  <c r="H171" i="1"/>
  <c r="J171" i="1" s="1"/>
  <c r="H172" i="1"/>
  <c r="J172" i="1" s="1"/>
  <c r="H173" i="1"/>
  <c r="J173" i="1" s="1"/>
  <c r="H174" i="1"/>
  <c r="J174" i="1" s="1"/>
  <c r="H175" i="1"/>
  <c r="J175" i="1" s="1"/>
  <c r="H176" i="1"/>
  <c r="J176" i="1" s="1"/>
  <c r="H177" i="1"/>
  <c r="J177" i="1" s="1"/>
  <c r="H178" i="1"/>
  <c r="J178" i="1" s="1"/>
  <c r="H179" i="1"/>
  <c r="J179" i="1" s="1"/>
  <c r="H180" i="1"/>
  <c r="J180" i="1" s="1"/>
  <c r="H181" i="1"/>
  <c r="J181" i="1" s="1"/>
  <c r="H182" i="1"/>
  <c r="J182" i="1" s="1"/>
  <c r="H183" i="1"/>
  <c r="J183" i="1" s="1"/>
  <c r="H184" i="1"/>
  <c r="J184" i="1" s="1"/>
  <c r="H185" i="1"/>
  <c r="J185" i="1" s="1"/>
  <c r="H186" i="1"/>
  <c r="J186" i="1" s="1"/>
  <c r="H187" i="1"/>
  <c r="J187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J112" i="1" s="1"/>
  <c r="H113" i="1"/>
  <c r="J113" i="1" s="1"/>
  <c r="H114" i="1"/>
  <c r="J114" i="1" s="1"/>
  <c r="H115" i="1"/>
  <c r="J115" i="1" s="1"/>
  <c r="H116" i="1"/>
  <c r="J116" i="1" s="1"/>
  <c r="H117" i="1"/>
  <c r="J117" i="1" s="1"/>
  <c r="H118" i="1"/>
  <c r="J118" i="1" s="1"/>
  <c r="H119" i="1"/>
  <c r="J119" i="1" s="1"/>
  <c r="H120" i="1"/>
  <c r="J120" i="1" s="1"/>
  <c r="H121" i="1"/>
  <c r="J121" i="1" s="1"/>
  <c r="H122" i="1"/>
  <c r="J122" i="1" s="1"/>
  <c r="H123" i="1"/>
  <c r="J123" i="1" s="1"/>
  <c r="H124" i="1"/>
  <c r="J124" i="1" s="1"/>
  <c r="H125" i="1"/>
  <c r="J125" i="1" s="1"/>
  <c r="H126" i="1"/>
  <c r="J126" i="1" s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J132" i="1" s="1"/>
  <c r="H133" i="1"/>
  <c r="J133" i="1" s="1"/>
  <c r="H134" i="1"/>
  <c r="J134" i="1" s="1"/>
  <c r="H135" i="1"/>
  <c r="J135" i="1" s="1"/>
  <c r="H136" i="1"/>
  <c r="J136" i="1" s="1"/>
  <c r="H137" i="1"/>
  <c r="J137" i="1" s="1"/>
  <c r="H138" i="1"/>
  <c r="J138" i="1" s="1"/>
  <c r="H139" i="1"/>
  <c r="J139" i="1" s="1"/>
  <c r="H140" i="1"/>
  <c r="J140" i="1" s="1"/>
  <c r="H141" i="1"/>
  <c r="J141" i="1" s="1"/>
  <c r="H142" i="1"/>
  <c r="J142" i="1" s="1"/>
  <c r="H143" i="1"/>
  <c r="J143" i="1" s="1"/>
  <c r="H144" i="1"/>
  <c r="J144" i="1" s="1"/>
  <c r="H145" i="1"/>
  <c r="J145" i="1" s="1"/>
  <c r="H146" i="1"/>
  <c r="J146" i="1" s="1"/>
  <c r="H147" i="1"/>
  <c r="J147" i="1" s="1"/>
  <c r="H148" i="1"/>
  <c r="J14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17" i="1"/>
  <c r="J17" i="1" s="1"/>
  <c r="H18" i="1"/>
  <c r="J18" i="1" s="1"/>
  <c r="H19" i="1"/>
  <c r="J19" i="1" s="1"/>
  <c r="H20" i="1"/>
  <c r="J20" i="1" s="1"/>
  <c r="H21" i="1"/>
  <c r="J21" i="1" s="1"/>
  <c r="J464" i="1" l="1"/>
  <c r="J467" i="1" s="1"/>
  <c r="H467" i="1"/>
  <c r="H519" i="1"/>
  <c r="H509" i="1"/>
  <c r="H512" i="1" s="1"/>
  <c r="H501" i="1"/>
  <c r="J501" i="1" s="1"/>
  <c r="J503" i="1" s="1"/>
  <c r="H494" i="1"/>
  <c r="J494" i="1" s="1"/>
  <c r="H493" i="1"/>
  <c r="J493" i="1" s="1"/>
  <c r="H492" i="1"/>
  <c r="H480" i="1"/>
  <c r="H473" i="1"/>
  <c r="H474" i="1" s="1"/>
  <c r="H495" i="1" l="1"/>
  <c r="J492" i="1"/>
  <c r="J495" i="1" s="1"/>
  <c r="H486" i="1"/>
  <c r="J480" i="1"/>
  <c r="J486" i="1" s="1"/>
  <c r="H503" i="1"/>
  <c r="J509" i="1"/>
  <c r="J512" i="1" s="1"/>
  <c r="J519" i="1"/>
  <c r="J473" i="1"/>
  <c r="J474" i="1" s="1"/>
  <c r="H295" i="1" l="1"/>
  <c r="H303" i="1" s="1"/>
  <c r="J295" i="1" l="1"/>
  <c r="J303" i="1" s="1"/>
  <c r="H388" i="1"/>
  <c r="J388" i="1" s="1"/>
  <c r="J457" i="1" l="1"/>
  <c r="H456" i="1"/>
  <c r="H449" i="1"/>
  <c r="J449" i="1" s="1"/>
  <c r="H433" i="1"/>
  <c r="H436" i="1" s="1"/>
  <c r="H426" i="1"/>
  <c r="J426" i="1" s="1"/>
  <c r="H417" i="1"/>
  <c r="H420" i="1" s="1"/>
  <c r="H402" i="1"/>
  <c r="H411" i="1" s="1"/>
  <c r="H395" i="1"/>
  <c r="J395" i="1" s="1"/>
  <c r="H339" i="1"/>
  <c r="H382" i="1" s="1"/>
  <c r="H332" i="1"/>
  <c r="H325" i="1"/>
  <c r="J325" i="1" s="1"/>
  <c r="H318" i="1"/>
  <c r="J318" i="1" s="1"/>
  <c r="H309" i="1"/>
  <c r="H312" i="1" s="1"/>
  <c r="H281" i="1"/>
  <c r="H289" i="1" s="1"/>
  <c r="H208" i="1"/>
  <c r="H261" i="1" s="1"/>
  <c r="H194" i="1"/>
  <c r="H202" i="1" s="1"/>
  <c r="H155" i="1"/>
  <c r="H188" i="1" s="1"/>
  <c r="H96" i="1"/>
  <c r="H149" i="1" s="1"/>
  <c r="H28" i="1"/>
  <c r="H90" i="1" s="1"/>
  <c r="H16" i="1"/>
  <c r="H22" i="1" s="1"/>
  <c r="H450" i="1" l="1"/>
  <c r="J456" i="1"/>
  <c r="J458" i="1" s="1"/>
  <c r="H458" i="1"/>
  <c r="J281" i="1"/>
  <c r="J289" i="1" s="1"/>
  <c r="J332" i="1"/>
  <c r="J333" i="1" s="1"/>
  <c r="H333" i="1"/>
  <c r="J208" i="1"/>
  <c r="J261" i="1" s="1"/>
  <c r="J450" i="1"/>
  <c r="J28" i="1"/>
  <c r="J90" i="1" s="1"/>
  <c r="J309" i="1"/>
  <c r="J312" i="1" s="1"/>
  <c r="J96" i="1"/>
  <c r="J149" i="1" s="1"/>
  <c r="J417" i="1"/>
  <c r="J420" i="1" s="1"/>
  <c r="J16" i="1"/>
  <c r="J22" i="1" s="1"/>
  <c r="J155" i="1"/>
  <c r="J188" i="1" s="1"/>
  <c r="J194" i="1"/>
  <c r="J202" i="1" s="1"/>
  <c r="J402" i="1"/>
  <c r="J411" i="1" s="1"/>
  <c r="J339" i="1"/>
  <c r="J382" i="1" s="1"/>
  <c r="J433" i="1"/>
  <c r="J436" i="1" s="1"/>
  <c r="G442" i="1"/>
  <c r="H442" i="1" s="1"/>
  <c r="J442" i="1" s="1"/>
  <c r="J443" i="1" s="1"/>
  <c r="G274" i="1"/>
  <c r="H274" i="1" s="1"/>
  <c r="J274" i="1" s="1"/>
  <c r="G267" i="1"/>
  <c r="H267" i="1" s="1"/>
  <c r="J267" i="1" s="1"/>
  <c r="J268" i="1" l="1"/>
  <c r="H443" i="1" l="1"/>
  <c r="J427" i="1" l="1"/>
  <c r="H427" i="1"/>
  <c r="J396" i="1" l="1"/>
  <c r="H396" i="1"/>
  <c r="J389" i="1"/>
  <c r="H389" i="1"/>
  <c r="J326" i="1"/>
  <c r="H326" i="1"/>
  <c r="J319" i="1"/>
  <c r="H319" i="1"/>
  <c r="J275" i="1" l="1"/>
  <c r="J543" i="1" s="1"/>
  <c r="H275" i="1"/>
  <c r="H268" i="1"/>
  <c r="H543" i="1" l="1"/>
</calcChain>
</file>

<file path=xl/sharedStrings.xml><?xml version="1.0" encoding="utf-8"?>
<sst xmlns="http://schemas.openxmlformats.org/spreadsheetml/2006/main" count="1685" uniqueCount="638">
  <si>
    <t>Lp.</t>
  </si>
  <si>
    <t>Nr
katologowy
producenta</t>
  </si>
  <si>
    <t>Nr CPV</t>
  </si>
  <si>
    <t xml:space="preserve">Szczegółowy opis przedmiotu zamówienia </t>
  </si>
  <si>
    <t>Zamawiana ilość                    (szt./op.)</t>
  </si>
  <si>
    <t>Wartość całkowita netto (zł)</t>
  </si>
  <si>
    <t>Wartość całkowita brutto (zł)</t>
  </si>
  <si>
    <t>RAZEM:</t>
  </si>
  <si>
    <t>netto</t>
  </si>
  <si>
    <t>brutto</t>
  </si>
  <si>
    <t>Wielkość opakowania</t>
  </si>
  <si>
    <t>Cena netto (zł)</t>
  </si>
  <si>
    <t>Stawka podatku VAT</t>
  </si>
  <si>
    <t>1 op.</t>
  </si>
  <si>
    <t>FORMULARZ CENOWY ODCZYNNIKI CHEMICZNE</t>
  </si>
  <si>
    <t>kwalifikowany podpis elektroniczny upoważnionego przedstawiciela Wykonawcy</t>
  </si>
  <si>
    <t>……………………………..</t>
  </si>
  <si>
    <t>Nazwa i adres Wykonawcy</t>
  </si>
  <si>
    <r>
      <t>Producent i nazwa produktu proponowanego przez Wykonawcę</t>
    </r>
    <r>
      <rPr>
        <b/>
        <sz val="13"/>
        <color rgb="FFFF0000"/>
        <rFont val="Calibri"/>
        <family val="2"/>
        <charset val="238"/>
        <scheme val="minor"/>
      </rPr>
      <t>*</t>
    </r>
  </si>
  <si>
    <t>………………………………………………...</t>
  </si>
  <si>
    <t>Moduł 1 nie gorszy niż w katalogu Lab Stand</t>
  </si>
  <si>
    <t>Wzorzec pehametryczny 4,01</t>
  </si>
  <si>
    <t>Wzorzec pehametryczny 7,00</t>
  </si>
  <si>
    <t>Wzorzec pehametryczny 10,01</t>
  </si>
  <si>
    <t>250 ml</t>
  </si>
  <si>
    <t>BLS 099.040</t>
  </si>
  <si>
    <t>BLS 099.070</t>
  </si>
  <si>
    <t>BLS 099.100</t>
  </si>
  <si>
    <r>
      <t>Moduł 2 nie gorszy niż w katalogu Avantor</t>
    </r>
    <r>
      <rPr>
        <b/>
        <sz val="13"/>
        <rFont val="Calibri"/>
        <family val="2"/>
        <charset val="238"/>
      </rPr>
      <t>™</t>
    </r>
    <r>
      <rPr>
        <b/>
        <sz val="13"/>
        <rFont val="Calibri"/>
        <family val="2"/>
        <charset val="238"/>
        <scheme val="minor"/>
      </rPr>
      <t xml:space="preserve"> Perfomance Materials (POCH)</t>
    </r>
  </si>
  <si>
    <t>1.09147.9010</t>
  </si>
  <si>
    <t>10 l</t>
  </si>
  <si>
    <t>Sodu wodorotlenek roztwór 0,25 mol/l</t>
  </si>
  <si>
    <t>1 l</t>
  </si>
  <si>
    <t xml:space="preserve">Sodu wodorotlenek roztwór 1 mol/l </t>
  </si>
  <si>
    <t>Kwas siarkowy, roztwór 0,05 mol/l</t>
  </si>
  <si>
    <t>Potasu nadmanganian, roztwór 0,02 mol/l</t>
  </si>
  <si>
    <t>Kwas siarkowy, roztwór 0,1 mol/l</t>
  </si>
  <si>
    <t>Kwas solny, roztwór 4 mol/l</t>
  </si>
  <si>
    <t>Sodu wodorotlenek, roztwór 4 mol/l</t>
  </si>
  <si>
    <t>1.09063.1000</t>
  </si>
  <si>
    <t>Kwas solny, roztwór 2 mol/l</t>
  </si>
  <si>
    <t>Kwas solny, roztwór 6 mol/l</t>
  </si>
  <si>
    <t>1.10164.1000</t>
  </si>
  <si>
    <t>Srebra azotan, roztwór 0,025 mol/l</t>
  </si>
  <si>
    <t>Potasu rodanek, roztwór 0,1 mol/l</t>
  </si>
  <si>
    <t>Test enzymatyczny do ilościowego oznacana kwasu L-glutaminowego, Test L-Glutamic acid o terminie przydatności nie krótszym niż 12 miesięcy od dnia dostawy</t>
  </si>
  <si>
    <t>Test enzymatyczny do ilościowego oznaczania azotynów i azotanów, Test Nitrate o terminie przydatności nie krótszym niż 12 miesięcy od dnia dostawy</t>
  </si>
  <si>
    <t>Test enzymatyczny do ilościowego oznaczania kwasu D- i L-mlekowego, Test D-Lactic/L-Lactic acid o terminie przydatności nie krótszym niż 12 miesięcy od dnia dostawy</t>
  </si>
  <si>
    <t>Test enzymatyczny do ilościowego oznaczania kwasu cytrynowego, Test Citric acid o terminie przydatności nie krótszym niż 12 miesięcy od dnia dostawy</t>
  </si>
  <si>
    <t>Test enzymatyczny do ilościowego oznaczania kwasu D-izocytrynowego, Test D-Isocitric acid o terminie przydatności nie krótszym niż 12 miesięcy od dnia dostawy</t>
  </si>
  <si>
    <t>Test enzymatyczny do ilościowego oznaczania kwasu D-jabłkowego, Test D-Malic acid o terminie przydatności nie krótszym niż 12 miesięcy od dnia dostawy</t>
  </si>
  <si>
    <t>Test enzymatyczny do ilościowego oznaczania kwasu L-jabłkowego, Test L-Malic acid o terminie przydatności nie krótszym niż 12 miesięcy od dnia dostawy</t>
  </si>
  <si>
    <t>Test enzymatyczny do ilościowego oznaczania laktozy i D-galaktozy, Test Lactose/D-Galactose o terminie przydatności nie krótszym niż 12 miesięcy od dnia dostawy</t>
  </si>
  <si>
    <t>Moduł 4 nie gorszy niż w katalogu Chempur</t>
  </si>
  <si>
    <t>Jod 0,05 mol/l fix</t>
  </si>
  <si>
    <t>100 g</t>
  </si>
  <si>
    <t>C6768</t>
  </si>
  <si>
    <t>1000 g</t>
  </si>
  <si>
    <t>Oranż metylowy</t>
  </si>
  <si>
    <t>10 g</t>
  </si>
  <si>
    <t>25 ml</t>
  </si>
  <si>
    <t>2-metoksyetanol</t>
  </si>
  <si>
    <t>1.15118.1000</t>
  </si>
  <si>
    <t>Amonu żelaza (III) siarczan 12 hydrat CZDA</t>
  </si>
  <si>
    <t>250 g</t>
  </si>
  <si>
    <t>1.03792.0500</t>
  </si>
  <si>
    <t>500 g</t>
  </si>
  <si>
    <t>1.03762.1000</t>
  </si>
  <si>
    <t>Amonu żelaza (III) cytrynian</t>
  </si>
  <si>
    <t>A3678</t>
  </si>
  <si>
    <t>25 g</t>
  </si>
  <si>
    <t>1.01217.0100</t>
  </si>
  <si>
    <t>Amonu wodorowęglan CZDA</t>
  </si>
  <si>
    <t>1 kg</t>
  </si>
  <si>
    <t>Błękit bromofenolowy</t>
  </si>
  <si>
    <t>Błękit bromotymolowy</t>
  </si>
  <si>
    <t>5 g</t>
  </si>
  <si>
    <t>Błękit metylenowy</t>
  </si>
  <si>
    <t>Celit</t>
  </si>
  <si>
    <t>Tiosiarczan sodu roztwór 0,1 mol/l</t>
  </si>
  <si>
    <t>czerwień fenolowa</t>
  </si>
  <si>
    <t>4-dimetyloaminobenzaldehyd czda</t>
  </si>
  <si>
    <t>Di-fosforu pięciotlenek czda</t>
  </si>
  <si>
    <t>1 g</t>
  </si>
  <si>
    <r>
      <t xml:space="preserve">Kobaltu (II) siarczan 7 hydrat, </t>
    </r>
    <r>
      <rPr>
        <sz val="13"/>
        <rFont val="Calibri"/>
        <family val="2"/>
        <charset val="238"/>
      </rPr>
      <t>≥ 99%</t>
    </r>
  </si>
  <si>
    <t>D9163</t>
  </si>
  <si>
    <t>A7824-25G</t>
  </si>
  <si>
    <t>Kwas ɛ-aminokapronowy (kwas 6-aminoheksanowy), ≥99%</t>
  </si>
  <si>
    <t>Kwas trichlorooctrowy czda</t>
  </si>
  <si>
    <t>Kwas wersenowy czda</t>
  </si>
  <si>
    <t>Potasu nadmanganian czda</t>
  </si>
  <si>
    <t>Potasu wodorotlenek czda</t>
  </si>
  <si>
    <t>Sodu wodorotlenek mikrogranulki czda</t>
  </si>
  <si>
    <t>1.02514.1000</t>
  </si>
  <si>
    <t>1.05043.0250</t>
  </si>
  <si>
    <t>Tri-sodu cytrynian 2 hydrat czda</t>
  </si>
  <si>
    <t>Sodu węglan bezwodny czda</t>
  </si>
  <si>
    <t>001FDJ</t>
  </si>
  <si>
    <t>Podpuszczka G 2200MM</t>
  </si>
  <si>
    <t>60 g</t>
  </si>
  <si>
    <t>Czerwień metylowa</t>
  </si>
  <si>
    <t>1.04201.0250</t>
  </si>
  <si>
    <t>8.20255.0250</t>
  </si>
  <si>
    <t>sodu salicylan czda</t>
  </si>
  <si>
    <t>Żelaza (II) chlorek 4 hydrat czda</t>
  </si>
  <si>
    <t>E-0164</t>
  </si>
  <si>
    <t>Pepsyna 1:4000</t>
  </si>
  <si>
    <t>33696300-8</t>
  </si>
  <si>
    <t>Chloroform czda</t>
  </si>
  <si>
    <t>Diethanolamine 99%</t>
  </si>
  <si>
    <t>Eter dietylowy czda</t>
  </si>
  <si>
    <r>
      <t>Eter naftowy t.w. 40-60</t>
    </r>
    <r>
      <rPr>
        <sz val="13"/>
        <rFont val="Czcionka tekstu podstawowego"/>
        <charset val="238"/>
      </rPr>
      <t>°</t>
    </r>
    <r>
      <rPr>
        <sz val="13"/>
        <rFont val="Calibri"/>
        <family val="2"/>
        <charset val="238"/>
      </rPr>
      <t>C czda</t>
    </r>
  </si>
  <si>
    <t>Glicerol CZDA</t>
  </si>
  <si>
    <t>Amoniak 25% CZDA</t>
  </si>
  <si>
    <t>Kwas solny CZDA</t>
  </si>
  <si>
    <t>Etylowy alkohol 96% CZDA</t>
  </si>
  <si>
    <t>Kwas ortofosforowy (V) 85% CZDA</t>
  </si>
  <si>
    <t>Kwas octowy 99,5%-99,9% CZDA</t>
  </si>
  <si>
    <t>Kwas mlekowy 88% CZDA</t>
  </si>
  <si>
    <t>Wodoru nadtlenek 30% CZDA</t>
  </si>
  <si>
    <t>Kwas azotowy 65% CZDA</t>
  </si>
  <si>
    <t>Gwajakol 99+%</t>
  </si>
  <si>
    <t>G5502-250G</t>
  </si>
  <si>
    <t>Formaldehyd 36-38% CZDA</t>
  </si>
  <si>
    <t>1 ml</t>
  </si>
  <si>
    <t>Plazmina bydlęca o aktywności &gt;5U/ml</t>
  </si>
  <si>
    <t>800-139</t>
  </si>
  <si>
    <t>500 ml</t>
  </si>
  <si>
    <t>200-150</t>
  </si>
  <si>
    <t>Bufor TBE 10x, ultraczysty do zastosowania w biologii molekularnej</t>
  </si>
  <si>
    <t>15 ml</t>
  </si>
  <si>
    <t>Budor denaturujący B do MSSCP</t>
  </si>
  <si>
    <t>6 ml</t>
  </si>
  <si>
    <t>Bufor denaturujący A do MSSCP</t>
  </si>
  <si>
    <t>200-143</t>
  </si>
  <si>
    <t>200-144</t>
  </si>
  <si>
    <t>1 op./1 ml</t>
  </si>
  <si>
    <t>053-60</t>
  </si>
  <si>
    <t>Mieszanina do reakcji PCR-PCR Mix Plus</t>
  </si>
  <si>
    <t>2005-100P</t>
  </si>
  <si>
    <t>3000-500</t>
  </si>
  <si>
    <t>Marker DNA- DNA Marker 1</t>
  </si>
  <si>
    <t>MG04</t>
  </si>
  <si>
    <t>Pirydyna CZDA</t>
  </si>
  <si>
    <r>
      <t>Mieszanina reakcyjna LightCycler 480nProbes Master (500 x 20</t>
    </r>
    <r>
      <rPr>
        <sz val="13"/>
        <rFont val="Czcionka tekstu podstawowego"/>
        <charset val="238"/>
      </rPr>
      <t>µ</t>
    </r>
    <r>
      <rPr>
        <sz val="13"/>
        <rFont val="Calibri"/>
        <family val="2"/>
        <charset val="238"/>
      </rPr>
      <t>l reakcji)</t>
    </r>
  </si>
  <si>
    <t>Zestaw do oznaczania całkowitego błonnika pokarmowego Total Dietary Fibre Assay Kit</t>
  </si>
  <si>
    <t>1 op./200 analiz</t>
  </si>
  <si>
    <t>MEGK-TDFR</t>
  </si>
  <si>
    <t>Błękit tymolowy r-r 0,1 % w alkoholu etylowym</t>
  </si>
  <si>
    <t>100 ml</t>
  </si>
  <si>
    <t>200-107</t>
  </si>
  <si>
    <t>Barwnik Coomassie Blue- do barwienia białek w żelu PAGE</t>
  </si>
  <si>
    <t>Ferroina (siarczan 1,10 fenontroliny i żelaza (II))</t>
  </si>
  <si>
    <t>ERMBD518</t>
  </si>
  <si>
    <t>ERM-BA003</t>
  </si>
  <si>
    <t>Wino- Alkohol (15%)</t>
  </si>
  <si>
    <t>10 ml</t>
  </si>
  <si>
    <t>Barwnik kwasów nukleinowych w żelu agarozowym- Midori Green Advance DNA Stain</t>
  </si>
  <si>
    <t>Americam Dairy Products Institute</t>
  </si>
  <si>
    <t>22696300-8</t>
  </si>
  <si>
    <t>Wzorce mleka do oznaczania zawartości WPN 1. Low-Heat Nonfat Dry milk 2.High-Heat Nonfat Dry Milk</t>
  </si>
  <si>
    <t>1+2=komplet</t>
  </si>
  <si>
    <t>BCR-599</t>
  </si>
  <si>
    <t xml:space="preserve">Wzorzec do zafałszowania mlekiem krowim-twaróg owczy i kozi-0% i 1% mleka krowiego </t>
  </si>
  <si>
    <t>C1013-25G</t>
  </si>
  <si>
    <t>Karagen</t>
  </si>
  <si>
    <t>TYG067RM</t>
  </si>
  <si>
    <t>Składniki odżywcze w mleku skondensowanym, Materiał Referencyjny, certyfikat ważny min. 12 miesięcy od daty otrzymania</t>
  </si>
  <si>
    <t>BCR-645</t>
  </si>
  <si>
    <t>50 g</t>
  </si>
  <si>
    <t>BCR-685</t>
  </si>
  <si>
    <t>37 g</t>
  </si>
  <si>
    <t>2x18 g</t>
  </si>
  <si>
    <t>ERM-BD013a</t>
  </si>
  <si>
    <r>
      <t>Sok pomarańczowy 20</t>
    </r>
    <r>
      <rPr>
        <sz val="13"/>
        <rFont val="Calibri"/>
        <family val="2"/>
        <charset val="238"/>
      </rPr>
      <t>°</t>
    </r>
    <r>
      <rPr>
        <sz val="10.4"/>
        <rFont val="Calibri"/>
        <family val="2"/>
        <charset val="238"/>
      </rPr>
      <t xml:space="preserve"> </t>
    </r>
    <r>
      <rPr>
        <sz val="13"/>
        <rFont val="Calibri"/>
        <family val="2"/>
        <charset val="238"/>
      </rPr>
      <t>Brix</t>
    </r>
  </si>
  <si>
    <t>1 zestaw</t>
  </si>
  <si>
    <t>3 ml</t>
  </si>
  <si>
    <t>Amfolit nośny do elektroforezy pH 5-6 - Servalyt 5-6 (40% (w/v) roztwór w wodzie)</t>
  </si>
  <si>
    <t>Amfolit nośny do elektroforezy pH 3-10 - Servalyt 3-10 (40% (w/v) roztwór w wodzie)</t>
  </si>
  <si>
    <t>Amfolit nośny do elektroforezy pH 5-8 - Serwalyt 5-8 (40% (w/v) roztwór w wodzie)</t>
  </si>
  <si>
    <t>200-135</t>
  </si>
  <si>
    <t>30% Akrylamidy ultra do MSSCP 29:1, 15% glicerol</t>
  </si>
  <si>
    <t>200-162</t>
  </si>
  <si>
    <t>30% Akrylamidy ultra do IEF, 37,5:1</t>
  </si>
  <si>
    <t>200-145</t>
  </si>
  <si>
    <t>Bufor obciążający, 6x stężony</t>
  </si>
  <si>
    <t>Potasu chlorek 3M</t>
  </si>
  <si>
    <t>Potasu rodanek czda</t>
  </si>
  <si>
    <t>Siarczan żelaza (II) 7 hydrat czda</t>
  </si>
  <si>
    <t>1 op. /100 pasków</t>
  </si>
  <si>
    <t xml:space="preserve">Paski do wykrywania glukozy- MediTest Combi 10 SGL </t>
  </si>
  <si>
    <t>216615-100G</t>
  </si>
  <si>
    <t>Potasu chromian</t>
  </si>
  <si>
    <t>Sacharoza</t>
  </si>
  <si>
    <r>
      <t xml:space="preserve">DL-Dithiothreitol do elektroforezy, </t>
    </r>
    <r>
      <rPr>
        <sz val="13"/>
        <rFont val="Czcionka tekstu podstawowego"/>
        <charset val="238"/>
      </rPr>
      <t>≥ 99%</t>
    </r>
  </si>
  <si>
    <t xml:space="preserve"> 1 kg</t>
  </si>
  <si>
    <t>Kwas cytrynowy 1 hydrat czda</t>
  </si>
  <si>
    <t>Kwas 5-sulfosalicylowy 2-hydrat czda</t>
  </si>
  <si>
    <t>Odczynnik Fehlinga r-r A</t>
  </si>
  <si>
    <t>Odczynnik Fehlinga r-r B</t>
  </si>
  <si>
    <t xml:space="preserve">Czerwień Konga </t>
  </si>
  <si>
    <t>A7409.0500</t>
  </si>
  <si>
    <r>
      <t>Roztwór odkażający, DNA-ExitusPlus</t>
    </r>
    <r>
      <rPr>
        <sz val="13"/>
        <rFont val="Calibri"/>
        <family val="2"/>
        <charset val="238"/>
      </rPr>
      <t>™IF</t>
    </r>
  </si>
  <si>
    <t>Moduł 5 nie gorszy niż w katalogu Fabimex</t>
  </si>
  <si>
    <t>Moduł 6 nie gorszy niż w katalogu Sigma Aldrich</t>
  </si>
  <si>
    <t>Moduł 7 nie gorszy niż w katalogu Acros Organic</t>
  </si>
  <si>
    <t>Moduł 8 nie gorszy niż w katalogu Agrovis</t>
  </si>
  <si>
    <t>Moduł 9 nie gorszy niż w katalogu BTL</t>
  </si>
  <si>
    <t>Moduł 10 nie gorszy niż w katalogu Techniki Elektroforetyczne Kucharczyk</t>
  </si>
  <si>
    <t>Moduł 11 nie gorszy niż w katalogu A&amp;A Biotechnology</t>
  </si>
  <si>
    <t>Moduł 12 nie gorszy niż w katalogu ABO</t>
  </si>
  <si>
    <t>Moduł 13 nie gorszy niż w katalogu Roche</t>
  </si>
  <si>
    <t>Moduł 14 nie gorszy niż w katalogu NOACK</t>
  </si>
  <si>
    <t>Moduł 15 nie gorszy niż w katalogu LGC</t>
  </si>
  <si>
    <t>Moduł 16 nie gorszy niż w katalogu Life Technologies</t>
  </si>
  <si>
    <t>Moduł 17 nie gorszy niż w katalogu ADPI 116N. York Street, Suite 200 Elmhurst, IL 60126</t>
  </si>
  <si>
    <t>Moduł 18 nie gorszy niż w katalogu FAPAS</t>
  </si>
  <si>
    <t>Moduł 19 nie gorszy niż w katalogu BIOKOM</t>
  </si>
  <si>
    <t>Moduł 20 nie gorszy niż w katalogu MACHEREY-NAGEL</t>
  </si>
  <si>
    <t>Moduł 21 nie gorszy niż w katalogu VWR</t>
  </si>
  <si>
    <t>FCNC15-SEA15QC</t>
  </si>
  <si>
    <t>150 g</t>
  </si>
  <si>
    <t>FCFA20-DRN29QC</t>
  </si>
  <si>
    <t>150 ml</t>
  </si>
  <si>
    <t>FCFA3-DRN32QC</t>
  </si>
  <si>
    <t>FCFA7-DRN29QC</t>
  </si>
  <si>
    <t>FCFA4-CON7QC</t>
  </si>
  <si>
    <t>70 g</t>
  </si>
  <si>
    <t>FCFO14-FAT12QC</t>
  </si>
  <si>
    <t>FCFO3-OIL30QC</t>
  </si>
  <si>
    <t>30 ml</t>
  </si>
  <si>
    <t>FCFA12-DRH11QC</t>
  </si>
  <si>
    <t>2 x 30 g</t>
  </si>
  <si>
    <t>muvaFS-1919</t>
  </si>
  <si>
    <t>NIST-3274</t>
  </si>
  <si>
    <t>4 x 1,2 ml</t>
  </si>
  <si>
    <t>BCR-162R</t>
  </si>
  <si>
    <t>5,5 g</t>
  </si>
  <si>
    <t>DRE-C10537500</t>
  </si>
  <si>
    <t>Kwas benzoesowy (E210) wzorzec, certyfikat z zapisami dot. spójności pomiarowej i niepewności pomiaru, producent akredytowany według: PN-EN ISO/IEC 17025 lub ISO Guide 34 lub PN-EN ISO 17034</t>
  </si>
  <si>
    <t>250 mg</t>
  </si>
  <si>
    <t>DRE-C16971500</t>
  </si>
  <si>
    <t>DRE-C14213050</t>
  </si>
  <si>
    <t>DRE-CA10931780</t>
  </si>
  <si>
    <t>DRE-C17899750</t>
  </si>
  <si>
    <t>DRE-C16901100</t>
  </si>
  <si>
    <t>DRE-C14027000</t>
  </si>
  <si>
    <t>DRE-C13947500</t>
  </si>
  <si>
    <t>TRC-T526130-25MG</t>
  </si>
  <si>
    <t>Beta-tokoferol</t>
  </si>
  <si>
    <t>25 mg</t>
  </si>
  <si>
    <t>DRE-CA17924300</t>
  </si>
  <si>
    <t>500 mg</t>
  </si>
  <si>
    <t>DRE-C17924310</t>
  </si>
  <si>
    <t>10 mg</t>
  </si>
  <si>
    <t>DRE-C17924307</t>
  </si>
  <si>
    <t>100 mg</t>
  </si>
  <si>
    <t>DRE-C16901000</t>
  </si>
  <si>
    <t>DRE-C10010800</t>
  </si>
  <si>
    <t>DRE-C10304940</t>
  </si>
  <si>
    <t>DRE-C11830800</t>
  </si>
  <si>
    <t>DRE-CR11693000</t>
  </si>
  <si>
    <t>CDX-00002320-010</t>
  </si>
  <si>
    <t>DRE-C17445900</t>
  </si>
  <si>
    <t>DRE-C10125000</t>
  </si>
  <si>
    <t>DRE-C10148500</t>
  </si>
  <si>
    <t>DRE-C10411500</t>
  </si>
  <si>
    <t>DRE-C10665200</t>
  </si>
  <si>
    <t>DRE-C15895900</t>
  </si>
  <si>
    <t>DRE-C10665000</t>
  </si>
  <si>
    <t>DRE-C16284000</t>
  </si>
  <si>
    <t>DRE-C13205000</t>
  </si>
  <si>
    <t>DRE-C14289000</t>
  </si>
  <si>
    <t>DRE-C17138000</t>
  </si>
  <si>
    <t>DRE-C17048000</t>
  </si>
  <si>
    <t>50 mg</t>
  </si>
  <si>
    <t>DRE-C10028450</t>
  </si>
  <si>
    <t>DRE-C16972500</t>
  </si>
  <si>
    <t>TRC-A794825-1MG</t>
  </si>
  <si>
    <t>Delta-7-awenasterol</t>
  </si>
  <si>
    <t>1 mg</t>
  </si>
  <si>
    <t>TRC-A794820-1MG</t>
  </si>
  <si>
    <t>Delta-5-awenasterol</t>
  </si>
  <si>
    <t>DRE-C16970850</t>
  </si>
  <si>
    <t>Beta-sitosterol</t>
  </si>
  <si>
    <t>DRE-C14122650</t>
  </si>
  <si>
    <t>Roztwór buforowy w odniesieniu do SRM z NIST i PTB pH 7.00 (w 20oC)</t>
  </si>
  <si>
    <t>Roztwór buforowy w odniesieniu do SRM z NIST i PTB pH 4.00 (w 20oC)</t>
  </si>
  <si>
    <t>Roztwór buforowy w odniesieniu do SRM z NIST i PTB pH 9.00  (w 20 oC)</t>
  </si>
  <si>
    <t>n-Heksan odpowiedni do chromatografii gazowej GC-FID</t>
  </si>
  <si>
    <t>2,5 l</t>
  </si>
  <si>
    <t>Izooktan odpowiedni do chromatografii gazowej GC-FID</t>
  </si>
  <si>
    <t>Eter dietylowy odpowiedni do chromatografii gazowej GC-FID</t>
  </si>
  <si>
    <t>Aceton odpowiedni do chromatografii</t>
  </si>
  <si>
    <t>Etanol absolutny do analizy CZDA</t>
  </si>
  <si>
    <t>Octan etylu o czystości GC</t>
  </si>
  <si>
    <t>Pirydyna o czystości GC</t>
  </si>
  <si>
    <t>Metanol odpowiedni do chromatografii cieczowej HPLC</t>
  </si>
  <si>
    <t>Żel krzemionkowy odpowiedni do chromatografii kolumnowej 0,063-0,200 um (70-230 mesh)</t>
  </si>
  <si>
    <t>2-Propanol odpowiedni do GC/HPLC</t>
  </si>
  <si>
    <t>Acetonitryl odpowiedni do chromatografii cieczowej HPLC</t>
  </si>
  <si>
    <t>Tris(hydroksymetylo)aminometan</t>
  </si>
  <si>
    <t>Octan sodu czda</t>
  </si>
  <si>
    <t>Amoniak 25% czda</t>
  </si>
  <si>
    <t>Eter tert-butylowo-metylowy czda</t>
  </si>
  <si>
    <t>Chloroform odpowiedni do chromatografii cieczowej HPLC</t>
  </si>
  <si>
    <t>Kwas trichlorooctowy czda</t>
  </si>
  <si>
    <t>Toluen odpowiedni do chromatografii</t>
  </si>
  <si>
    <t>Kwas azotowy 65%  ultraczysty</t>
  </si>
  <si>
    <t>Tetrahydrofuran odpowiedni do chromatografii cieczowej</t>
  </si>
  <si>
    <t>Tlenek magezu ciężki ekstra czysty</t>
  </si>
  <si>
    <t>Azotan wapnia 4xH2O</t>
  </si>
  <si>
    <t>34-3020-9</t>
  </si>
  <si>
    <t>PSB (1-palmitoilo-2-stearoilo-3-butyroilo glicerol)</t>
  </si>
  <si>
    <t>60-1003-7</t>
  </si>
  <si>
    <t xml:space="preserve">Mieszanina steroli roślinnych </t>
  </si>
  <si>
    <t>C8003</t>
  </si>
  <si>
    <t>5-α-Cholestan</t>
  </si>
  <si>
    <t>IRMM801</t>
  </si>
  <si>
    <t>Triglicerydy w tłuszczu kakaowym, certyfikowany materiał referencyjny</t>
  </si>
  <si>
    <t xml:space="preserve">5 g </t>
  </si>
  <si>
    <t>D23602</t>
  </si>
  <si>
    <t>1,3-diaminopropan</t>
  </si>
  <si>
    <t>Ester metylowy kwasu walerianowego</t>
  </si>
  <si>
    <t>100 mL</t>
  </si>
  <si>
    <t>Ortofosforan (V) sodu</t>
  </si>
  <si>
    <t xml:space="preserve">500 g </t>
  </si>
  <si>
    <t>Sześciometafosforan (V) sodu</t>
  </si>
  <si>
    <t xml:space="preserve">46401-U </t>
  </si>
  <si>
    <t>S7903</t>
  </si>
  <si>
    <t>G8270</t>
  </si>
  <si>
    <t>D-(+)-glukoza</t>
  </si>
  <si>
    <t xml:space="preserve">100 g </t>
  </si>
  <si>
    <t>F0127</t>
  </si>
  <si>
    <t>D-(-)-fruktoza</t>
  </si>
  <si>
    <t>CRM47885</t>
  </si>
  <si>
    <t xml:space="preserve">Mieszanina 37 kwasów tłuszczowych (Mix FAME 37) </t>
  </si>
  <si>
    <t>CRM18918</t>
  </si>
  <si>
    <t>Mieszanina kwasów tłuszczowych (FAME C8:C24)</t>
  </si>
  <si>
    <t>18912-1AMP</t>
  </si>
  <si>
    <t>Mieszanina kwasów tłuszczowych nienasyconych (F.A.M.E Mix C20:1-C20:5)</t>
  </si>
  <si>
    <t>40 mg</t>
  </si>
  <si>
    <t xml:space="preserve">C6012 </t>
  </si>
  <si>
    <t>Cholesta-3,5-dien</t>
  </si>
  <si>
    <t>N-nanokozan</t>
  </si>
  <si>
    <t>5α-Cholestan-3ß-ol, czystość min. 95%</t>
  </si>
  <si>
    <t>D6128-10G</t>
  </si>
  <si>
    <t xml:space="preserve">PHR1533 </t>
  </si>
  <si>
    <t>Cholesterol</t>
  </si>
  <si>
    <t>700126P</t>
  </si>
  <si>
    <t>Kampesterol</t>
  </si>
  <si>
    <t>S2424</t>
  </si>
  <si>
    <t>Stigmasterol</t>
  </si>
  <si>
    <t>234494 </t>
  </si>
  <si>
    <t>1-Eikozanol, czystość min. 98%</t>
  </si>
  <si>
    <t xml:space="preserve">A8671 </t>
  </si>
  <si>
    <t>Arachidan dodecylu</t>
  </si>
  <si>
    <t>Kwas cis-11-eikozenowy</t>
  </si>
  <si>
    <t>09258</t>
  </si>
  <si>
    <t>Erytrodiol</t>
  </si>
  <si>
    <t xml:space="preserve">U6628 </t>
  </si>
  <si>
    <t>Uwaol</t>
  </si>
  <si>
    <t>S3626</t>
  </si>
  <si>
    <t>Skwalen</t>
  </si>
  <si>
    <t>10 mL</t>
  </si>
  <si>
    <t xml:space="preserve"> Żel krzemionkowy 150 Å, 60-200 mesh</t>
  </si>
  <si>
    <t>2,5 kg</t>
  </si>
  <si>
    <t>Fenoloftaleina</t>
  </si>
  <si>
    <t>D6665</t>
  </si>
  <si>
    <t>2′,7′-Dichlorofluoresceina</t>
  </si>
  <si>
    <t>Heksametyldisilazan</t>
  </si>
  <si>
    <t>Trimetylochlorosilan</t>
  </si>
  <si>
    <t xml:space="preserve">L3126 </t>
  </si>
  <si>
    <t>Lipaza z z trzustki wieprzowej 100-650 U/mg</t>
  </si>
  <si>
    <t>C9282</t>
  </si>
  <si>
    <t>Cholan sodu 1 x H2O</t>
  </si>
  <si>
    <t>C1016</t>
  </si>
  <si>
    <t>Chlorek wapnia bezwodny czda</t>
  </si>
  <si>
    <t xml:space="preserve">P0380 </t>
  </si>
  <si>
    <t>L-Prolina &gt;= 99% (HPLC)</t>
  </si>
  <si>
    <t>Wodorosiarczyn sodu, czystość min. ACS</t>
  </si>
  <si>
    <t xml:space="preserve">ED2SC </t>
  </si>
  <si>
    <t>Sól sodowo - wapniowa kwasu wersenowego</t>
  </si>
  <si>
    <t>S0505</t>
  </si>
  <si>
    <t>Sierczyn sodu</t>
  </si>
  <si>
    <t xml:space="preserve">EDS </t>
  </si>
  <si>
    <t>Kwas (etylenodiamino)tetraoctowy</t>
  </si>
  <si>
    <t>Chlorowodorek hydroksyloaminy</t>
  </si>
  <si>
    <t>Heksametafosforan (V) sodu</t>
  </si>
  <si>
    <t>chem*118064206</t>
  </si>
  <si>
    <t>chem*118078707</t>
  </si>
  <si>
    <t>Siarczan sodu bezwodny czda</t>
  </si>
  <si>
    <t>chem*118105602</t>
  </si>
  <si>
    <t>Węglan sodu bezwodny czda</t>
  </si>
  <si>
    <t>chem*115691508</t>
  </si>
  <si>
    <t>Kwas ortofosforowy 85% czda</t>
  </si>
  <si>
    <t>chem*117421000</t>
  </si>
  <si>
    <t>di-Potasu wodorofosforan bezwodny czda</t>
  </si>
  <si>
    <t>chem*117992004</t>
  </si>
  <si>
    <t>Sodu diwodorofosforan bezwodny czda</t>
  </si>
  <si>
    <t>chem*111390000</t>
  </si>
  <si>
    <t>Amonu molibdenian 4 hydrat czda</t>
  </si>
  <si>
    <t>chem*528066502</t>
  </si>
  <si>
    <t>Sodu podchloryn r-r ok. 15% stabilizowany</t>
  </si>
  <si>
    <t>Potasu wodorotlenek CZDA, czystość min. 85%</t>
  </si>
  <si>
    <t>Sodu wodorotlenek mikrogranulki CZDA</t>
  </si>
  <si>
    <t xml:space="preserve">Kwas octowy 99,5%--99,9% </t>
  </si>
  <si>
    <t>1 litr</t>
  </si>
  <si>
    <t xml:space="preserve">Srebra azotan CZDA </t>
  </si>
  <si>
    <t>Eter naftowy t.w. 40-60°C CZDA</t>
  </si>
  <si>
    <t>Cynku octan 2 . hydrat CZDA</t>
  </si>
  <si>
    <t>Sodu diwodorofosforan 1xH2O czda</t>
  </si>
  <si>
    <t>Kwas nadchlorowy (70%) cz.d.a.</t>
  </si>
  <si>
    <t xml:space="preserve">Sodu wodorowęglan CZDA </t>
  </si>
  <si>
    <t>Diwodorofosforan potasu czda</t>
  </si>
  <si>
    <t>Kwas siarkowy (VI) min. 95% CZDA</t>
  </si>
  <si>
    <t>PA-03-5103-K</t>
  </si>
  <si>
    <t>Dansylu chlorek, 99%</t>
  </si>
  <si>
    <t>PA-06-879810112-100G</t>
  </si>
  <si>
    <t>Di-Sodu wersenian 2hydrat czda</t>
  </si>
  <si>
    <t>0415-100G</t>
  </si>
  <si>
    <t>Chlorek cezu ≥99.9%, ultraczysty</t>
  </si>
  <si>
    <t>0047.1</t>
  </si>
  <si>
    <t>Moduł 22 nie gorszy niż w katalogu Carl Roth</t>
  </si>
  <si>
    <t>Moduł 23 nie gorszy niż w katalogu Muva Kempten</t>
  </si>
  <si>
    <t>Moduł 24 nie gorszy niż w katalogu Larodan</t>
  </si>
  <si>
    <t>Moduł 25 nie gorszy niż w katalogu Pol-Aura</t>
  </si>
  <si>
    <t>VHG-RI-1391-10</t>
  </si>
  <si>
    <t>Moduł 3 nie gorszy niż w katalogu Merck</t>
  </si>
  <si>
    <t>VHG-INO3N-100</t>
  </si>
  <si>
    <t>100ml</t>
  </si>
  <si>
    <t>Kwas solny, roztwór 1 mol/l</t>
  </si>
  <si>
    <t>Wzorzec refraktometryczny (woda)</t>
  </si>
  <si>
    <t>PA-07-20142-100G</t>
  </si>
  <si>
    <t>Rtęć 99,99%</t>
  </si>
  <si>
    <t>Laboratorium Specjalistyczne GIJHARS w Gdyni</t>
  </si>
  <si>
    <t>Adres: Al. Marszałka Piłsudskiego 8/12, 81-378 Gdynia</t>
  </si>
  <si>
    <t>PR 0135</t>
  </si>
  <si>
    <t>33631600-8</t>
  </si>
  <si>
    <t>Rodac ConTact Test do oznaczania ogólnej liczby drożdży i pleśni; powierzchnia kontaktowa płytki: około 25 cm2</t>
  </si>
  <si>
    <t>20 płytek</t>
  </si>
  <si>
    <t>D-017</t>
  </si>
  <si>
    <t>Zestaw odczynników do barwienia grama
Zestaw zawiera:
• Fiolet krystaliczny – roztwór 100 ml
• Płyn Lugola - roztwór 100 ml
• Fuksyna zasadowa – roztwór 100 ml
• Aceton - roztwór 100 m</t>
  </si>
  <si>
    <t>4 fiolki x 100 ml</t>
  </si>
  <si>
    <t>PR - 0090</t>
  </si>
  <si>
    <t>Rodac ConTact Test do oznaczania ogólnej liczby drobnoustrojów; powierzchnia kontaktowa płytki: około 25 cm2</t>
  </si>
  <si>
    <t>D-072</t>
  </si>
  <si>
    <t>Zawiesina żółtka jaja z telurynem</t>
  </si>
  <si>
    <t>D-058</t>
  </si>
  <si>
    <t>Roztwór Telurynu potasu 1%</t>
  </si>
  <si>
    <t>20 ml</t>
  </si>
  <si>
    <t>I-002</t>
  </si>
  <si>
    <t>Sporal A Testy do biologicznej kontroli skuteczności procesu sterylizacji parą wodną w autoklawie Paski bibułowe w opakowaniu foliowo-papierowym, zawierające około 105 przetrwalników Bacillus stearothermophilus ATCC 7953 + certyfikat wystawiony na daną serię produkcyjną zawierający datę przydatności.</t>
  </si>
  <si>
    <t>I-001</t>
  </si>
  <si>
    <t>1 op./10 szt.</t>
  </si>
  <si>
    <t>1 op./40 szt.</t>
  </si>
  <si>
    <t>1 szt.</t>
  </si>
  <si>
    <t>Etylowy alkohol 96% cz.</t>
  </si>
  <si>
    <t>BLS 099.060</t>
  </si>
  <si>
    <t>Wzorzec pehametryczny 6,86</t>
  </si>
  <si>
    <t>1 op./100 ml</t>
  </si>
  <si>
    <t>Dodatek wybiórczy MUP</t>
  </si>
  <si>
    <t>10 fiolek</t>
  </si>
  <si>
    <t>1.07555.2500</t>
  </si>
  <si>
    <t>Ekstran MA01</t>
  </si>
  <si>
    <t>Bactident oxidase - paski testowe do wykrywania oksydazy cytochromowej w drobnoustrojach</t>
  </si>
  <si>
    <t>50 pasków</t>
  </si>
  <si>
    <t>ACRO232470500</t>
  </si>
  <si>
    <t>Hydrat chloralu</t>
  </si>
  <si>
    <t xml:space="preserve">Roztwór czyszczący </t>
  </si>
  <si>
    <t>Moduł 26 nie gorszy niż w katalogu Biomed</t>
  </si>
  <si>
    <t>Osocze królicze</t>
  </si>
  <si>
    <t>Moduł 27 nie gorszy niż w katalogu bioMérieux</t>
  </si>
  <si>
    <t>Reagenty do testu API 20E</t>
  </si>
  <si>
    <t>1 op. = 6 fiolek</t>
  </si>
  <si>
    <t>Test API 20E</t>
  </si>
  <si>
    <t>1 op. = 25 pasków</t>
  </si>
  <si>
    <t>Generator GEN BAG Anaer</t>
  </si>
  <si>
    <t>1 op. = 20 kompletów</t>
  </si>
  <si>
    <t>Generator GEN BOX Anaer</t>
  </si>
  <si>
    <t>Paski wskaźnikowe do warunków beztlenowych</t>
  </si>
  <si>
    <t>1 op. = 50 szt.</t>
  </si>
  <si>
    <t>ATB Kit Controle desitometre - zestaw do densitometru</t>
  </si>
  <si>
    <t>1 op. = 10 kompletów</t>
  </si>
  <si>
    <t>Moduł 28 nie gorszy niż w katalogu Immunolab</t>
  </si>
  <si>
    <t>Surowica HM</t>
  </si>
  <si>
    <t>Surowica Vi</t>
  </si>
  <si>
    <t>Surowica OMA</t>
  </si>
  <si>
    <t>5 l</t>
  </si>
  <si>
    <t>-</t>
  </si>
  <si>
    <t>Płyn do dezynfekcji powierzchni Velox spray neutral</t>
  </si>
  <si>
    <t>Velodes Soft - płyn do dezynfekcji rąk</t>
  </si>
  <si>
    <t>Moduł 30 nie gorszy niż w katalogu sklep stomatologiczny.eu</t>
  </si>
  <si>
    <t>Moduł 31 nie gorszy niż w katalogu Alchem</t>
  </si>
  <si>
    <t>761-90610</t>
  </si>
  <si>
    <t>Paski wator Macherey Nagel z terminem ważności min. 24 mies. od daty dostarczenia do Laboratorium</t>
  </si>
  <si>
    <t>1 op./50 szt.</t>
  </si>
  <si>
    <t>5 ml</t>
  </si>
  <si>
    <t>P001</t>
  </si>
  <si>
    <t>S060</t>
  </si>
  <si>
    <t>P002</t>
  </si>
  <si>
    <t>Ester metylowy kwasu heptadekanowego wzorzec, certyfikat z zapisami dot. spójności pomiarowej i niepewności pomiaru, producent akredytowany według: PN-EN ISO/IEC 17025 lub ISO Guide 34 lub PN-EN ISO 17034</t>
  </si>
  <si>
    <t>Materiał do kontroli jakości: Kwasy tłuszczowe w oleju, wartość certyfikowana, data ważności min. 9 miesięcy</t>
  </si>
  <si>
    <t xml:space="preserve">Azotany w wodzie, roztwór wzorcowy 1000 µg/mL </t>
  </si>
  <si>
    <t>Di-sodu wersenian 2 hydrat EDTA czda</t>
  </si>
  <si>
    <t>Sód, roztwór wzorcowy w odniesieniu do SRM z NIST NaNO₃ w HNO₃ 0.5 mol/l 1000 mg/l Na; wzorzec, certyfikat z zapisami dot. spójności pomiarowej i niepewności pomiaru, producent akredytowany według: PN-EN ISO/IEC 17025 lub ISO Guide 34 lub PN-EN ISO 17034</t>
  </si>
  <si>
    <t>Kwas sorbowy (E200) wzorzec, certyfikat z zapisami dot. spójności pomiarowej i niepewności pomiaru, producent akredytowany według: PN-EN ISO/IEC 17025 lub ISO Guide 34 lub PN-EN ISO 17034</t>
  </si>
  <si>
    <t>Dichlorowodorek histaminy wzorzec, certyfikat z zapisami dot. spójności pomiarowej i niepewności pomiaru, producent akredytowany według: PN-EN ISO/IEC 17025 lub ISO Guide 34 lub PN-EN ISO 17034</t>
  </si>
  <si>
    <t>Ester metylowy kwasu masłowego wzorzec, certyfikat z zapisami dot. spójności pomiarowej i niepewności pomiaru, producent akredytowany według: PN-EN ISO/IEC 17025 lub ISO Guide 34 lub PN-EN ISO 17034</t>
  </si>
  <si>
    <t>Ester metylowy kwasu walerianowego wzorzec, certyfikat z zapisami dot. spójności pomiarowej i niepewności pomiaru, producent akredytowany według: PN-EN ISO/IEC 17025 lub ISO Guide 34 lub PN-EN ISO 17034</t>
  </si>
  <si>
    <t>Sacharoza wzorzec, certyfikat z zapisami dot. spójności pomiarowej i niepewności pomiaru, producent akredytowany według: PN-EN ISO/IEC 17025 lub ISO Guide 34 lub PN-EN ISO 17034</t>
  </si>
  <si>
    <t>Glukoza wzorzec, certyfikat z zapisami dot. spójności pomiarowej i niepewności pomiaru, producent akredytowany według: PN-EN ISO/IEC 17025 lub ISO Guide 34 lub PN-EN ISO 17034</t>
  </si>
  <si>
    <t>Fruktoza wzorzec, certyfikat z zapisami dot. spójności pomiarowej i niepewności pomiaru, producent akredytowany według: PN-EN ISO/IEC 17025 lub ISO Guide 34 lub PN-EN ISO 17034</t>
  </si>
  <si>
    <t>DL-alfa-tokoferol wzorzec, certyfikat z zapisami dot. spójności pomiarowej i niepewności pomiaru, producent akredytowany według: PN-EN ISO/IEC 17025 lub ISO Guide 34 lub PN-EN ISO 17034</t>
  </si>
  <si>
    <t>Gamma-tokoferol wzorzec, certyfikat z zapisami dot. spójności pomiarowej i niepewności pomiaru, producent akredytowany według: PN-EN ISO/IEC 17025 lub ISO Guide 34 lub PN-EN ISO 17034</t>
  </si>
  <si>
    <t>Delta-tokofeol wzorzec, certyfikat z zapisami dot. spójności pomiarowej i niepewności pomiaru, producent akredytowany według: PN-EN ISO/IEC 17025 lub ISO Guide 34 lub PN-EN ISO 17034</t>
  </si>
  <si>
    <t>Sacharyna (E954) wzorzec, certyfikat z zapisami dot. spójności pomiarowej i niepewności pomiaru, producent akredytowany według: PN-EN ISO/IEC 17025 lub ISO Guide 34 lub PN-EN ISO 17034</t>
  </si>
  <si>
    <t>Acesulfam K (E950) wzorzec, certyfikat z zapisami dot. spójności pomiarowej i niepewności pomiaru, producent akredytowany według: PN-EN ISO/IEC 17025 lub ISO Guide 34 lub PN-EN ISO 17034</t>
  </si>
  <si>
    <t>Aspartam (E 951) wzorzec, certyfikat z zapisami dot. spójności pomiarowej i niepewności pomiaru, producent akredytowany według: PN-EN ISO/IEC 17025 lub ISO Guide 34 lub PN-EN ISO 17034</t>
  </si>
  <si>
    <t>Cyklaminian sodu wzorzec, certyfikat z zapisami dot. spójności pomiarowej i niepewności pomiaru, producent akredytowany według: PN-EN ISO/IEC 17025 lub ISO Guide 34 lub PN-EN ISO 17034</t>
  </si>
  <si>
    <t>Kofeina wzorzec, certyfikat z zapisami dot. spójności pomiarowej i niepewności pomiaru, producent akredytowany według: PN-EN ISO/IEC 17025 lub ISO Guide 34 lub PN-EN ISO 17034</t>
  </si>
  <si>
    <t>alfa-Biksyna wzorzec, certyfikat z zapisami dot. spójności pomiarowej i niepewności pomiaru, producent akredytowany według: PN-EN ISO/IEC 17025 lub ISO Guide 34 lub PN-EN ISO 17034</t>
  </si>
  <si>
    <t>Teobromina wzorzec, certyfikat z zapisami dot. spójności pomiarowej i niepewności pomiaru, producent akredytowany według: PN-EN ISO/IEC 17025 lub ISO Guide 34 lub PN-EN ISO 17034</t>
  </si>
  <si>
    <t>Amarant (E 123) wzorzec, certyfikat z zapisami dot. spójności pomiarowej i niepewności pomiaru, producent akredytowany według: PN-EN ISO/IEC 17025 lub ISO Guide 34 lub PN-EN ISO 17034</t>
  </si>
  <si>
    <t>Czerwień Allura AC (E 129) wzorzec, certyfikat z zapisami dot. spójności pomiarowej i niepewności pomiaru, producent akredytowany według: PN-EN ISO/IEC 17025 lub ISO Guide 34 lub PN-EN ISO 17034</t>
  </si>
  <si>
    <t>Azorubina (E 122) wzorzec, certyfikat z zapisami dot. spójności pomiarowej i niepewności pomiaru, producent akredytowany według: PN-EN ISO/IEC 17025 lub ISO Guide 34 lub PN-EN ISO 17034</t>
  </si>
  <si>
    <t>Błękit brylantowy FCF (E133) wzorzec, certyfikat z zapisami dot. spójności pomiarowej i niepewności pomiaru, producent akredytowany według: PN-EN ISO/IEC 17025 lub ISO Guide 34 lub PN-EN ISO 17034</t>
  </si>
  <si>
    <t>Błękit patentowy (E 131) wzorzec, certyfikat z zapisami dot. spójności pomiarowej i niepewności pomiaru, producent akredytowany według: PN-EN ISO/IEC 17025 lub ISO Guide 34 lub PN-EN ISO 17034</t>
  </si>
  <si>
    <t>Czerń brylantowa BN (E 151) wzorzec, certyfikat z zapisami dot. spójności pomiarowej i niepewności pomiaru, producent akredytowany według: PN-EN ISO/IEC 17025 lub ISO Guide 34 lub PN-EN ISO 17034</t>
  </si>
  <si>
    <t>Czerwień koszenilowa A (E 124) wzorzec,  certyfikat z zapisami dot. spójności pomiarowej i niepewności pomiaru, producent akredytowany według: PN-EN ISO/IEC 17025 lub ISO Guide 34 lub PN-EN ISO 17034</t>
  </si>
  <si>
    <t>Erytrozyna (E 127) wzorzec, certyfikat z zapisami dot. spójności pomiarowej i niepewności pomiaru, producent akredytowany według: PN-EN ISO/IEC 17025 lub ISO Guide 34 lub PN-EN ISO 17034</t>
  </si>
  <si>
    <t>Indygokarmina (E 132) wzorzec, certyfikat z zapisami dot. spójności pomiarowej i niepewności pomiaru, producent akredytowany według: PN-EN ISO/IEC 17025 lub ISO Guide 34 lub PN-EN ISO 17034</t>
  </si>
  <si>
    <t>Tartrazyna (E 102) wzorzec, certyfikat z zapisami dot. spójności pomiarowej i niepewności pomiaru, producent akredytowany według: PN-EN ISO/IEC 17025 lub ISO Guide 34 lub PN-EN ISO 17034</t>
  </si>
  <si>
    <t>Żółcień pomarańczowa FCF (E 110) wzorzec, certyfikat z zapisami dot. spójności pomiarowej i niepewności pomiaru, producent akredytowany według: PN-EN ISO/IEC 17025 lub ISO Guide 34 lub PN-EN ISO 17034</t>
  </si>
  <si>
    <t>Zieleń S (E 142) wzorzec, certyfikat z zapisami dot. spójności pomiarowej i niepewności pomiaru, producent akredytowany według: PN-EN ISO/IEC 17025 lub ISO Guide 34 lub PN-EN ISO 17034</t>
  </si>
  <si>
    <t>D-Sorbitol wzorzec, certyfikat z zapisami dot. spójności pomiarowej i niepewności pomiaru, producent akredytowany według: PN-EN ISO/IEC 17025 lub ISO Guide 34 lub PN-EN ISO 17034</t>
  </si>
  <si>
    <t>Materiał do kontroli jakości: Sód w paście rybnej, wartość certyfikowana, data ważności min. 9 miesięcy</t>
  </si>
  <si>
    <t>Materiał do kontroli jakości: Barwniki w napoju bezalkoholowym, wartość certyfikowana, data ważności min. 9 miesięcy</t>
  </si>
  <si>
    <t>Materiał do kontroli jakości: Acesulfam, aspartam, kwas benzoesowy w napoju typu tonik, wartość certyfikowana, data ważności min. 9 miesięcy</t>
  </si>
  <si>
    <t>Materiał do kontroli jakości: Sacharyna, kwas sorbowy i benzoesowy, cyklaminain w napoju bezalkoholowym, wartość certyfikowana, data ważności min. 9 miesięcy</t>
  </si>
  <si>
    <t>Materiał do kontroli jakości: Kwas sorbowy i benzoesowy w dżemie, wartość certyfikowana, data ważności min. 9 miesięcy</t>
  </si>
  <si>
    <t>Materiał do kontroli jakości: Kwas masłowy w tłuszczu do smarowania, wartość certyfikowana, data ważności min. 9 miesięcy</t>
  </si>
  <si>
    <t>Materiał do kontroli jakości: Kofeina w kawie mielonej i kawie mielonej bezkofeinowej, wartość certyfikowana, data ważności min. 9 miesięcy</t>
  </si>
  <si>
    <t>Materiał do kontroli jakości: Glukoza, fruktoza w soku, wartość certyfikowana, data ważności min. 9 miesięcy</t>
  </si>
  <si>
    <t>Materiał do kontroli jakości: Kwasy omega-3 i omega-6 w oleju roślinnym, wartość certyfikowana, data ważności min. 9 miesięcy</t>
  </si>
  <si>
    <t>Sporal S Testy do biologicznej kontroli skuteczności procesu sterylizacji w suchym gorącym powietrzu Krążki bibułowe w opakowaniu foliowo-papierowym, zawierające od 108 do 109 przetrwalników Bacillus subtilis. Krążki testowe powinny ulegać wyjałowieniu po co najmniej 2 godzinach prawidłowo wykonanej sterylizacji w 160°C.</t>
  </si>
  <si>
    <t>Moduł 29 nie gorszy niż w katalogu Qualitech</t>
  </si>
  <si>
    <t>Moduł 32 nie gorszy niż w katalogu BIOMAXIMA</t>
  </si>
  <si>
    <t>MM94-10</t>
  </si>
  <si>
    <t>10 szt.</t>
  </si>
  <si>
    <t>MM21-10</t>
  </si>
  <si>
    <t>MM29-10</t>
  </si>
  <si>
    <t>MM45-10</t>
  </si>
  <si>
    <t>MM31-10</t>
  </si>
  <si>
    <t>MM17-10</t>
  </si>
  <si>
    <t>MM38-10</t>
  </si>
  <si>
    <t>MM02-10</t>
  </si>
  <si>
    <t>MM10-10</t>
  </si>
  <si>
    <t>MM50-10</t>
  </si>
  <si>
    <t>MM62-10</t>
  </si>
  <si>
    <t>MM11-10</t>
  </si>
  <si>
    <t>MM13-10</t>
  </si>
  <si>
    <t>MM46-10</t>
  </si>
  <si>
    <t>MM15-10</t>
  </si>
  <si>
    <t>Aspergillus brasilensis WDCM 00053 - szczep wzorcowy</t>
  </si>
  <si>
    <t>Bacillus cereus WDCM 00001 - szczep wzorcowy</t>
  </si>
  <si>
    <t>Bacillus subtilis WDCM 00003 - szczep wzorcowy</t>
  </si>
  <si>
    <t>Clostridium perfringens WDCM 00007 - szczep wzorcowy</t>
  </si>
  <si>
    <t>Clostridium sporogenes WDCM 00008 - szczep wzorcowy</t>
  </si>
  <si>
    <t>Enterococcus faecalis WDCM 00009 - szczep wzorcowy</t>
  </si>
  <si>
    <t>Escherichia coli WDCM 00012 - szczep wzorcowy</t>
  </si>
  <si>
    <t>Escherichia coli WDCM 00013 - szczep wzorcowy</t>
  </si>
  <si>
    <t>Pseudomonas aeruginosa WDCM 00025 - szczep wzorcowy</t>
  </si>
  <si>
    <t>Saccharomyces cerevisiae WDCM 00058 - szczep wzorcowy</t>
  </si>
  <si>
    <t>Salmonella enteritidis WDCM 00030 - szczep wzorcowy</t>
  </si>
  <si>
    <t>Salmonella typhimurium WDCM 00031 - szczep wzorcowy</t>
  </si>
  <si>
    <t>Staphylococcus aureus WDCM 00034 - szczep wzorcowy</t>
  </si>
  <si>
    <t>Staphylococcus aureus WDCM 00032 - szczep wzorcowy</t>
  </si>
  <si>
    <t>Staphylococcus epidermidis WDCM 00036 - szczep wzorcowy</t>
  </si>
  <si>
    <t>Neodisher Z - kwaśny środek neutralizujący</t>
  </si>
  <si>
    <t>Neodisher Labo Clean FLA - wysoko alkaliczny środek myjący</t>
  </si>
  <si>
    <t>Tween80 (polisorbat 80)</t>
  </si>
  <si>
    <t>Chloramina T3 hydrat CZDA</t>
  </si>
  <si>
    <t>Baru wodorotlenek 8 hydrat CZDA</t>
  </si>
  <si>
    <t>Hydroksyloaminy chlorowodorek, czysty reagent analityczny</t>
  </si>
  <si>
    <t>Wapnia chlorek bezwodny CZDA</t>
  </si>
  <si>
    <t>Żelaza (III) chlorek 6 hydrat, czysty reagent analityczny</t>
  </si>
  <si>
    <t>Kwas winowy (L+), czysty reagent analityczny</t>
  </si>
  <si>
    <t>Izoamylowy alkohol CZDA</t>
  </si>
  <si>
    <t>Kwas nadchlorowy 70%, czysty reagent analityczny</t>
  </si>
  <si>
    <t>Aceton (do HPLC)</t>
  </si>
  <si>
    <t>Żelaza (III) siarczan hydrat, czysty reagent analityczny</t>
  </si>
  <si>
    <t>Kwas borowy CZDA</t>
  </si>
  <si>
    <t>POCH694221119500ML</t>
  </si>
  <si>
    <t>POCH694222114500ML</t>
  </si>
  <si>
    <t>Ksylen CZDA</t>
  </si>
  <si>
    <t>Kwas solny stęż. (35-38%) CZDA</t>
  </si>
  <si>
    <t>Heksacyjanożelazian (II) potasu 3xH2O, czysty reagent analityczny</t>
  </si>
  <si>
    <t>Amonu żelaza siarczan (II) 6 hydrat, do analizy</t>
  </si>
  <si>
    <t>Amonu siarczan, do analizy</t>
  </si>
  <si>
    <t>Potasu jodek, do analizy</t>
  </si>
  <si>
    <t>Węgiel aktywny, ekstra czysty</t>
  </si>
  <si>
    <t>Glicyna, do analizy</t>
  </si>
  <si>
    <t>Karbazol, do syntezy</t>
  </si>
  <si>
    <t>Decanol-1, do syntezy</t>
  </si>
  <si>
    <t>Izooktan, do GC</t>
  </si>
  <si>
    <t>n-Heksan, do GC</t>
  </si>
  <si>
    <t>Chinolina, do syntezy</t>
  </si>
  <si>
    <t>Dichlorometan, do analizy śladowej</t>
  </si>
  <si>
    <t>666122-500GM</t>
  </si>
  <si>
    <t>Mocznik, czystośc biologiczna</t>
  </si>
  <si>
    <t>Skrobia rozpuszczalna, do analizy</t>
  </si>
  <si>
    <t>Potasu siarczan bezwodny, do analizy</t>
  </si>
  <si>
    <t>Sacharoza, do biochemii</t>
  </si>
  <si>
    <t>1-Oktanol, do syntezy</t>
  </si>
  <si>
    <t>Di-sodu tetraboran 10 hydrat czda</t>
  </si>
  <si>
    <t>Tetra-sodu pirofosforan 10 hydrat czda</t>
  </si>
  <si>
    <t>Trichloroetylen czda</t>
  </si>
  <si>
    <t>Ołowiu (II) tlenek czda</t>
  </si>
  <si>
    <t>Sacharoza czda</t>
  </si>
  <si>
    <t>Amonu nadsiarczan, do biologii molekularnej</t>
  </si>
  <si>
    <t>Płatki śniadaniowe otrębowe (błonnik pokarmowy), CRM</t>
  </si>
  <si>
    <t>Sztuczny artykuł spożywczy (Sacharoza, Laktoza, skrobia/glukoza), CRM</t>
  </si>
  <si>
    <t>Odtłuszczone mleko w proszku, CRM</t>
  </si>
  <si>
    <t>BCR 382</t>
  </si>
  <si>
    <t>Mąka pszenna, CRM</t>
  </si>
  <si>
    <t>BCR 384</t>
  </si>
  <si>
    <t>Mięsień wieprzowy, CRM</t>
  </si>
  <si>
    <t>* Wykonawca wypełnia kolumnę nr 11 tylko w przypadku gdy oferuje produkt równoważny w stosunku do wskazanego w  kolumnie nr 4</t>
  </si>
  <si>
    <t>Nr sprawy: BAD.241.2.2.2021</t>
  </si>
  <si>
    <t>Kwas siarkowy (VI), roztwór 0,5 mol/l</t>
  </si>
  <si>
    <t>Zestaw do izolacji genomowego DNA z żywności Genomic mini AX Food</t>
  </si>
  <si>
    <t>załącznik nr 2g do SWZ</t>
  </si>
  <si>
    <t>Q32853</t>
  </si>
  <si>
    <t>1 op./500 oznaczeń</t>
  </si>
  <si>
    <t>Rozdział 7</t>
  </si>
  <si>
    <t xml:space="preserve">RAZEM ROZDZIAŁ </t>
  </si>
  <si>
    <t>DSDNA BR ASSAY KIT- Zestaw do oznaczania stężenia dwuniciowego DNA do zastosowania z Fluorymetrem Qubit/ okres gwarancji nie mniej niż 6 miesięcy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</si>
</sst>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#,##0.00_ ;[Red]\-#,##0.00\ "/>
    <numFmt numFmtId="165" formatCode="[$-415]General"/>
    <numFmt numFmtId="166" formatCode="[$-415]0.00"/>
    <numFmt numFmtId="167" formatCode="[$-415]0%"/>
  </numFmts>
  <fonts count="26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color theme="1"/>
      <name val="Czcionka tekstu podstawowego"/>
      <family val="2"/>
      <charset val="238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theme="1"/>
      <name val="Times New Roman"/>
      <family val="1"/>
      <charset val="238"/>
    </font>
    <font>
      <b/>
      <sz val="13"/>
      <color rgb="FFFF0000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3"/>
      <color rgb="FF00B050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sz val="13"/>
      <color rgb="FFC00000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13"/>
      <name val="Czcionka tekstu podstawowego"/>
      <charset val="238"/>
    </font>
    <font>
      <sz val="10.4"/>
      <name val="Calibri"/>
      <family val="2"/>
      <charset val="238"/>
    </font>
    <font>
      <sz val="13"/>
      <name val="Czcionka tekstu podstawowego"/>
      <family val="2"/>
      <charset val="238"/>
    </font>
    <font>
      <sz val="11"/>
      <color rgb="FF000000"/>
      <name val="Czcionka tekstu podstawowego"/>
      <charset val="238"/>
    </font>
    <font>
      <sz val="13"/>
      <color rgb="FF000000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strike/>
      <sz val="13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165" fontId="22" fillId="0" borderId="0" applyBorder="0" applyProtection="0"/>
    <xf numFmtId="167" fontId="22" fillId="0" borderId="0" applyBorder="0" applyProtection="0"/>
    <xf numFmtId="0" fontId="24" fillId="0" borderId="0" applyNumberFormat="0" applyFill="0" applyBorder="0" applyAlignment="0" applyProtection="0"/>
  </cellStyleXfs>
  <cellXfs count="143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2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vertical="center" wrapText="1"/>
    </xf>
    <xf numFmtId="2" fontId="10" fillId="4" borderId="2" xfId="0" applyNumberFormat="1" applyFont="1" applyFill="1" applyBorder="1" applyAlignment="1">
      <alignment vertical="center" wrapText="1"/>
    </xf>
    <xf numFmtId="9" fontId="10" fillId="4" borderId="2" xfId="0" applyNumberFormat="1" applyFont="1" applyFill="1" applyBorder="1" applyAlignment="1">
      <alignment horizontal="center" vertical="center" wrapText="1"/>
    </xf>
    <xf numFmtId="2" fontId="10" fillId="4" borderId="2" xfId="0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vertical="center" wrapText="1"/>
    </xf>
    <xf numFmtId="2" fontId="6" fillId="0" borderId="2" xfId="0" applyNumberFormat="1" applyFont="1" applyBorder="1" applyAlignment="1">
      <alignment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vertical="center" wrapText="1"/>
    </xf>
    <xf numFmtId="0" fontId="15" fillId="3" borderId="8" xfId="0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44" fontId="15" fillId="3" borderId="9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44" fontId="15" fillId="3" borderId="10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44" fontId="8" fillId="5" borderId="2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 wrapText="1"/>
    </xf>
    <xf numFmtId="44" fontId="15" fillId="0" borderId="0" xfId="0" applyNumberFormat="1" applyFont="1" applyFill="1" applyBorder="1" applyAlignment="1">
      <alignment horizontal="center" vertical="center" wrapText="1"/>
    </xf>
    <xf numFmtId="44" fontId="15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167" fontId="23" fillId="7" borderId="12" xfId="9" applyFont="1" applyFill="1" applyBorder="1" applyAlignment="1">
      <alignment horizontal="center" vertical="center" wrapText="1"/>
    </xf>
    <xf numFmtId="165" fontId="23" fillId="0" borderId="12" xfId="8" applyFont="1" applyFill="1" applyBorder="1" applyAlignment="1">
      <alignment horizontal="center" vertical="center"/>
    </xf>
    <xf numFmtId="165" fontId="23" fillId="0" borderId="12" xfId="8" applyFont="1" applyFill="1" applyBorder="1" applyAlignment="1">
      <alignment horizontal="center" vertical="center" wrapText="1"/>
    </xf>
    <xf numFmtId="165" fontId="23" fillId="0" borderId="12" xfId="8" applyFont="1" applyFill="1" applyBorder="1" applyAlignment="1"/>
    <xf numFmtId="165" fontId="23" fillId="0" borderId="12" xfId="8" applyFont="1" applyFill="1" applyBorder="1" applyAlignment="1">
      <alignment wrapText="1"/>
    </xf>
    <xf numFmtId="166" fontId="23" fillId="0" borderId="12" xfId="8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23" fillId="0" borderId="12" xfId="1" applyFont="1" applyFill="1" applyBorder="1" applyAlignment="1">
      <alignment horizontal="center" vertical="center" wrapText="1"/>
    </xf>
    <xf numFmtId="167" fontId="23" fillId="0" borderId="12" xfId="8" applyNumberFormat="1" applyFont="1" applyFill="1" applyBorder="1" applyAlignment="1">
      <alignment horizontal="center" vertical="center" wrapText="1"/>
    </xf>
    <xf numFmtId="0" fontId="23" fillId="0" borderId="12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vertical="center"/>
    </xf>
    <xf numFmtId="0" fontId="23" fillId="0" borderId="12" xfId="2" applyFont="1" applyFill="1" applyBorder="1" applyAlignment="1">
      <alignment horizontal="left" vertical="center" wrapText="1"/>
    </xf>
    <xf numFmtId="165" fontId="23" fillId="0" borderId="12" xfId="8" applyFont="1" applyFill="1" applyBorder="1" applyAlignment="1">
      <alignment vertical="center"/>
    </xf>
    <xf numFmtId="0" fontId="23" fillId="7" borderId="12" xfId="2" applyFont="1" applyFill="1" applyBorder="1" applyAlignment="1" applyProtection="1">
      <alignment horizontal="center" vertical="center" wrapText="1"/>
      <protection locked="0"/>
    </xf>
    <xf numFmtId="165" fontId="23" fillId="0" borderId="12" xfId="8" applyFont="1" applyFill="1" applyBorder="1" applyAlignment="1">
      <alignment horizontal="left" vertical="center"/>
    </xf>
    <xf numFmtId="2" fontId="23" fillId="0" borderId="12" xfId="8" applyNumberFormat="1" applyFont="1" applyFill="1" applyBorder="1" applyAlignment="1">
      <alignment horizontal="right" vertical="center" wrapText="1"/>
    </xf>
    <xf numFmtId="9" fontId="23" fillId="0" borderId="12" xfId="8" applyNumberFormat="1" applyFont="1" applyFill="1" applyBorder="1" applyAlignment="1">
      <alignment horizontal="center" vertical="center" wrapText="1"/>
    </xf>
    <xf numFmtId="165" fontId="23" fillId="7" borderId="12" xfId="8" applyFont="1" applyFill="1" applyBorder="1" applyAlignment="1">
      <alignment horizontal="center" vertical="center"/>
    </xf>
    <xf numFmtId="0" fontId="23" fillId="7" borderId="12" xfId="1" applyFont="1" applyFill="1" applyBorder="1" applyAlignment="1">
      <alignment horizontal="center" vertical="center" wrapText="1"/>
    </xf>
    <xf numFmtId="0" fontId="23" fillId="7" borderId="12" xfId="2" applyFont="1" applyFill="1" applyBorder="1" applyAlignment="1">
      <alignment horizontal="center" vertical="center" wrapText="1"/>
    </xf>
    <xf numFmtId="0" fontId="23" fillId="7" borderId="12" xfId="4" applyFont="1" applyFill="1" applyBorder="1" applyAlignment="1">
      <alignment horizontal="center" vertical="center" wrapText="1"/>
    </xf>
    <xf numFmtId="0" fontId="23" fillId="7" borderId="12" xfId="2" applyFont="1" applyFill="1" applyBorder="1" applyAlignment="1">
      <alignment horizontal="left" vertical="center" wrapText="1"/>
    </xf>
    <xf numFmtId="0" fontId="23" fillId="7" borderId="12" xfId="4" applyFont="1" applyFill="1" applyBorder="1" applyAlignment="1">
      <alignment horizontal="left" vertical="center" wrapText="1"/>
    </xf>
    <xf numFmtId="2" fontId="23" fillId="7" borderId="12" xfId="2" applyNumberFormat="1" applyFont="1" applyFill="1" applyBorder="1" applyAlignment="1">
      <alignment horizontal="right" vertical="center" wrapText="1"/>
    </xf>
    <xf numFmtId="2" fontId="23" fillId="7" borderId="12" xfId="1" applyNumberFormat="1" applyFont="1" applyFill="1" applyBorder="1" applyAlignment="1">
      <alignment horizontal="right" vertical="center" wrapText="1"/>
    </xf>
    <xf numFmtId="9" fontId="23" fillId="7" borderId="12" xfId="1" applyNumberFormat="1" applyFont="1" applyFill="1" applyBorder="1" applyAlignment="1">
      <alignment horizontal="center" vertical="center" wrapText="1"/>
    </xf>
    <xf numFmtId="165" fontId="23" fillId="0" borderId="0" xfId="8" applyFont="1" applyFill="1" applyAlignment="1">
      <alignment horizontal="center" vertical="center"/>
    </xf>
    <xf numFmtId="2" fontId="23" fillId="7" borderId="12" xfId="8" applyNumberFormat="1" applyFont="1" applyFill="1" applyBorder="1" applyAlignment="1">
      <alignment horizontal="right" vertical="center" wrapText="1"/>
    </xf>
    <xf numFmtId="2" fontId="23" fillId="0" borderId="13" xfId="8" applyNumberFormat="1" applyFont="1" applyFill="1" applyBorder="1" applyAlignment="1">
      <alignment horizontal="right" vertical="center" wrapText="1"/>
    </xf>
    <xf numFmtId="9" fontId="23" fillId="7" borderId="12" xfId="8" applyNumberFormat="1" applyFont="1" applyFill="1" applyBorder="1" applyAlignment="1">
      <alignment horizontal="center" vertical="center" wrapText="1"/>
    </xf>
    <xf numFmtId="9" fontId="23" fillId="0" borderId="13" xfId="8" applyNumberFormat="1" applyFont="1" applyFill="1" applyBorder="1" applyAlignment="1">
      <alignment horizontal="center" vertical="center" wrapText="1"/>
    </xf>
    <xf numFmtId="165" fontId="23" fillId="7" borderId="14" xfId="8" applyFont="1" applyFill="1" applyBorder="1" applyAlignment="1">
      <alignment horizontal="center" vertical="center" wrapText="1"/>
    </xf>
    <xf numFmtId="0" fontId="23" fillId="7" borderId="15" xfId="2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16" xfId="10" applyFont="1" applyBorder="1" applyAlignment="1">
      <alignment horizontal="center" vertical="center"/>
    </xf>
    <xf numFmtId="165" fontId="23" fillId="0" borderId="12" xfId="8" applyFont="1" applyFill="1" applyBorder="1" applyAlignment="1">
      <alignment vertical="center" wrapText="1"/>
    </xf>
    <xf numFmtId="0" fontId="10" fillId="6" borderId="2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vertical="center" wrapText="1"/>
    </xf>
    <xf numFmtId="2" fontId="10" fillId="0" borderId="2" xfId="0" applyNumberFormat="1" applyFont="1" applyFill="1" applyBorder="1" applyAlignment="1">
      <alignment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5" fillId="8" borderId="2" xfId="2" applyFont="1" applyFill="1" applyBorder="1" applyAlignment="1" applyProtection="1">
      <alignment horizontal="center" vertical="center" wrapText="1"/>
      <protection locked="0"/>
    </xf>
    <xf numFmtId="0" fontId="25" fillId="8" borderId="2" xfId="0" applyFont="1" applyFill="1" applyBorder="1" applyAlignment="1">
      <alignment horizontal="left" vertical="center" wrapText="1"/>
    </xf>
    <xf numFmtId="4" fontId="25" fillId="8" borderId="2" xfId="0" applyNumberFormat="1" applyFont="1" applyFill="1" applyBorder="1" applyAlignment="1">
      <alignment vertical="center" wrapText="1"/>
    </xf>
    <xf numFmtId="2" fontId="25" fillId="8" borderId="2" xfId="0" applyNumberFormat="1" applyFont="1" applyFill="1" applyBorder="1" applyAlignment="1">
      <alignment vertical="center" wrapText="1"/>
    </xf>
    <xf numFmtId="9" fontId="25" fillId="8" borderId="2" xfId="0" applyNumberFormat="1" applyFont="1" applyFill="1" applyBorder="1" applyAlignment="1">
      <alignment horizontal="center" vertical="center" wrapText="1"/>
    </xf>
    <xf numFmtId="2" fontId="25" fillId="8" borderId="2" xfId="0" applyNumberFormat="1" applyFont="1" applyFill="1" applyBorder="1" applyAlignment="1">
      <alignment horizontal="right" vertical="center" wrapText="1"/>
    </xf>
    <xf numFmtId="0" fontId="13" fillId="8" borderId="2" xfId="0" applyFont="1" applyFill="1" applyBorder="1" applyAlignment="1">
      <alignment horizontal="center" vertical="center" wrapText="1"/>
    </xf>
  </cellXfs>
  <cellStyles count="11">
    <cellStyle name="Excel Built-in Normal" xfId="8" xr:uid="{00000000-0005-0000-0000-000000000000}"/>
    <cellStyle name="Excel Built-in Percent" xfId="9" xr:uid="{00000000-0005-0000-0000-000001000000}"/>
    <cellStyle name="Hiperłącze" xfId="10" builtinId="8"/>
    <cellStyle name="Normalny" xfId="0" builtinId="0"/>
    <cellStyle name="Normalny 2" xfId="1" xr:uid="{00000000-0005-0000-0000-000004000000}"/>
    <cellStyle name="Normalny 2 2 2" xfId="3" xr:uid="{00000000-0005-0000-0000-000005000000}"/>
    <cellStyle name="Normalny 2_Odczynniki 2017 Adm." xfId="4" xr:uid="{00000000-0005-0000-0000-000006000000}"/>
    <cellStyle name="Normalny 6" xfId="6" xr:uid="{00000000-0005-0000-0000-000007000000}"/>
    <cellStyle name="Normalny 8" xfId="7" xr:uid="{00000000-0005-0000-0000-000008000000}"/>
    <cellStyle name="Normalny_Zamówienia 2007 PM" xfId="2" xr:uid="{00000000-0005-0000-0000-000009000000}"/>
    <cellStyle name="Walutowy 2" xfId="5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92" name="Picture 1" descr="spacer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0001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93" name="Picture 2" descr="spacer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0001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95250</xdr:colOff>
      <xdr:row>150</xdr:row>
      <xdr:rowOff>104775</xdr:rowOff>
    </xdr:to>
    <xdr:pic>
      <xdr:nvPicPr>
        <xdr:cNvPr id="94" name="Obraz 1">
          <a:extLst>
            <a:ext uri="{FF2B5EF4-FFF2-40B4-BE49-F238E27FC236}">
              <a16:creationId xmlns:a16="http://schemas.microsoft.com/office/drawing/2014/main" id="{00000000-0008-0000-0000-00005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00012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95250</xdr:colOff>
      <xdr:row>150</xdr:row>
      <xdr:rowOff>104775</xdr:rowOff>
    </xdr:to>
    <xdr:pic>
      <xdr:nvPicPr>
        <xdr:cNvPr id="95" name="Obraz 2">
          <a:extLst>
            <a:ext uri="{FF2B5EF4-FFF2-40B4-BE49-F238E27FC236}">
              <a16:creationId xmlns:a16="http://schemas.microsoft.com/office/drawing/2014/main" id="{00000000-0008-0000-0000-00005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00012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150</xdr:row>
      <xdr:rowOff>0</xdr:rowOff>
    </xdr:from>
    <xdr:to>
      <xdr:col>1</xdr:col>
      <xdr:colOff>123825</xdr:colOff>
      <xdr:row>150</xdr:row>
      <xdr:rowOff>142875</xdr:rowOff>
    </xdr:to>
    <xdr:pic>
      <xdr:nvPicPr>
        <xdr:cNvPr id="96" name="Obraz 3">
          <a:extLst>
            <a:ext uri="{FF2B5EF4-FFF2-40B4-BE49-F238E27FC236}">
              <a16:creationId xmlns:a16="http://schemas.microsoft.com/office/drawing/2014/main" id="{00000000-0008-0000-0000-00006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00012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97" name="Picture 1" descr="spacer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24955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98" name="Picture 2" descr="spacer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24955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95250</xdr:colOff>
      <xdr:row>150</xdr:row>
      <xdr:rowOff>104775</xdr:rowOff>
    </xdr:to>
    <xdr:pic>
      <xdr:nvPicPr>
        <xdr:cNvPr id="99" name="Obraz 1">
          <a:extLst>
            <a:ext uri="{FF2B5EF4-FFF2-40B4-BE49-F238E27FC236}">
              <a16:creationId xmlns:a16="http://schemas.microsoft.com/office/drawing/2014/main" id="{00000000-0008-0000-0000-00006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24955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95250</xdr:colOff>
      <xdr:row>150</xdr:row>
      <xdr:rowOff>104775</xdr:rowOff>
    </xdr:to>
    <xdr:pic>
      <xdr:nvPicPr>
        <xdr:cNvPr id="100" name="Obraz 2">
          <a:extLst>
            <a:ext uri="{FF2B5EF4-FFF2-40B4-BE49-F238E27FC236}">
              <a16:creationId xmlns:a16="http://schemas.microsoft.com/office/drawing/2014/main" id="{00000000-0008-0000-0000-00006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24955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150</xdr:row>
      <xdr:rowOff>0</xdr:rowOff>
    </xdr:from>
    <xdr:to>
      <xdr:col>1</xdr:col>
      <xdr:colOff>123825</xdr:colOff>
      <xdr:row>150</xdr:row>
      <xdr:rowOff>142875</xdr:rowOff>
    </xdr:to>
    <xdr:pic>
      <xdr:nvPicPr>
        <xdr:cNvPr id="101" name="Obraz 3">
          <a:extLst>
            <a:ext uri="{FF2B5EF4-FFF2-40B4-BE49-F238E27FC236}">
              <a16:creationId xmlns:a16="http://schemas.microsoft.com/office/drawing/2014/main" id="{00000000-0008-0000-0000-00006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4955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02" name="Picture 1" descr="spacer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03" name="Picture 2" descr="spacer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95250</xdr:colOff>
      <xdr:row>150</xdr:row>
      <xdr:rowOff>104775</xdr:rowOff>
    </xdr:to>
    <xdr:pic>
      <xdr:nvPicPr>
        <xdr:cNvPr id="104" name="Obraz 1">
          <a:extLst>
            <a:ext uri="{FF2B5EF4-FFF2-40B4-BE49-F238E27FC236}">
              <a16:creationId xmlns:a16="http://schemas.microsoft.com/office/drawing/2014/main" id="{00000000-0008-0000-0000-00006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95250</xdr:colOff>
      <xdr:row>150</xdr:row>
      <xdr:rowOff>104775</xdr:rowOff>
    </xdr:to>
    <xdr:pic>
      <xdr:nvPicPr>
        <xdr:cNvPr id="105" name="Obraz 2">
          <a:extLst>
            <a:ext uri="{FF2B5EF4-FFF2-40B4-BE49-F238E27FC236}">
              <a16:creationId xmlns:a16="http://schemas.microsoft.com/office/drawing/2014/main" id="{00000000-0008-0000-0000-00006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150</xdr:row>
      <xdr:rowOff>0</xdr:rowOff>
    </xdr:from>
    <xdr:to>
      <xdr:col>1</xdr:col>
      <xdr:colOff>123825</xdr:colOff>
      <xdr:row>150</xdr:row>
      <xdr:rowOff>142875</xdr:rowOff>
    </xdr:to>
    <xdr:pic>
      <xdr:nvPicPr>
        <xdr:cNvPr id="106" name="Obraz 3">
          <a:extLst>
            <a:ext uri="{FF2B5EF4-FFF2-40B4-BE49-F238E27FC236}">
              <a16:creationId xmlns:a16="http://schemas.microsoft.com/office/drawing/2014/main" id="{00000000-0008-0000-0000-00006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69570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07" name="Picture 1" descr="spacer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08" name="Picture 2" descr="spacer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95250</xdr:colOff>
      <xdr:row>150</xdr:row>
      <xdr:rowOff>104775</xdr:rowOff>
    </xdr:to>
    <xdr:pic>
      <xdr:nvPicPr>
        <xdr:cNvPr id="109" name="Obraz 1">
          <a:extLst>
            <a:ext uri="{FF2B5EF4-FFF2-40B4-BE49-F238E27FC236}">
              <a16:creationId xmlns:a16="http://schemas.microsoft.com/office/drawing/2014/main" id="{00000000-0008-0000-0000-00006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95250</xdr:colOff>
      <xdr:row>150</xdr:row>
      <xdr:rowOff>104775</xdr:rowOff>
    </xdr:to>
    <xdr:pic>
      <xdr:nvPicPr>
        <xdr:cNvPr id="110" name="Obraz 2">
          <a:extLst>
            <a:ext uri="{FF2B5EF4-FFF2-40B4-BE49-F238E27FC236}">
              <a16:creationId xmlns:a16="http://schemas.microsoft.com/office/drawing/2014/main" id="{00000000-0008-0000-0000-00006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150</xdr:row>
      <xdr:rowOff>0</xdr:rowOff>
    </xdr:from>
    <xdr:to>
      <xdr:col>1</xdr:col>
      <xdr:colOff>123825</xdr:colOff>
      <xdr:row>150</xdr:row>
      <xdr:rowOff>142875</xdr:rowOff>
    </xdr:to>
    <xdr:pic>
      <xdr:nvPicPr>
        <xdr:cNvPr id="111" name="Obraz 3">
          <a:extLst>
            <a:ext uri="{FF2B5EF4-FFF2-40B4-BE49-F238E27FC236}">
              <a16:creationId xmlns:a16="http://schemas.microsoft.com/office/drawing/2014/main" id="{00000000-0008-0000-0000-00006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69570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12" name="Picture 1" descr="spacer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13" name="Picture 2" descr="spacer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95250</xdr:colOff>
      <xdr:row>150</xdr:row>
      <xdr:rowOff>104775</xdr:rowOff>
    </xdr:to>
    <xdr:pic>
      <xdr:nvPicPr>
        <xdr:cNvPr id="114" name="Obraz 1">
          <a:extLst>
            <a:ext uri="{FF2B5EF4-FFF2-40B4-BE49-F238E27FC236}">
              <a16:creationId xmlns:a16="http://schemas.microsoft.com/office/drawing/2014/main" id="{00000000-0008-0000-0000-00007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95250</xdr:colOff>
      <xdr:row>150</xdr:row>
      <xdr:rowOff>104775</xdr:rowOff>
    </xdr:to>
    <xdr:pic>
      <xdr:nvPicPr>
        <xdr:cNvPr id="115" name="Obraz 2">
          <a:extLst>
            <a:ext uri="{FF2B5EF4-FFF2-40B4-BE49-F238E27FC236}">
              <a16:creationId xmlns:a16="http://schemas.microsoft.com/office/drawing/2014/main" id="{00000000-0008-0000-0000-00007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150</xdr:row>
      <xdr:rowOff>0</xdr:rowOff>
    </xdr:from>
    <xdr:to>
      <xdr:col>1</xdr:col>
      <xdr:colOff>123825</xdr:colOff>
      <xdr:row>150</xdr:row>
      <xdr:rowOff>142875</xdr:rowOff>
    </xdr:to>
    <xdr:pic>
      <xdr:nvPicPr>
        <xdr:cNvPr id="116" name="Obraz 3">
          <a:extLst>
            <a:ext uri="{FF2B5EF4-FFF2-40B4-BE49-F238E27FC236}">
              <a16:creationId xmlns:a16="http://schemas.microsoft.com/office/drawing/2014/main" id="{00000000-0008-0000-0000-00007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69570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17" name="Picture 1" descr="spacer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18" name="Picture 2" descr="spacer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95250</xdr:colOff>
      <xdr:row>150</xdr:row>
      <xdr:rowOff>104775</xdr:rowOff>
    </xdr:to>
    <xdr:pic>
      <xdr:nvPicPr>
        <xdr:cNvPr id="119" name="Obraz 1">
          <a:extLst>
            <a:ext uri="{FF2B5EF4-FFF2-40B4-BE49-F238E27FC236}">
              <a16:creationId xmlns:a16="http://schemas.microsoft.com/office/drawing/2014/main" id="{00000000-0008-0000-0000-00007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95250</xdr:colOff>
      <xdr:row>150</xdr:row>
      <xdr:rowOff>104775</xdr:rowOff>
    </xdr:to>
    <xdr:pic>
      <xdr:nvPicPr>
        <xdr:cNvPr id="120" name="Obraz 2">
          <a:extLst>
            <a:ext uri="{FF2B5EF4-FFF2-40B4-BE49-F238E27FC236}">
              <a16:creationId xmlns:a16="http://schemas.microsoft.com/office/drawing/2014/main" id="{00000000-0008-0000-0000-00007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150</xdr:row>
      <xdr:rowOff>0</xdr:rowOff>
    </xdr:from>
    <xdr:to>
      <xdr:col>1</xdr:col>
      <xdr:colOff>123825</xdr:colOff>
      <xdr:row>150</xdr:row>
      <xdr:rowOff>142875</xdr:rowOff>
    </xdr:to>
    <xdr:pic>
      <xdr:nvPicPr>
        <xdr:cNvPr id="121" name="Obraz 3">
          <a:extLst>
            <a:ext uri="{FF2B5EF4-FFF2-40B4-BE49-F238E27FC236}">
              <a16:creationId xmlns:a16="http://schemas.microsoft.com/office/drawing/2014/main" id="{00000000-0008-0000-0000-00007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69570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22" name="Picture 1" descr="spacer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23" name="Picture 2" descr="spacer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95250</xdr:colOff>
      <xdr:row>150</xdr:row>
      <xdr:rowOff>104775</xdr:rowOff>
    </xdr:to>
    <xdr:pic>
      <xdr:nvPicPr>
        <xdr:cNvPr id="124" name="Obraz 1">
          <a:extLst>
            <a:ext uri="{FF2B5EF4-FFF2-40B4-BE49-F238E27FC236}">
              <a16:creationId xmlns:a16="http://schemas.microsoft.com/office/drawing/2014/main" id="{00000000-0008-0000-0000-00007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95250</xdr:colOff>
      <xdr:row>150</xdr:row>
      <xdr:rowOff>104775</xdr:rowOff>
    </xdr:to>
    <xdr:pic>
      <xdr:nvPicPr>
        <xdr:cNvPr id="125" name="Obraz 2">
          <a:extLst>
            <a:ext uri="{FF2B5EF4-FFF2-40B4-BE49-F238E27FC236}">
              <a16:creationId xmlns:a16="http://schemas.microsoft.com/office/drawing/2014/main" id="{00000000-0008-0000-0000-00007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150</xdr:row>
      <xdr:rowOff>0</xdr:rowOff>
    </xdr:from>
    <xdr:to>
      <xdr:col>1</xdr:col>
      <xdr:colOff>123825</xdr:colOff>
      <xdr:row>150</xdr:row>
      <xdr:rowOff>142875</xdr:rowOff>
    </xdr:to>
    <xdr:pic>
      <xdr:nvPicPr>
        <xdr:cNvPr id="126" name="Obraz 3">
          <a:extLst>
            <a:ext uri="{FF2B5EF4-FFF2-40B4-BE49-F238E27FC236}">
              <a16:creationId xmlns:a16="http://schemas.microsoft.com/office/drawing/2014/main" id="{00000000-0008-0000-0000-00007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69570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27" name="Picture 1" descr="spacer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28" name="Picture 2" descr="spacer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95250</xdr:colOff>
      <xdr:row>150</xdr:row>
      <xdr:rowOff>104775</xdr:rowOff>
    </xdr:to>
    <xdr:pic>
      <xdr:nvPicPr>
        <xdr:cNvPr id="129" name="Obraz 1">
          <a:extLst>
            <a:ext uri="{FF2B5EF4-FFF2-40B4-BE49-F238E27FC236}">
              <a16:creationId xmlns:a16="http://schemas.microsoft.com/office/drawing/2014/main" id="{00000000-0008-0000-0000-00008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95250</xdr:colOff>
      <xdr:row>150</xdr:row>
      <xdr:rowOff>104775</xdr:rowOff>
    </xdr:to>
    <xdr:pic>
      <xdr:nvPicPr>
        <xdr:cNvPr id="130" name="Obraz 2">
          <a:extLst>
            <a:ext uri="{FF2B5EF4-FFF2-40B4-BE49-F238E27FC236}">
              <a16:creationId xmlns:a16="http://schemas.microsoft.com/office/drawing/2014/main" id="{00000000-0008-0000-0000-00008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150</xdr:row>
      <xdr:rowOff>0</xdr:rowOff>
    </xdr:from>
    <xdr:to>
      <xdr:col>1</xdr:col>
      <xdr:colOff>123825</xdr:colOff>
      <xdr:row>150</xdr:row>
      <xdr:rowOff>142875</xdr:rowOff>
    </xdr:to>
    <xdr:pic>
      <xdr:nvPicPr>
        <xdr:cNvPr id="131" name="Obraz 3">
          <a:extLst>
            <a:ext uri="{FF2B5EF4-FFF2-40B4-BE49-F238E27FC236}">
              <a16:creationId xmlns:a16="http://schemas.microsoft.com/office/drawing/2014/main" id="{00000000-0008-0000-0000-00008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69570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32" name="Picture 1" descr="spacer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33" name="Picture 2" descr="spacer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95250</xdr:colOff>
      <xdr:row>150</xdr:row>
      <xdr:rowOff>104775</xdr:rowOff>
    </xdr:to>
    <xdr:pic>
      <xdr:nvPicPr>
        <xdr:cNvPr id="134" name="Obraz 1">
          <a:extLst>
            <a:ext uri="{FF2B5EF4-FFF2-40B4-BE49-F238E27FC236}">
              <a16:creationId xmlns:a16="http://schemas.microsoft.com/office/drawing/2014/main" id="{00000000-0008-0000-0000-00008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95250</xdr:colOff>
      <xdr:row>150</xdr:row>
      <xdr:rowOff>104775</xdr:rowOff>
    </xdr:to>
    <xdr:pic>
      <xdr:nvPicPr>
        <xdr:cNvPr id="135" name="Obraz 2">
          <a:extLst>
            <a:ext uri="{FF2B5EF4-FFF2-40B4-BE49-F238E27FC236}">
              <a16:creationId xmlns:a16="http://schemas.microsoft.com/office/drawing/2014/main" id="{00000000-0008-0000-0000-00008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150</xdr:row>
      <xdr:rowOff>0</xdr:rowOff>
    </xdr:from>
    <xdr:to>
      <xdr:col>1</xdr:col>
      <xdr:colOff>123825</xdr:colOff>
      <xdr:row>150</xdr:row>
      <xdr:rowOff>142875</xdr:rowOff>
    </xdr:to>
    <xdr:pic>
      <xdr:nvPicPr>
        <xdr:cNvPr id="136" name="Obraz 3">
          <a:extLst>
            <a:ext uri="{FF2B5EF4-FFF2-40B4-BE49-F238E27FC236}">
              <a16:creationId xmlns:a16="http://schemas.microsoft.com/office/drawing/2014/main" id="{00000000-0008-0000-0000-00008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69570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37" name="Picture 1" descr="spacer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38" name="Picture 2" descr="spacer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95250</xdr:colOff>
      <xdr:row>150</xdr:row>
      <xdr:rowOff>104775</xdr:rowOff>
    </xdr:to>
    <xdr:pic>
      <xdr:nvPicPr>
        <xdr:cNvPr id="139" name="Obraz 1">
          <a:extLst>
            <a:ext uri="{FF2B5EF4-FFF2-40B4-BE49-F238E27FC236}">
              <a16:creationId xmlns:a16="http://schemas.microsoft.com/office/drawing/2014/main" id="{00000000-0008-0000-0000-00008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95250</xdr:colOff>
      <xdr:row>150</xdr:row>
      <xdr:rowOff>104775</xdr:rowOff>
    </xdr:to>
    <xdr:pic>
      <xdr:nvPicPr>
        <xdr:cNvPr id="140" name="Obraz 2">
          <a:extLst>
            <a:ext uri="{FF2B5EF4-FFF2-40B4-BE49-F238E27FC236}">
              <a16:creationId xmlns:a16="http://schemas.microsoft.com/office/drawing/2014/main" id="{00000000-0008-0000-0000-00008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150</xdr:row>
      <xdr:rowOff>0</xdr:rowOff>
    </xdr:from>
    <xdr:to>
      <xdr:col>1</xdr:col>
      <xdr:colOff>123825</xdr:colOff>
      <xdr:row>150</xdr:row>
      <xdr:rowOff>142875</xdr:rowOff>
    </xdr:to>
    <xdr:pic>
      <xdr:nvPicPr>
        <xdr:cNvPr id="141" name="Obraz 3">
          <a:extLst>
            <a:ext uri="{FF2B5EF4-FFF2-40B4-BE49-F238E27FC236}">
              <a16:creationId xmlns:a16="http://schemas.microsoft.com/office/drawing/2014/main" id="{00000000-0008-0000-0000-00008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69570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42" name="Picture 1" descr="spacer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43" name="Picture 2" descr="spacer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95250</xdr:colOff>
      <xdr:row>150</xdr:row>
      <xdr:rowOff>104775</xdr:rowOff>
    </xdr:to>
    <xdr:pic>
      <xdr:nvPicPr>
        <xdr:cNvPr id="144" name="Obraz 1">
          <a:extLst>
            <a:ext uri="{FF2B5EF4-FFF2-40B4-BE49-F238E27FC236}">
              <a16:creationId xmlns:a16="http://schemas.microsoft.com/office/drawing/2014/main" id="{00000000-0008-0000-0000-00009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95250</xdr:colOff>
      <xdr:row>150</xdr:row>
      <xdr:rowOff>104775</xdr:rowOff>
    </xdr:to>
    <xdr:pic>
      <xdr:nvPicPr>
        <xdr:cNvPr id="145" name="Obraz 2">
          <a:extLst>
            <a:ext uri="{FF2B5EF4-FFF2-40B4-BE49-F238E27FC236}">
              <a16:creationId xmlns:a16="http://schemas.microsoft.com/office/drawing/2014/main" id="{00000000-0008-0000-0000-00009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47" name="Picture 1" descr="spacer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48" name="Picture 2" descr="spacer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52" name="Picture 1" descr="spacer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53" name="Picture 2" descr="spacer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57" name="Picture 1" descr="spacer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58" name="Picture 2" descr="spacer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62" name="Picture 1" descr="spacer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63" name="Picture 2" descr="spacer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67" name="Picture 1" descr="spacer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68" name="Picture 2" descr="spacer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69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72" name="Picture 1" descr="spacer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40957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73" name="Picture 2" descr="spacer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4095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77" name="Picture 1" descr="spacer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55911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78" name="Picture 2" descr="spacer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559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82" name="Picture 1" descr="spacer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31493114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83" name="Picture 2" descr="spacer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31493114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87" name="Picture 1" descr="spacer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32644773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88" name="Picture 2" descr="spacer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3264477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92" name="Picture 1" descr="spacer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37320682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3" name="Picture 2" descr="spacer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3732068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97" name="Picture 1" descr="spacer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37320682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8" name="Picture 2" descr="spacer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3732068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202" name="Picture 1" descr="spacer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37320682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3" name="Picture 2" descr="spacer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3732068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207" name="Picture 1" descr="spacer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38472341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8" name="Picture 2" descr="spacer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38472341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212" name="Picture 1" descr="ou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213" name="Picture 2" descr="ou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214" name="AutoShape 3" descr="ou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215" name="Picture 4" descr="ou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216" name="Picture 5" descr="ou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217" name="Picture 6" descr="ou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21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21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220" name="Picture 9" descr="out?google_nid=adroll5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221" name="Picture 10" descr="seg?add=1684329&amp;t=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22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22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224" name="Picture 13" descr="out?google_nid=adroll5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225" name="Picture 14" descr="seg?add=2132101&amp;t=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226" name="Picture 1" descr="spacer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7" name="Picture 2" descr="spacer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231" name="Picture 1" descr="spacer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32" name="Picture 2" descr="spacer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236" name="Picture 1" descr="spacer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37" name="Picture 2" descr="spacer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241" name="Picture 1" descr="spacer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42" name="Picture 2" descr="spacer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246" name="Picture 1" descr="spacer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47" name="Picture 2" descr="spacer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251" name="Picture 1" descr="spacer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52" name="Picture 2" descr="spacer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256" name="Picture 1" descr="spacer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57" name="Picture 2" descr="spacer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261" name="Picture 1" descr="ou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262" name="Picture 2" descr="ou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263" name="AutoShape 3" descr="ou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264" name="Picture 4" descr="ou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265" name="Picture 5" descr="ou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266" name="Picture 6" descr="ou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267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268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269" name="Picture 9" descr="out?google_nid=adroll5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270" name="Picture 10" descr="seg?add=1684329&amp;t=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271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272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273" name="Picture 13" descr="out?google_nid=adroll5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274" name="Picture 14" descr="seg?add=2132101&amp;t=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275" name="Picture 1" descr="spacer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76" name="Picture 2" descr="spacer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280" name="Picture 1" descr="spacer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81" name="Picture 2" descr="spacer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285" name="Picture 1" descr="spacer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86" name="Picture 2" descr="spacer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290" name="Picture 1" descr="spacer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91" name="Picture 2" descr="spacer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295" name="Picture 1" descr="spacer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96" name="Picture 2" descr="spacer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300" name="Picture 1" descr="spacer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301" name="Picture 2" descr="spacer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305" name="Picture 1" descr="spacer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306" name="Picture 2" descr="spacer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310" name="Picture 1" descr="ou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311" name="Picture 2" descr="ou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312" name="AutoShape 3" descr="ou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313" name="Picture 4" descr="ou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314" name="Picture 5" descr="ou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315" name="Picture 6" descr="ou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316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317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318" name="Picture 9" descr="out?google_nid=adroll5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319" name="Picture 10" descr="seg?add=1684329&amp;t=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320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321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322" name="Picture 13" descr="out?google_nid=adroll5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323" name="Picture 14" descr="seg?add=2132101&amp;t=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324" name="Picture 1" descr="spacer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325" name="Picture 2" descr="spacer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329" name="Picture 1" descr="spacer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330" name="Picture 2" descr="spacer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334" name="Picture 1" descr="spacer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335" name="Picture 2" descr="spacer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339" name="Picture 1" descr="spacer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340" name="Picture 2" descr="spacer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344" name="Picture 1" descr="spacer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345" name="Picture 2" descr="spacer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349" name="Picture 1" descr="spacer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350" name="Picture 2" descr="spacer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354" name="Picture 1" descr="spacer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355" name="Picture 2" descr="spacer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359" name="Picture 1" descr="ou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288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360" name="Picture 2" descr="ou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8288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361" name="AutoShape 3" descr="ou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18288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362" name="Picture 4" descr="ou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8288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363" name="Picture 5" descr="ou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8288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364" name="Picture 6" descr="ou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8288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365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8288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366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288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367" name="Picture 9" descr="out?google_nid=adroll5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8288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368" name="Picture 10" descr="seg?add=1684329&amp;t=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8288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369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8288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370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8288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371" name="Picture 13" descr="out?google_nid=adroll5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8288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372" name="Picture 14" descr="seg?add=2132101&amp;t=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8288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373" name="Picture 1" descr="spacer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2880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374" name="Picture 2" descr="spacer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2880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378" name="Picture 1" descr="spacer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2880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379" name="Picture 2" descr="spacer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2880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383" name="Picture 1" descr="spacer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2880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384" name="Picture 2" descr="spacer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2880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388" name="Picture 1" descr="spacer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2880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389" name="Picture 2" descr="spacer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2880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393" name="Picture 1" descr="spacer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2880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394" name="Picture 2" descr="spacer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2880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398" name="Picture 1" descr="spacer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2880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399" name="Picture 2" descr="spacer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2880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403" name="Picture 1" descr="spacer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2880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404" name="Picture 2" descr="spacer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2880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408" name="Picture 1" descr="ou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409" name="Picture 2" descr="ou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410" name="AutoShape 3" descr="ou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411" name="Picture 4" descr="ou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412" name="Picture 5" descr="ou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413" name="Picture 6" descr="ou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414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415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416" name="Picture 9" descr="out?google_nid=adroll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417" name="Picture 10" descr="seg?add=1684329&amp;t=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418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419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420" name="Picture 13" descr="out?google_nid=adroll5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421" name="Picture 14" descr="seg?add=2132101&amp;t=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422" name="Picture 1" descr="spacer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423" name="Picture 2" descr="spacer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427" name="Picture 1" descr="spacer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428" name="Picture 2" descr="spacer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432" name="Picture 1" descr="spacer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433" name="Picture 2" descr="spacer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437" name="Picture 1" descr="spacer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438" name="Picture 2" descr="spacer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442" name="Picture 1" descr="spacer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443" name="Picture 2" descr="spacer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447" name="Picture 1" descr="spacer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448" name="Picture 2" descr="spacer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452" name="Picture 1" descr="spacer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453" name="Picture 2" descr="spacer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457" name="Picture 1" descr="ou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458" name="Picture 2" descr="ou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459" name="AutoShape 3" descr="ou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460" name="Picture 4" descr="ou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461" name="Picture 5" descr="ou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462" name="Picture 6" descr="ou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463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464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465" name="Picture 9" descr="out?google_nid=adroll5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466" name="Picture 10" descr="seg?add=1684329&amp;t=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467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468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469" name="Picture 13" descr="out?google_nid=adroll5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470" name="Picture 14" descr="seg?add=2132101&amp;t=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471" name="Picture 1" descr="spacer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472" name="Picture 2" descr="spacer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476" name="Picture 1" descr="spacer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477" name="Picture 2" descr="spacer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481" name="Picture 1" descr="spacer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482" name="Picture 2" descr="spacer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486" name="Picture 1" descr="spacer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487" name="Picture 2" descr="spacer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491" name="Picture 1" descr="spacer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492" name="Picture 2" descr="spacer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496" name="Picture 1" descr="spacer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497" name="Picture 2" descr="spacer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501" name="Picture 1" descr="spacer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502" name="Picture 2" descr="spacer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506" name="Picture 1" descr="ou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507" name="Picture 2" descr="ou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508" name="AutoShape 3" descr="ou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509" name="Picture 4" descr="ou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510" name="Picture 5" descr="ou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511" name="Picture 6" descr="ou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512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513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514" name="Picture 9" descr="out?google_nid=adroll5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515" name="Picture 10" descr="seg?add=1684329&amp;t=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516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517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518" name="Picture 13" descr="out?google_nid=adroll5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519" name="Picture 14" descr="seg?add=2132101&amp;t=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20069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520" name="Picture 1" descr="spacer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521" name="Picture 2" descr="spacer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525" name="Picture 1" descr="spacer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526" name="Picture 2" descr="spacer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530" name="Picture 1" descr="spacer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531" name="Picture 2" descr="spacer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535" name="Picture 1" descr="spacer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536" name="Picture 2" descr="spacer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540" name="Picture 1" descr="spacer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541" name="Picture 2" descr="spacer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545" name="Picture 1" descr="spacer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546" name="Picture 2" descr="spacer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550" name="Picture 1" descr="spacer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551" name="Picture 2" descr="spacer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69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555" name="Picture 1" descr="ou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152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556" name="Picture 2" descr="ou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152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557" name="AutoShape 3" descr="ou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2152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558" name="Picture 4" descr="ou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152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559" name="Picture 5" descr="ou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152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560" name="Picture 6" descr="ou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152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561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152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562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152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563" name="Picture 9" descr="out?google_nid=adroll5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152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564" name="Picture 10" descr="seg?add=1684329&amp;t=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152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565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52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566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152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567" name="Picture 13" descr="out?google_nid=adroll5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152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568" name="Picture 14" descr="seg?add=2132101&amp;t=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2152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569" name="Picture 1" descr="spacer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1526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570" name="Picture 2" descr="spacer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1526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574" name="Picture 1" descr="spacer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1526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575" name="Picture 2" descr="spacer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1526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579" name="Picture 1" descr="spacer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1526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580" name="Picture 2" descr="spacer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1526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584" name="Picture 1" descr="spacer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1526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585" name="Picture 2" descr="spacer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1526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589" name="Picture 1" descr="spacer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1526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590" name="Picture 2" descr="spacer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1526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594" name="Picture 1" descr="spacer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1526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595" name="Picture 2" descr="spacer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1526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599" name="Picture 1" descr="spacer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1526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600" name="Picture 2" descr="spacer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1526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541</xdr:row>
      <xdr:rowOff>0</xdr:rowOff>
    </xdr:from>
    <xdr:to>
      <xdr:col>0</xdr:col>
      <xdr:colOff>314325</xdr:colOff>
      <xdr:row>541</xdr:row>
      <xdr:rowOff>9525</xdr:rowOff>
    </xdr:to>
    <xdr:pic>
      <xdr:nvPicPr>
        <xdr:cNvPr id="604" name="Picture 1" descr="ou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334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605" name="Picture 2" descr="ou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334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606" name="AutoShape 3" descr="ou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2334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607" name="Picture 4" descr="ou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334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608" name="Picture 5" descr="ou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334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609" name="Picture 6" descr="ou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334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610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334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611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334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612" name="Picture 9" descr="out?google_nid=adroll5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334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613" name="Picture 10" descr="seg?add=1684329&amp;t=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334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614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334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615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334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616" name="Picture 13" descr="out?google_nid=adroll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334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617" name="Picture 14" descr="seg?add=2132101&amp;t=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2334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618" name="Picture 1" descr="spacer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33457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619" name="Picture 2" descr="spacer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33457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623" name="Picture 1" descr="spacer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33457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624" name="Picture 2" descr="spacer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33457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628" name="Picture 1" descr="spacer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33457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629" name="Picture 2" descr="spacer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33457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633" name="Picture 1" descr="spacer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33457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634" name="Picture 2" descr="spacer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33457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638" name="Picture 1" descr="spacer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33457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639" name="Picture 2" descr="spacer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33457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643" name="Picture 1" descr="spacer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33457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644" name="Picture 2" descr="spacer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33457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648" name="Picture 1" descr="spacer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33457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649" name="Picture 2" descr="spacer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33457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653" name="Picture 1" descr="out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654" name="Picture 2" descr="out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655" name="AutoShape 3" descr="out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656" name="Picture 4" descr="out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657" name="Picture 5" descr="out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658" name="Picture 6" descr="out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659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660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661" name="Picture 9" descr="out?google_nid=adroll5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662" name="Picture 10" descr="seg?add=1684329&amp;t=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663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664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665" name="Picture 13" descr="out?google_nid=adroll5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666" name="Picture 14" descr="seg?add=2132101&amp;t=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667" name="Picture 1" descr="spacer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668" name="Picture 2" descr="spacer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672" name="Picture 1" descr="spacer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673" name="Picture 2" descr="spacer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677" name="Picture 1" descr="spacer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678" name="Picture 2" descr="spacer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682" name="Picture 1" descr="spacer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683" name="Picture 2" descr="spacer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687" name="Picture 1" descr="spacer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688" name="Picture 2" descr="spacer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692" name="Picture 1" descr="spacer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693" name="Picture 2" descr="spacer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697" name="Picture 1" descr="spacer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698" name="Picture 2" descr="spacer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702" name="Picture 1" descr="out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90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703" name="Picture 2" descr="out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990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704" name="AutoShape 3" descr="out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1990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705" name="Picture 4" descr="out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90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706" name="Picture 5" descr="out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990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707" name="Picture 6" descr="out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990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70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990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70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90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710" name="Picture 9" descr="out?google_nid=adroll5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990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711" name="Picture 10" descr="seg?add=1684329&amp;t=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990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71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990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71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990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714" name="Picture 13" descr="out?google_nid=adroll5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90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715" name="Picture 14" descr="seg?add=2132101&amp;t=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990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716" name="Picture 1" descr="spacer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9072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717" name="Picture 2" descr="spacer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9072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721" name="Picture 1" descr="spacer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9072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722" name="Picture 2" descr="spacer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9072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726" name="Picture 1" descr="spacer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9072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727" name="Picture 2" descr="spacer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9072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731" name="Picture 1" descr="spacer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9072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732" name="Picture 2" descr="spacer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9072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736" name="Picture 1" descr="spacer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9072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737" name="Picture 2" descr="spacer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9072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741" name="Picture 1" descr="spacer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9072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742" name="Picture 2" descr="spacer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9072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746" name="Picture 1" descr="spacer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9072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747" name="Picture 2" descr="spacer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9072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751" name="Picture 1" descr="out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752" name="Picture 2" descr="out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753" name="AutoShape 3" descr="out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754" name="Picture 4" descr="out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755" name="Picture 5" descr="out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756" name="Picture 6" descr="out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757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758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759" name="Picture 9" descr="out?google_nid=adroll5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760" name="Picture 10" descr="seg?add=1684329&amp;t=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761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762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763" name="Picture 13" descr="out?google_nid=adroll5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764" name="Picture 14" descr="seg?add=2132101&amp;t=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765" name="Picture 1" descr="spacer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766" name="Picture 2" descr="spacer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770" name="Picture 1" descr="spacer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771" name="Picture 2" descr="spacer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775" name="Picture 1" descr="spacer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776" name="Picture 2" descr="spacer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780" name="Picture 1" descr="spacer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781" name="Picture 2" descr="spacer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785" name="Picture 1" descr="spacer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786" name="Picture 2" descr="spacer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790" name="Picture 1" descr="spacer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791" name="Picture 2" descr="spacer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795" name="Picture 1" descr="spacer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796" name="Picture 2" descr="spacer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800" name="Picture 1" descr="out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801" name="Picture 2" descr="out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802" name="AutoShape 3" descr="out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803" name="Picture 4" descr="out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804" name="Picture 5" descr="out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805" name="Picture 6" descr="out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806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807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808" name="Picture 9" descr="out?google_nid=adroll5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809" name="Picture 10" descr="seg?add=1684329&amp;t=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810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811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812" name="Picture 13" descr="out?google_nid=adroll5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813" name="Picture 14" descr="seg?add=2132101&amp;t=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814" name="Picture 1" descr="spacer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815" name="Picture 2" descr="spacer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819" name="Picture 1" descr="spacer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820" name="Picture 2" descr="spacer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824" name="Picture 1" descr="spacer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825" name="Picture 2" descr="spacer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829" name="Picture 1" descr="spacer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830" name="Picture 2" descr="spacer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834" name="Picture 1" descr="spacer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835" name="Picture 2" descr="spacer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839" name="Picture 1" descr="spacer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840" name="Picture 2" descr="spacer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844" name="Picture 1" descr="spacer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845" name="Picture 2" descr="spacer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849" name="Picture 1" descr="out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850" name="Picture 2" descr="out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851" name="AutoShape 3" descr="out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852" name="Picture 4" descr="out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853" name="Picture 5" descr="out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854" name="Picture 6" descr="out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855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856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857" name="Picture 9" descr="out?google_nid=adroll5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858" name="Picture 10" descr="seg?add=1684329&amp;t=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859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860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861" name="Picture 13" descr="out?google_nid=adroll5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862" name="Picture 14" descr="seg?add=2132101&amp;t=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809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863" name="Picture 1" descr="spacer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864" name="Picture 2" descr="spacer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868" name="Picture 1" descr="spacer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869" name="Picture 2" descr="spacer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873" name="Picture 1" descr="spacer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874" name="Picture 2" descr="spacer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878" name="Picture 1" descr="spacer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879" name="Picture 2" descr="spacer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883" name="Picture 1" descr="spacer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884" name="Picture 2" descr="spacer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888" name="Picture 1" descr="spacer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889" name="Picture 2" descr="spacer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893" name="Picture 1" descr="spacer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894" name="Picture 2" descr="spacer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898" name="Picture 1" descr="out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899" name="Picture 2" descr="out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900" name="AutoShape 3" descr="out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901" name="Picture 4" descr="out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902" name="Picture 5" descr="out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903" name="Picture 6" descr="out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904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905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906" name="Picture 9" descr="out?google_nid=adroll5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907" name="Picture 10" descr="seg?add=1684329&amp;t=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908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909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910" name="Picture 13" descr="out?google_nid=adroll5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911" name="Picture 14" descr="seg?add=2132101&amp;t=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912" name="Picture 1" descr="spacer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913" name="Picture 2" descr="spacer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917" name="Picture 1" descr="spacer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918" name="Picture 2" descr="spacer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922" name="Picture 1" descr="spacer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923" name="Picture 2" descr="spacer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927" name="Picture 1" descr="spacer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928" name="Picture 2" descr="spacer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932" name="Picture 1" descr="spacer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933" name="Picture 2" descr="spacer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937" name="Picture 1" descr="spacer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938" name="Picture 2" descr="spacer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942" name="Picture 1" descr="spacer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943" name="Picture 2" descr="spacer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947" name="Picture 1" descr="out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948" name="Picture 2" descr="out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949" name="AutoShape 3" descr="out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950" name="Picture 4" descr="out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951" name="Picture 5" descr="out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952" name="Picture 6" descr="out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953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954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955" name="Picture 9" descr="out?google_nid=adroll5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956" name="Picture 10" descr="seg?add=1684329&amp;t=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957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958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959" name="Picture 13" descr="out?google_nid=adroll5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960" name="Picture 14" descr="seg?add=2132101&amp;t=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961" name="Picture 1" descr="spacer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962" name="Picture 2" descr="spacer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966" name="Picture 1" descr="spacer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967" name="Picture 2" descr="spacer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971" name="Picture 1" descr="spacer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972" name="Picture 2" descr="spacer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976" name="Picture 1" descr="spacer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977" name="Picture 2" descr="spacer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981" name="Picture 1" descr="spacer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982" name="Picture 2" descr="spacer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986" name="Picture 1" descr="spacer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987" name="Picture 2" descr="spacer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991" name="Picture 1" descr="spacer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992" name="Picture 2" descr="spacer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150</xdr:row>
      <xdr:rowOff>0</xdr:rowOff>
    </xdr:from>
    <xdr:ext cx="9525" cy="9525"/>
    <xdr:pic>
      <xdr:nvPicPr>
        <xdr:cNvPr id="996" name="Picture 1" descr="out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150</xdr:row>
      <xdr:rowOff>0</xdr:rowOff>
    </xdr:from>
    <xdr:ext cx="9525" cy="9525"/>
    <xdr:pic>
      <xdr:nvPicPr>
        <xdr:cNvPr id="997" name="Picture 2" descr="out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150</xdr:row>
      <xdr:rowOff>0</xdr:rowOff>
    </xdr:from>
    <xdr:ext cx="9525" cy="9525"/>
    <xdr:sp macro="" textlink="">
      <xdr:nvSpPr>
        <xdr:cNvPr id="998" name="AutoShape 3" descr="out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150</xdr:row>
      <xdr:rowOff>0</xdr:rowOff>
    </xdr:from>
    <xdr:ext cx="9525" cy="9525"/>
    <xdr:pic>
      <xdr:nvPicPr>
        <xdr:cNvPr id="999" name="Picture 4" descr="out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150</xdr:row>
      <xdr:rowOff>0</xdr:rowOff>
    </xdr:from>
    <xdr:ext cx="9525" cy="9525"/>
    <xdr:pic>
      <xdr:nvPicPr>
        <xdr:cNvPr id="1000" name="Picture 5" descr="out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150</xdr:row>
      <xdr:rowOff>0</xdr:rowOff>
    </xdr:from>
    <xdr:ext cx="9525" cy="9525"/>
    <xdr:pic>
      <xdr:nvPicPr>
        <xdr:cNvPr id="1001" name="Picture 6" descr="out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150</xdr:row>
      <xdr:rowOff>0</xdr:rowOff>
    </xdr:from>
    <xdr:ext cx="9525" cy="9525"/>
    <xdr:pic>
      <xdr:nvPicPr>
        <xdr:cNvPr id="1002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150</xdr:row>
      <xdr:rowOff>0</xdr:rowOff>
    </xdr:from>
    <xdr:ext cx="9525" cy="9525"/>
    <xdr:pic>
      <xdr:nvPicPr>
        <xdr:cNvPr id="1003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150</xdr:row>
      <xdr:rowOff>0</xdr:rowOff>
    </xdr:from>
    <xdr:ext cx="9525" cy="9525"/>
    <xdr:pic>
      <xdr:nvPicPr>
        <xdr:cNvPr id="1004" name="Picture 9" descr="out?google_nid=adroll5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150</xdr:row>
      <xdr:rowOff>0</xdr:rowOff>
    </xdr:from>
    <xdr:ext cx="9525" cy="9525"/>
    <xdr:pic>
      <xdr:nvPicPr>
        <xdr:cNvPr id="1005" name="Picture 10" descr="seg?add=1684329&amp;t=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150</xdr:row>
      <xdr:rowOff>0</xdr:rowOff>
    </xdr:from>
    <xdr:ext cx="9525" cy="9525"/>
    <xdr:pic>
      <xdr:nvPicPr>
        <xdr:cNvPr id="1006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150</xdr:row>
      <xdr:rowOff>0</xdr:rowOff>
    </xdr:from>
    <xdr:ext cx="9525" cy="9525"/>
    <xdr:pic>
      <xdr:nvPicPr>
        <xdr:cNvPr id="1007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150</xdr:row>
      <xdr:rowOff>0</xdr:rowOff>
    </xdr:from>
    <xdr:ext cx="9525" cy="9525"/>
    <xdr:pic>
      <xdr:nvPicPr>
        <xdr:cNvPr id="1008" name="Picture 13" descr="out?google_nid=adroll5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150</xdr:row>
      <xdr:rowOff>0</xdr:rowOff>
    </xdr:from>
    <xdr:ext cx="9525" cy="9525"/>
    <xdr:pic>
      <xdr:nvPicPr>
        <xdr:cNvPr id="1009" name="Picture 14" descr="seg?add=2132101&amp;t=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2579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150</xdr:row>
      <xdr:rowOff>0</xdr:rowOff>
    </xdr:from>
    <xdr:ext cx="104775" cy="95250"/>
    <xdr:pic>
      <xdr:nvPicPr>
        <xdr:cNvPr id="1010" name="Picture 1" descr="spacer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150</xdr:row>
      <xdr:rowOff>0</xdr:rowOff>
    </xdr:from>
    <xdr:ext cx="104775" cy="104775"/>
    <xdr:pic>
      <xdr:nvPicPr>
        <xdr:cNvPr id="1011" name="Picture 2" descr="spacer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150</xdr:row>
      <xdr:rowOff>0</xdr:rowOff>
    </xdr:from>
    <xdr:ext cx="104775" cy="95250"/>
    <xdr:pic>
      <xdr:nvPicPr>
        <xdr:cNvPr id="1015" name="Picture 1" descr="spacer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150</xdr:row>
      <xdr:rowOff>0</xdr:rowOff>
    </xdr:from>
    <xdr:ext cx="104775" cy="104775"/>
    <xdr:pic>
      <xdr:nvPicPr>
        <xdr:cNvPr id="1016" name="Picture 2" descr="spacer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150</xdr:row>
      <xdr:rowOff>0</xdr:rowOff>
    </xdr:from>
    <xdr:ext cx="104775" cy="95250"/>
    <xdr:pic>
      <xdr:nvPicPr>
        <xdr:cNvPr id="1020" name="Picture 1" descr="spacer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150</xdr:row>
      <xdr:rowOff>0</xdr:rowOff>
    </xdr:from>
    <xdr:ext cx="104775" cy="104775"/>
    <xdr:pic>
      <xdr:nvPicPr>
        <xdr:cNvPr id="1021" name="Picture 2" descr="spacer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150</xdr:row>
      <xdr:rowOff>0</xdr:rowOff>
    </xdr:from>
    <xdr:ext cx="104775" cy="95250"/>
    <xdr:pic>
      <xdr:nvPicPr>
        <xdr:cNvPr id="1025" name="Picture 1" descr="spacer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150</xdr:row>
      <xdr:rowOff>0</xdr:rowOff>
    </xdr:from>
    <xdr:ext cx="104775" cy="104775"/>
    <xdr:pic>
      <xdr:nvPicPr>
        <xdr:cNvPr id="1026" name="Picture 2" descr="spacer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150</xdr:row>
      <xdr:rowOff>0</xdr:rowOff>
    </xdr:from>
    <xdr:ext cx="104775" cy="95250"/>
    <xdr:pic>
      <xdr:nvPicPr>
        <xdr:cNvPr id="1030" name="Picture 1" descr="spacer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150</xdr:row>
      <xdr:rowOff>0</xdr:rowOff>
    </xdr:from>
    <xdr:ext cx="104775" cy="104775"/>
    <xdr:pic>
      <xdr:nvPicPr>
        <xdr:cNvPr id="1031" name="Picture 2" descr="spacer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150</xdr:row>
      <xdr:rowOff>0</xdr:rowOff>
    </xdr:from>
    <xdr:ext cx="104775" cy="95250"/>
    <xdr:pic>
      <xdr:nvPicPr>
        <xdr:cNvPr id="1035" name="Picture 1" descr="spacer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150</xdr:row>
      <xdr:rowOff>0</xdr:rowOff>
    </xdr:from>
    <xdr:ext cx="104775" cy="104775"/>
    <xdr:pic>
      <xdr:nvPicPr>
        <xdr:cNvPr id="1036" name="Picture 2" descr="spacer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150</xdr:row>
      <xdr:rowOff>0</xdr:rowOff>
    </xdr:from>
    <xdr:ext cx="104775" cy="95250"/>
    <xdr:pic>
      <xdr:nvPicPr>
        <xdr:cNvPr id="1040" name="Picture 1" descr="spacer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150</xdr:row>
      <xdr:rowOff>0</xdr:rowOff>
    </xdr:from>
    <xdr:ext cx="104775" cy="104775"/>
    <xdr:pic>
      <xdr:nvPicPr>
        <xdr:cNvPr id="1041" name="Picture 2" descr="spacer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937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1045" name="Picture 1" descr="out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73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1046" name="Picture 2" descr="out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773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1047" name="AutoShape 3" descr="out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2773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1048" name="Picture 4" descr="out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773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1049" name="Picture 5" descr="out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773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1050" name="Picture 6" descr="out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773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1051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73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1052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773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1053" name="Picture 9" descr="out?google_nid=adroll5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773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1054" name="Picture 10" descr="seg?add=1684329&amp;t=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773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1055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773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1056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773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1057" name="Picture 13" descr="out?google_nid=adroll5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773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1058" name="Picture 14" descr="seg?add=2132101&amp;t=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2773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059" name="Picture 1" descr="spacer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7368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060" name="Picture 2" descr="spacer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736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064" name="Picture 1" descr="spacer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7368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065" name="Picture 2" descr="spacer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736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069" name="Picture 1" descr="spacer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7368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070" name="Picture 2" descr="spacer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736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074" name="Picture 1" descr="spacer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7368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075" name="Picture 2" descr="spacer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736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079" name="Picture 1" descr="spacer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7368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080" name="Picture 2" descr="spacer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736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084" name="Picture 1" descr="spacer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7368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085" name="Picture 2" descr="spacer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736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089" name="Picture 1" descr="spacer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7368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090" name="Picture 2" descr="spacer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736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094" name="Picture 1" descr="spacer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393382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095" name="Picture 2" descr="spacer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39338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099" name="Picture 1" descr="spacer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393382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100" name="Picture 2" descr="spacer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39338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104" name="Picture 1" descr="spacer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393382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105" name="Picture 2" descr="spacer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39338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109" name="Picture 1" descr="spacer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0489909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110" name="Picture 2" descr="spacer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0489909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114" name="Picture 1" descr="spacer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3122273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115" name="Picture 2" descr="spacer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312227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119" name="Picture 1" descr="spacer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3122273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120" name="Picture 2" descr="spacer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312227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124" name="Picture 1" descr="spacer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3122273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125" name="Picture 2" descr="spacer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312227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129" name="Picture 1" descr="spacer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4273932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130" name="Picture 2" descr="spacer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427393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134" name="Picture 1" descr="spacer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5217773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135" name="Picture 2" descr="spacer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521777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139" name="Picture 1" descr="spacer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5217773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140" name="Picture 2" descr="spacer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521777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144" name="Picture 1" descr="spacer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5217773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145" name="Picture 2" descr="spacer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521777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149" name="Picture 1" descr="spacer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6369432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150" name="Picture 2" descr="spacer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636943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154" name="Picture 1" descr="spacer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7460477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155" name="Picture 2" descr="spacer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7460477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159" name="Picture 1" descr="spacer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7460477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160" name="Picture 2" descr="spacer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7460477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164" name="Picture 1" descr="spacer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7460477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165" name="Picture 2" descr="spacer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7460477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169" name="Picture 1" descr="spacer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8612136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170" name="Picture 2" descr="spacer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8612136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174" name="Picture 1" descr="spacer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9348159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175" name="Picture 2" descr="spacer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9348159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179" name="Picture 1" descr="spacer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9348159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180" name="Picture 2" descr="spacer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9348159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184" name="Picture 1" descr="spacer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9348159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185" name="Picture 2" descr="spacer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49348159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189" name="Picture 1" descr="spacer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50499818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190" name="Picture 2" descr="spacer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5049981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194" name="Picture 1" descr="spacer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5128779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195" name="Picture 2" descr="spacer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5128779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199" name="Picture 1" descr="spacer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5128779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200" name="Picture 2" descr="spacer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5128779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204" name="Picture 1" descr="spacer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5128779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205" name="Picture 2" descr="spacer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5128779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209" name="Picture 1" descr="spacer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5243945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210" name="Picture 2" descr="spacer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5243945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1214" name="Picture 1" descr="out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68" y="53262068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1215" name="Picture 2" descr="out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118" y="53262068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1216" name="AutoShape 3" descr="out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722168" y="53262068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1217" name="Picture 4" descr="out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218" y="53262068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1218" name="Picture 5" descr="out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268" y="53262068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1219" name="Picture 6" descr="out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18" y="53262068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1220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368" y="53262068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1221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418" y="53262068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1222" name="Picture 9" descr="out?google_nid=adroll5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468" y="53262068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1223" name="Picture 10" descr="seg?add=1684329&amp;t=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518" y="53262068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1224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568" y="53262068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1225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618" y="53262068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1226" name="Picture 13" descr="out?google_nid=adroll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668" y="53262068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1227" name="Picture 14" descr="seg?add=2132101&amp;t=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718" y="53262068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228" name="Picture 1" descr="spacer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68" y="53262068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229" name="Picture 2" descr="spacer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68" y="53262068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233" name="Picture 1" descr="spacer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68" y="53262068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234" name="Picture 2" descr="spacer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68" y="53262068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238" name="Picture 1" descr="spacer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68" y="53262068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239" name="Picture 2" descr="spacer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68" y="53262068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243" name="Picture 1" descr="spacer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68" y="53262068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244" name="Picture 2" descr="spacer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68" y="53262068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248" name="Picture 1" descr="spacer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68" y="53262068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249" name="Picture 2" descr="spacer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68" y="53262068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253" name="Picture 1" descr="spacer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68" y="53262068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254" name="Picture 2" descr="spacer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68" y="53262068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258" name="Picture 1" descr="spacer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68" y="53262068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259" name="Picture 2" descr="spacer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68" y="53262068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263" name="Picture 1" descr="spacer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26185091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264" name="Picture 2" descr="spacer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26185091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268" name="Picture 1" descr="spacer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26185091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269" name="Picture 2" descr="spacer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26185091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273" name="Picture 1" descr="spacer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26185091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274" name="Picture 2" descr="spacer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26185091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278" name="Picture 1" descr="spacer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26185091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279" name="Picture 2" descr="spacer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26185091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283" name="Picture 1" descr="spacer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26185091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284" name="Picture 2" descr="spacer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068" y="26185091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1389" name="Picture 1" descr="out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5" y="3020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1390" name="Picture 2" descr="out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52425" y="3020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1391" name="AutoShape 3" descr="out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3020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1392" name="Picture 4" descr="out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0525" y="3020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1393" name="Picture 5" descr="out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09575" y="3020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1394" name="Picture 6" descr="out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28625" y="3020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1395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7675" y="3020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1396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3020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1397" name="Picture 9" descr="out?google_nid=adroll5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5775" y="3020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1398" name="Picture 10" descr="seg?add=1684329&amp;t=2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04825" y="3020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1399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23875" y="3020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1400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42925" y="3020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1401" name="Picture 13" descr="out?google_nid=adroll5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975" y="3020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1402" name="Picture 14" descr="seg?add=2132101&amp;t=2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81025" y="3020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403" name="Picture 1" descr="spacer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302037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404" name="Picture 2" descr="spacer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302037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408" name="Picture 1" descr="spacer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302037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409" name="Picture 2" descr="spacer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302037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413" name="Picture 1" descr="spacer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302037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414" name="Picture 2" descr="spacer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302037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418" name="Picture 1" descr="spacer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302037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419" name="Picture 2" descr="spacer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302037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423" name="Picture 1" descr="spacer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302037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424" name="Picture 2" descr="spacer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302037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428" name="Picture 1" descr="spacer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302037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429" name="Picture 2" descr="spacer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302037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433" name="Picture 1" descr="spacer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302037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434" name="Picture 2" descr="spacer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302037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1438" name="Picture 1" descr="out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5" y="6715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1439" name="Picture 2" descr="out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52425" y="6715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1440" name="AutoShape 3" descr="out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6715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1441" name="Picture 4" descr="out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0525" y="6715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1442" name="Picture 5" descr="out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09575" y="6715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1443" name="Picture 6" descr="out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28625" y="6715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1444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7675" y="6715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1445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6715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1446" name="Picture 9" descr="out?google_nid=adroll5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5775" y="6715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1447" name="Picture 10" descr="seg?add=1684329&amp;t=2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04825" y="6715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1448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23875" y="6715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1449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42925" y="6715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1450" name="Picture 13" descr="out?google_nid=adroll5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975" y="6715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1451" name="Picture 14" descr="seg?add=2132101&amp;t=2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81025" y="6715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452" name="Picture 1" descr="spacer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67151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453" name="Picture 2" descr="spacer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67151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457" name="Picture 1" descr="spacer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67151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458" name="Picture 2" descr="spacer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67151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462" name="Picture 1" descr="spacer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67151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463" name="Picture 2" descr="spacer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67151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467" name="Picture 1" descr="spacer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67151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468" name="Picture 2" descr="spacer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67151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472" name="Picture 1" descr="spacer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67151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473" name="Picture 2" descr="spacer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67151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477" name="Picture 1" descr="spacer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67151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478" name="Picture 2" descr="spacer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67151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482" name="Picture 1" descr="spacer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67151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483" name="Picture 2" descr="spacer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67151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1487" name="Picture 1" descr="out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5" y="9848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1488" name="Picture 2" descr="out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52425" y="9848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1489" name="AutoShape 3" descr="out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9848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1490" name="Picture 4" descr="out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0525" y="9848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1491" name="Picture 5" descr="out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09575" y="9848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1492" name="Picture 6" descr="out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28625" y="9848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1493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7675" y="9848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1494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848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1495" name="Picture 9" descr="out?google_nid=adroll5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5775" y="9848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1496" name="Picture 10" descr="seg?add=1684329&amp;t=2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04825" y="9848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1497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23875" y="9848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1498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42925" y="9848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1499" name="Picture 13" descr="out?google_nid=adroll5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975" y="9848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1500" name="Picture 14" descr="seg?add=2132101&amp;t=2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81025" y="98488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501" name="Picture 1" descr="spacer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98488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502" name="Picture 2" descr="spacer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98488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506" name="Picture 1" descr="spacer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98488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507" name="Picture 2" descr="spacer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98488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511" name="Picture 1" descr="spacer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98488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512" name="Picture 2" descr="spacer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98488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516" name="Picture 1" descr="spacer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98488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517" name="Picture 2" descr="spacer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98488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521" name="Picture 1" descr="spacer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98488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522" name="Picture 2" descr="spacer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98488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526" name="Picture 1" descr="spacer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98488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527" name="Picture 2" descr="spacer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98488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531" name="Picture 1" descr="spacer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98488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532" name="Picture 2" descr="spacer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98488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1536" name="Picture 1" descr="out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5" y="1888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1537" name="Picture 2" descr="out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52425" y="1888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1538" name="AutoShape 3" descr="out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1888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1539" name="Picture 4" descr="out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0525" y="1888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1540" name="Picture 5" descr="out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09575" y="1888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1541" name="Picture 6" descr="out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28625" y="1888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1542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7675" y="1888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1543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1888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1544" name="Picture 9" descr="out?google_nid=adroll5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5775" y="1888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1545" name="Picture 10" descr="seg?add=1684329&amp;t=2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04825" y="1888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1546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23875" y="1888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1547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42925" y="1888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1548" name="Picture 13" descr="out?google_nid=adroll5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975" y="1888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1549" name="Picture 14" descr="seg?add=2132101&amp;t=2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81025" y="1888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47625</xdr:rowOff>
    </xdr:to>
    <xdr:pic>
      <xdr:nvPicPr>
        <xdr:cNvPr id="1550" name="Picture 1" descr="spacer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88880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57150</xdr:rowOff>
    </xdr:to>
    <xdr:pic>
      <xdr:nvPicPr>
        <xdr:cNvPr id="1551" name="Picture 2" descr="spacer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8888075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47625</xdr:rowOff>
    </xdr:to>
    <xdr:pic>
      <xdr:nvPicPr>
        <xdr:cNvPr id="1555" name="Picture 1" descr="spacer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88880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57150</xdr:rowOff>
    </xdr:to>
    <xdr:pic>
      <xdr:nvPicPr>
        <xdr:cNvPr id="1556" name="Picture 2" descr="spacer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8888075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47625</xdr:rowOff>
    </xdr:to>
    <xdr:pic>
      <xdr:nvPicPr>
        <xdr:cNvPr id="1560" name="Picture 1" descr="spacer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88880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57150</xdr:rowOff>
    </xdr:to>
    <xdr:pic>
      <xdr:nvPicPr>
        <xdr:cNvPr id="1561" name="Picture 2" descr="spacer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8888075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47625</xdr:rowOff>
    </xdr:to>
    <xdr:pic>
      <xdr:nvPicPr>
        <xdr:cNvPr id="1565" name="Picture 1" descr="spacer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88880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57150</xdr:rowOff>
    </xdr:to>
    <xdr:pic>
      <xdr:nvPicPr>
        <xdr:cNvPr id="1566" name="Picture 2" descr="spacer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8888075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47625</xdr:rowOff>
    </xdr:to>
    <xdr:pic>
      <xdr:nvPicPr>
        <xdr:cNvPr id="1570" name="Picture 1" descr="spacer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88880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57150</xdr:rowOff>
    </xdr:to>
    <xdr:pic>
      <xdr:nvPicPr>
        <xdr:cNvPr id="1571" name="Picture 2" descr="spacer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8888075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47625</xdr:rowOff>
    </xdr:to>
    <xdr:pic>
      <xdr:nvPicPr>
        <xdr:cNvPr id="1575" name="Picture 1" descr="spacer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88880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57150</xdr:rowOff>
    </xdr:to>
    <xdr:pic>
      <xdr:nvPicPr>
        <xdr:cNvPr id="1576" name="Picture 2" descr="spacer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8888075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47625</xdr:rowOff>
    </xdr:to>
    <xdr:pic>
      <xdr:nvPicPr>
        <xdr:cNvPr id="1580" name="Picture 1" descr="spacer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88880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57150</xdr:rowOff>
    </xdr:to>
    <xdr:pic>
      <xdr:nvPicPr>
        <xdr:cNvPr id="1581" name="Picture 2" descr="spacer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8888075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1585" name="Picture 1" descr="out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1586" name="Picture 2" descr="out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524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1587" name="AutoShape 3" descr="out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1588" name="Picture 4" descr="out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05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1589" name="Picture 5" descr="out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095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1590" name="Picture 6" descr="out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286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1591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76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1592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1593" name="Picture 9" descr="out?google_nid=adroll5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57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1594" name="Picture 10" descr="seg?add=1684329&amp;t=2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048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1595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238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1596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429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1597" name="Picture 13" descr="out?google_nid=adroll5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9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1598" name="Picture 14" descr="seg?add=2132101&amp;t=2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810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599" name="Picture 1" descr="spacer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600" name="Picture 2" descr="spacer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604" name="Picture 1" descr="spacer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605" name="Picture 2" descr="spacer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609" name="Picture 1" descr="spacer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610" name="Picture 2" descr="spacer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614" name="Picture 1" descr="spacer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615" name="Picture 2" descr="spacer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619" name="Picture 1" descr="spacer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620" name="Picture 2" descr="spacer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624" name="Picture 1" descr="spacer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625" name="Picture 2" descr="spacer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629" name="Picture 1" descr="spacer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630" name="Picture 2" descr="spacer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1634" name="Picture 1" descr="out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1635" name="Picture 2" descr="out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524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1636" name="AutoShape 3" descr="out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1637" name="Picture 4" descr="out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05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1638" name="Picture 5" descr="out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095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1639" name="Picture 6" descr="out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286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1640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76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1641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1642" name="Picture 9" descr="out?google_nid=adroll5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57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1643" name="Picture 10" descr="seg?add=1684329&amp;t=2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048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1644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238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1645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429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1646" name="Picture 13" descr="out?google_nid=adroll5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9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1647" name="Picture 14" descr="seg?add=2132101&amp;t=2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810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648" name="Picture 1" descr="spacer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649" name="Picture 2" descr="spacer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653" name="Picture 1" descr="spacer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654" name="Picture 2" descr="spacer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658" name="Picture 1" descr="spacer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659" name="Picture 2" descr="spacer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663" name="Picture 1" descr="spacer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664" name="Picture 2" descr="spacer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668" name="Picture 1" descr="spacer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669" name="Picture 2" descr="spacer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673" name="Picture 1" descr="spacer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674" name="Picture 2" descr="spacer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678" name="Picture 1" descr="spacer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679" name="Picture 2" descr="spacer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1683" name="Picture 1" descr="out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1684" name="Picture 2" descr="out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524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1685" name="AutoShape 3" descr="out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1686" name="Picture 4" descr="out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05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1687" name="Picture 5" descr="out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095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1688" name="Picture 6" descr="out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286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1689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76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1690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1691" name="Picture 9" descr="out?google_nid=adroll5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57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1692" name="Picture 10" descr="seg?add=1684329&amp;t=2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048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1693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238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1694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429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1695" name="Picture 13" descr="out?google_nid=adroll5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9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1696" name="Picture 14" descr="seg?add=2132101&amp;t=2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810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697" name="Picture 1" descr="spacer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698" name="Picture 2" descr="spacer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702" name="Picture 1" descr="spacer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703" name="Picture 2" descr="spacer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707" name="Picture 1" descr="spacer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708" name="Picture 2" descr="spacer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712" name="Picture 1" descr="spacer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713" name="Picture 2" descr="spacer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717" name="Picture 1" descr="spacer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718" name="Picture 2" descr="spacer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722" name="Picture 1" descr="spacer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723" name="Picture 2" descr="spacer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727" name="Picture 1" descr="spacer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728" name="Picture 2" descr="spacer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1732" name="Picture 1" descr="out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1733" name="Picture 2" descr="out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524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1734" name="AutoShape 3" descr="out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1735" name="Picture 4" descr="out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05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1736" name="Picture 5" descr="out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095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1737" name="Picture 6" descr="out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286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173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76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173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1740" name="Picture 9" descr="out?google_nid=adroll5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57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1741" name="Picture 10" descr="seg?add=1684329&amp;t=2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048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174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238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174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429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1744" name="Picture 13" descr="out?google_nid=adroll5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9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1745" name="Picture 14" descr="seg?add=2132101&amp;t=2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810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746" name="Picture 1" descr="spacer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747" name="Picture 2" descr="spacer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751" name="Picture 1" descr="spacer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752" name="Picture 2" descr="spacer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756" name="Picture 1" descr="spacer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757" name="Picture 2" descr="spacer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761" name="Picture 1" descr="spacer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762" name="Picture 2" descr="spacer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766" name="Picture 1" descr="spacer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767" name="Picture 2" descr="spacer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771" name="Picture 1" descr="spacer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772" name="Picture 2" descr="spacer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776" name="Picture 1" descr="spacer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777" name="Picture 2" descr="spacer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1781" name="Picture 1" descr="out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1782" name="Picture 2" descr="out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524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1783" name="AutoShape 3" descr="out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1784" name="Picture 4" descr="out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05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1785" name="Picture 5" descr="out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095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1786" name="Picture 6" descr="out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286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1787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76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1788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1789" name="Picture 9" descr="out?google_nid=adroll5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57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1790" name="Picture 10" descr="seg?add=1684329&amp;t=2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048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1791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238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1792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429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1793" name="Picture 13" descr="out?google_nid=adroll5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9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1794" name="Picture 14" descr="seg?add=2132101&amp;t=2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810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795" name="Picture 1" descr="spacer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796" name="Picture 2" descr="spacer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800" name="Picture 1" descr="spacer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801" name="Picture 2" descr="spacer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805" name="Picture 1" descr="spacer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806" name="Picture 2" descr="spacer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810" name="Picture 1" descr="spacer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811" name="Picture 2" descr="spacer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815" name="Picture 1" descr="spacer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816" name="Picture 2" descr="spacer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820" name="Picture 1" descr="spacer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821" name="Picture 2" descr="spacer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825" name="Picture 1" descr="spacer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826" name="Picture 2" descr="spacer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1830" name="Picture 1" descr="out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1831" name="Picture 2" descr="out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524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1832" name="AutoShape 3" descr="out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1833" name="Picture 4" descr="out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05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1834" name="Picture 5" descr="out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095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1835" name="Picture 6" descr="out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286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1836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76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1837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1838" name="Picture 9" descr="out?google_nid=adroll5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57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1839" name="Picture 10" descr="seg?add=1684329&amp;t=2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048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1840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238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1841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429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1842" name="Picture 13" descr="out?google_nid=adroll5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97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1843" name="Picture 14" descr="seg?add=2132101&amp;t=2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81025" y="20831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844" name="Picture 1" descr="spacer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845" name="Picture 2" descr="spacer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849" name="Picture 1" descr="spacer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850" name="Picture 2" descr="spacer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854" name="Picture 1" descr="spacer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855" name="Picture 2" descr="spacer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859" name="Picture 1" descr="spacer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860" name="Picture 2" descr="spacer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864" name="Picture 1" descr="spacer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865" name="Picture 2" descr="spacer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869" name="Picture 1" descr="spacer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870" name="Picture 2" descr="spacer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874" name="Picture 1" descr="spacer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114300</xdr:rowOff>
    </xdr:to>
    <xdr:pic>
      <xdr:nvPicPr>
        <xdr:cNvPr id="1875" name="Picture 2" descr="spacer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08311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1879" name="Picture 1" descr="out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5" y="24050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1880" name="Picture 2" descr="out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52425" y="24050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1881" name="AutoShape 3" descr="out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24050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1882" name="Picture 4" descr="out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0525" y="24050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1883" name="Picture 5" descr="out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09575" y="24050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1884" name="Picture 6" descr="out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28625" y="24050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1885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7675" y="24050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1886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24050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1887" name="Picture 9" descr="out?google_nid=adroll5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5775" y="24050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1888" name="Picture 10" descr="seg?add=1684329&amp;t=2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04825" y="24050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1889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23875" y="24050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1890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42925" y="24050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1891" name="Picture 13" descr="out?google_nid=adroll5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975" y="24050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1892" name="Picture 14" descr="seg?add=2132101&amp;t=2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81025" y="24050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893" name="Picture 1" descr="spacer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40506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894" name="Picture 2" descr="spacer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4050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898" name="Picture 1" descr="spacer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40506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899" name="Picture 2" descr="spacer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4050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903" name="Picture 1" descr="spacer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40506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04" name="Picture 2" descr="spacer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4050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908" name="Picture 1" descr="spacer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40506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09" name="Picture 2" descr="spacer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4050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913" name="Picture 1" descr="spacer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40506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14" name="Picture 2" descr="spacer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4050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918" name="Picture 1" descr="spacer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40506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19" name="Picture 2" descr="spacer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4050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95250</xdr:rowOff>
    </xdr:to>
    <xdr:pic>
      <xdr:nvPicPr>
        <xdr:cNvPr id="1923" name="Picture 1" descr="spacer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40506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24" name="Picture 2" descr="spacer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4050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28" name="Picture 1" descr="spacer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29" name="Picture 2" descr="spacer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33" name="Picture 1" descr="spacer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34" name="Picture 2" descr="spacer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38" name="Picture 1" descr="spacer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39" name="Picture 2" descr="spacer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43" name="Picture 1" descr="spacer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44" name="Picture 2" descr="spacer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48" name="Picture 1" descr="spacer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49" name="Picture 2" descr="spacer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53" name="Picture 1" descr="spacer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54" name="Picture 2" descr="spacer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58" name="Picture 1" descr="spacer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59" name="Picture 2" descr="spacer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63" name="Picture 1" descr="spacer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64" name="Picture 2" descr="spacer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68" name="Picture 1" descr="spacer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69" name="Picture 2" descr="spacer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73" name="Picture 1" descr="spacer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74" name="Picture 2" descr="spacer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78" name="Picture 1" descr="spacer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79" name="Picture 2" descr="spacer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83" name="Picture 1" descr="spacer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84" name="Picture 2" descr="spacer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88" name="Picture 1" descr="spacer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89" name="Picture 2" descr="spacer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93" name="Picture 1" descr="spacer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94" name="Picture 2" descr="spacer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97" name="Picture 1" descr="spacer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1998" name="Picture 2" descr="spacer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02" name="Picture 1" descr="spacer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03" name="Picture 2" descr="spacer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07" name="Picture 1" descr="spacer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08" name="Picture 2" descr="spacer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12" name="Picture 1" descr="spacer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13" name="Picture 2" descr="spacer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17" name="Picture 1" descr="spacer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18" name="Picture 2" descr="spacer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22" name="Picture 1" descr="spacer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23" name="Picture 2" descr="spacer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27" name="Picture 1" descr="spacer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28" name="Picture 2" descr="spacer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32" name="Picture 1" descr="spacer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33" name="Picture 2" descr="spacer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37" name="Picture 1" descr="spacer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38" name="Picture 2" descr="spacer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42" name="Picture 1" descr="spacer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43" name="Picture 2" descr="spacer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47" name="Picture 1" descr="spacer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48" name="Picture 2" descr="spacer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52" name="Picture 1" descr="spacer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53" name="Picture 2" descr="spacer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57" name="Picture 1" descr="spacer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58" name="Picture 2" descr="spacer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62" name="Picture 1" descr="spacer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63" name="Picture 2" descr="spacer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032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2067" name="Picture 1" descr="out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5" y="2823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2068" name="Picture 2" descr="out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52425" y="2823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2069" name="AutoShape 3" descr="out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>
          <a:spLocks noChangeAspect="1" noChangeArrowheads="1"/>
        </xdr:cNvSpPr>
      </xdr:nvSpPr>
      <xdr:spPr bwMode="auto">
        <a:xfrm>
          <a:off x="371475" y="2823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2070" name="Picture 4" descr="out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0525" y="2823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2071" name="Picture 5" descr="out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09575" y="2823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2072" name="Picture 6" descr="out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28625" y="2823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2073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7675" y="2823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2074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2823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2075" name="Picture 9" descr="out?google_nid=adroll5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5775" y="2823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2076" name="Picture 10" descr="seg?add=1684329&amp;t=2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04825" y="2823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2077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23875" y="2823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2078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42925" y="2823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2079" name="Picture 13" descr="out?google_nid=adroll5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975" y="2823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2080" name="Picture 14" descr="seg?add=2132101&amp;t=2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81025" y="2823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81" name="Picture 1" descr="spacer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2321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82" name="Picture 2" descr="spacer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2321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86" name="Picture 1" descr="spacer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2321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87" name="Picture 2" descr="spacer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2321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91" name="Picture 1" descr="spacer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2321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92" name="Picture 2" descr="spacer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2321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96" name="Picture 1" descr="spacer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2321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097" name="Picture 2" descr="spacer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2321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01" name="Picture 1" descr="spacer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2321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02" name="Picture 2" descr="spacer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2321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06" name="Picture 1" descr="spacer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2321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07" name="Picture 2" descr="spacer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2321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11" name="Picture 1" descr="spacer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2321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12" name="Picture 2" descr="spacer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82321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16" name="Picture 1" descr="spacer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17" name="Picture 2" descr="spacer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21" name="Picture 1" descr="spacer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22" name="Picture 2" descr="spacer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26" name="Picture 1" descr="spacer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27" name="Picture 2" descr="spacer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31" name="Picture 1" descr="spacer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32" name="Picture 2" descr="spacer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36" name="Picture 1" descr="spacer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37" name="Picture 2" descr="spacer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41" name="Picture 1" descr="spacer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42" name="Picture 2" descr="spacer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46" name="Picture 1" descr="spacer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47" name="Picture 2" descr="spacer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51" name="Picture 1" descr="spacer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52" name="Picture 2" descr="spacer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56" name="Picture 1" descr="spacer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57" name="Picture 2" descr="spacer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61" name="Picture 1" descr="spacer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62" name="Picture 2" descr="spacer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66" name="Picture 1" descr="spacer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67" name="Picture 2" descr="spacer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71" name="Picture 1" descr="spacer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72" name="Picture 2" descr="spacer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76" name="Picture 1" descr="spacer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77" name="Picture 2" descr="spacer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81" name="Picture 1" descr="spacer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82" name="Picture 2" descr="spacer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85" name="Picture 1" descr="spacer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86" name="Picture 2" descr="spacer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90" name="Picture 1" descr="spacer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91" name="Picture 2" descr="spacer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95" name="Picture 1" descr="spacer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196" name="Picture 2" descr="spacer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00" name="Picture 1" descr="spacer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01" name="Picture 2" descr="spacer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05" name="Picture 1" descr="spacer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06" name="Picture 2" descr="spacer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10" name="Picture 1" descr="spacer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11" name="Picture 2" descr="spacer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15" name="Picture 1" descr="spacer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16" name="Picture 2" descr="spacer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20" name="Picture 1" descr="spacer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21" name="Picture 2" descr="spacer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25" name="Picture 1" descr="spacer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26" name="Picture 2" descr="spacer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30" name="Picture 1" descr="spacer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31" name="Picture 2" descr="spacer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35" name="Picture 1" descr="spacer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36" name="Picture 2" descr="spacer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40" name="Picture 1" descr="spacer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41" name="Picture 2" descr="spacer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45" name="Picture 1" descr="spacer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46" name="Picture 2" descr="spacer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50" name="Picture 1" descr="spacer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51" name="Picture 2" descr="spacer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010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2255" name="Picture 1" descr="out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3682" y="8219209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2256" name="Picture 2" descr="out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2732" y="8219209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sp macro="" textlink="">
      <xdr:nvSpPr>
        <xdr:cNvPr id="2257" name="AutoShape 3" descr="out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>
          <a:spLocks noChangeAspect="1" noChangeArrowheads="1"/>
        </xdr:cNvSpPr>
      </xdr:nvSpPr>
      <xdr:spPr bwMode="auto">
        <a:xfrm>
          <a:off x="401782" y="8219209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150</xdr:row>
      <xdr:rowOff>0</xdr:rowOff>
    </xdr:from>
    <xdr:to>
      <xdr:col>1</xdr:col>
      <xdr:colOff>66675</xdr:colOff>
      <xdr:row>150</xdr:row>
      <xdr:rowOff>9525</xdr:rowOff>
    </xdr:to>
    <xdr:pic>
      <xdr:nvPicPr>
        <xdr:cNvPr id="2258" name="Picture 4" descr="out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20832" y="8219209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150</xdr:row>
      <xdr:rowOff>0</xdr:rowOff>
    </xdr:from>
    <xdr:to>
      <xdr:col>1</xdr:col>
      <xdr:colOff>85725</xdr:colOff>
      <xdr:row>150</xdr:row>
      <xdr:rowOff>9525</xdr:rowOff>
    </xdr:to>
    <xdr:pic>
      <xdr:nvPicPr>
        <xdr:cNvPr id="2259" name="Picture 5" descr="out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9882" y="8219209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150</xdr:row>
      <xdr:rowOff>0</xdr:rowOff>
    </xdr:from>
    <xdr:to>
      <xdr:col>1</xdr:col>
      <xdr:colOff>104775</xdr:colOff>
      <xdr:row>150</xdr:row>
      <xdr:rowOff>9525</xdr:rowOff>
    </xdr:to>
    <xdr:pic>
      <xdr:nvPicPr>
        <xdr:cNvPr id="2260" name="Picture 6" descr="out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8932" y="8219209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150</xdr:row>
      <xdr:rowOff>0</xdr:rowOff>
    </xdr:from>
    <xdr:to>
      <xdr:col>1</xdr:col>
      <xdr:colOff>123825</xdr:colOff>
      <xdr:row>150</xdr:row>
      <xdr:rowOff>9525</xdr:rowOff>
    </xdr:to>
    <xdr:pic>
      <xdr:nvPicPr>
        <xdr:cNvPr id="2261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7982" y="8219209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150</xdr:row>
      <xdr:rowOff>0</xdr:rowOff>
    </xdr:from>
    <xdr:to>
      <xdr:col>1</xdr:col>
      <xdr:colOff>142875</xdr:colOff>
      <xdr:row>150</xdr:row>
      <xdr:rowOff>9525</xdr:rowOff>
    </xdr:to>
    <xdr:pic>
      <xdr:nvPicPr>
        <xdr:cNvPr id="2262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7032" y="8219209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150</xdr:row>
      <xdr:rowOff>0</xdr:rowOff>
    </xdr:from>
    <xdr:to>
      <xdr:col>1</xdr:col>
      <xdr:colOff>161925</xdr:colOff>
      <xdr:row>150</xdr:row>
      <xdr:rowOff>9525</xdr:rowOff>
    </xdr:to>
    <xdr:pic>
      <xdr:nvPicPr>
        <xdr:cNvPr id="2263" name="Picture 9" descr="out?google_nid=adroll5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6082" y="8219209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150</xdr:row>
      <xdr:rowOff>0</xdr:rowOff>
    </xdr:from>
    <xdr:to>
      <xdr:col>1</xdr:col>
      <xdr:colOff>180975</xdr:colOff>
      <xdr:row>150</xdr:row>
      <xdr:rowOff>9525</xdr:rowOff>
    </xdr:to>
    <xdr:pic>
      <xdr:nvPicPr>
        <xdr:cNvPr id="2264" name="Picture 10" descr="seg?add=1684329&amp;t=2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5132" y="8219209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150</xdr:row>
      <xdr:rowOff>0</xdr:rowOff>
    </xdr:from>
    <xdr:to>
      <xdr:col>1</xdr:col>
      <xdr:colOff>200025</xdr:colOff>
      <xdr:row>150</xdr:row>
      <xdr:rowOff>9525</xdr:rowOff>
    </xdr:to>
    <xdr:pic>
      <xdr:nvPicPr>
        <xdr:cNvPr id="2265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4182" y="8219209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150</xdr:row>
      <xdr:rowOff>0</xdr:rowOff>
    </xdr:from>
    <xdr:to>
      <xdr:col>1</xdr:col>
      <xdr:colOff>219075</xdr:colOff>
      <xdr:row>150</xdr:row>
      <xdr:rowOff>9525</xdr:rowOff>
    </xdr:to>
    <xdr:pic>
      <xdr:nvPicPr>
        <xdr:cNvPr id="2266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3232" y="8219209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150</xdr:row>
      <xdr:rowOff>0</xdr:rowOff>
    </xdr:from>
    <xdr:to>
      <xdr:col>1</xdr:col>
      <xdr:colOff>238125</xdr:colOff>
      <xdr:row>150</xdr:row>
      <xdr:rowOff>9525</xdr:rowOff>
    </xdr:to>
    <xdr:pic>
      <xdr:nvPicPr>
        <xdr:cNvPr id="2267" name="Picture 13" descr="out?google_nid=adroll5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2282" y="8219209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150</xdr:row>
      <xdr:rowOff>0</xdr:rowOff>
    </xdr:from>
    <xdr:to>
      <xdr:col>1</xdr:col>
      <xdr:colOff>257175</xdr:colOff>
      <xdr:row>150</xdr:row>
      <xdr:rowOff>9525</xdr:rowOff>
    </xdr:to>
    <xdr:pic>
      <xdr:nvPicPr>
        <xdr:cNvPr id="2268" name="Picture 14" descr="seg?add=2132101&amp;t=2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11332" y="8219209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69" name="Picture 1" descr="spacer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192091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70" name="Picture 2" descr="spacer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192091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74" name="Picture 1" descr="spacer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192091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75" name="Picture 2" descr="spacer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192091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79" name="Picture 1" descr="spacer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192091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80" name="Picture 2" descr="spacer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192091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84" name="Picture 1" descr="spacer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192091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85" name="Picture 2" descr="spacer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192091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89" name="Picture 1" descr="spacer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192091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90" name="Picture 2" descr="spacer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192091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94" name="Picture 1" descr="spacer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192091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95" name="Picture 2" descr="spacer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192091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299" name="Picture 1" descr="spacer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192091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104775</xdr:colOff>
      <xdr:row>150</xdr:row>
      <xdr:rowOff>104775</xdr:rowOff>
    </xdr:to>
    <xdr:pic>
      <xdr:nvPicPr>
        <xdr:cNvPr id="2300" name="Picture 2" descr="spacer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682" y="82192091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27002</xdr:colOff>
      <xdr:row>478</xdr:row>
      <xdr:rowOff>153719</xdr:rowOff>
    </xdr:from>
    <xdr:ext cx="104397" cy="110157"/>
    <xdr:pic>
      <xdr:nvPicPr>
        <xdr:cNvPr id="1148" name="Picture 1">
          <a:extLst>
            <a:ext uri="{FF2B5EF4-FFF2-40B4-BE49-F238E27FC236}">
              <a16:creationId xmlns:a16="http://schemas.microsoft.com/office/drawing/2014/main" id="{2E9A2B52-0B51-4EE4-A0FC-1ECE41363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3752" y="19279919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478</xdr:row>
      <xdr:rowOff>153719</xdr:rowOff>
    </xdr:from>
    <xdr:ext cx="104397" cy="119521"/>
    <xdr:pic>
      <xdr:nvPicPr>
        <xdr:cNvPr id="1151" name="Picture 2">
          <a:extLst>
            <a:ext uri="{FF2B5EF4-FFF2-40B4-BE49-F238E27FC236}">
              <a16:creationId xmlns:a16="http://schemas.microsoft.com/office/drawing/2014/main" id="{DCB4A2D5-6299-43C9-BE27-7EBE1AE5F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3752" y="19279919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478</xdr:row>
      <xdr:rowOff>153719</xdr:rowOff>
    </xdr:from>
    <xdr:ext cx="95042" cy="119521"/>
    <xdr:pic>
      <xdr:nvPicPr>
        <xdr:cNvPr id="1152" name="Obraz 1">
          <a:extLst>
            <a:ext uri="{FF2B5EF4-FFF2-40B4-BE49-F238E27FC236}">
              <a16:creationId xmlns:a16="http://schemas.microsoft.com/office/drawing/2014/main" id="{9BE3EBEE-0765-42DF-9D73-589246A1E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3752" y="192799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478</xdr:row>
      <xdr:rowOff>153719</xdr:rowOff>
    </xdr:from>
    <xdr:ext cx="95042" cy="119521"/>
    <xdr:pic>
      <xdr:nvPicPr>
        <xdr:cNvPr id="1153" name="Obraz 2">
          <a:extLst>
            <a:ext uri="{FF2B5EF4-FFF2-40B4-BE49-F238E27FC236}">
              <a16:creationId xmlns:a16="http://schemas.microsoft.com/office/drawing/2014/main" id="{94AEDED7-E2E4-440A-808E-829C55E09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3752" y="192799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478</xdr:row>
      <xdr:rowOff>153719</xdr:rowOff>
    </xdr:from>
    <xdr:ext cx="95042" cy="157679"/>
    <xdr:pic>
      <xdr:nvPicPr>
        <xdr:cNvPr id="1156" name="Obraz 3">
          <a:extLst>
            <a:ext uri="{FF2B5EF4-FFF2-40B4-BE49-F238E27FC236}">
              <a16:creationId xmlns:a16="http://schemas.microsoft.com/office/drawing/2014/main" id="{076DDC98-C59F-427B-9783-ED3C9FBCC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22190" y="19279919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478</xdr:row>
      <xdr:rowOff>153719</xdr:rowOff>
    </xdr:from>
    <xdr:ext cx="104397" cy="110157"/>
    <xdr:pic>
      <xdr:nvPicPr>
        <xdr:cNvPr id="1157" name="Picture 1">
          <a:extLst>
            <a:ext uri="{FF2B5EF4-FFF2-40B4-BE49-F238E27FC236}">
              <a16:creationId xmlns:a16="http://schemas.microsoft.com/office/drawing/2014/main" id="{002E9315-612E-4064-BA3E-9431BDAC0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3752" y="19279919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478</xdr:row>
      <xdr:rowOff>153719</xdr:rowOff>
    </xdr:from>
    <xdr:ext cx="104397" cy="119521"/>
    <xdr:pic>
      <xdr:nvPicPr>
        <xdr:cNvPr id="1158" name="Picture 2">
          <a:extLst>
            <a:ext uri="{FF2B5EF4-FFF2-40B4-BE49-F238E27FC236}">
              <a16:creationId xmlns:a16="http://schemas.microsoft.com/office/drawing/2014/main" id="{7255220B-2EE0-4747-AC17-068286B98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3752" y="19279919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478</xdr:row>
      <xdr:rowOff>153719</xdr:rowOff>
    </xdr:from>
    <xdr:ext cx="95042" cy="119521"/>
    <xdr:pic>
      <xdr:nvPicPr>
        <xdr:cNvPr id="1161" name="Obraz 1">
          <a:extLst>
            <a:ext uri="{FF2B5EF4-FFF2-40B4-BE49-F238E27FC236}">
              <a16:creationId xmlns:a16="http://schemas.microsoft.com/office/drawing/2014/main" id="{BF7A4D74-DF04-47A4-9965-706A5444D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3752" y="192799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478</xdr:row>
      <xdr:rowOff>153719</xdr:rowOff>
    </xdr:from>
    <xdr:ext cx="95042" cy="119521"/>
    <xdr:pic>
      <xdr:nvPicPr>
        <xdr:cNvPr id="1162" name="Obraz 2">
          <a:extLst>
            <a:ext uri="{FF2B5EF4-FFF2-40B4-BE49-F238E27FC236}">
              <a16:creationId xmlns:a16="http://schemas.microsoft.com/office/drawing/2014/main" id="{A925DC05-C5B0-4A86-8F43-0C1DD1C21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3752" y="192799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478</xdr:row>
      <xdr:rowOff>153719</xdr:rowOff>
    </xdr:from>
    <xdr:ext cx="95042" cy="157679"/>
    <xdr:pic>
      <xdr:nvPicPr>
        <xdr:cNvPr id="1163" name="Obraz 3">
          <a:extLst>
            <a:ext uri="{FF2B5EF4-FFF2-40B4-BE49-F238E27FC236}">
              <a16:creationId xmlns:a16="http://schemas.microsoft.com/office/drawing/2014/main" id="{EEDC66F3-CABC-44E0-8EB1-F8695F2E7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22190" y="19279919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478</xdr:row>
      <xdr:rowOff>153719</xdr:rowOff>
    </xdr:from>
    <xdr:ext cx="104397" cy="110157"/>
    <xdr:pic>
      <xdr:nvPicPr>
        <xdr:cNvPr id="1166" name="Picture 1">
          <a:extLst>
            <a:ext uri="{FF2B5EF4-FFF2-40B4-BE49-F238E27FC236}">
              <a16:creationId xmlns:a16="http://schemas.microsoft.com/office/drawing/2014/main" id="{FF2303D6-2334-4F35-9C99-A4D319DCD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3752" y="19279919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478</xdr:row>
      <xdr:rowOff>153719</xdr:rowOff>
    </xdr:from>
    <xdr:ext cx="104397" cy="119521"/>
    <xdr:pic>
      <xdr:nvPicPr>
        <xdr:cNvPr id="1167" name="Picture 2">
          <a:extLst>
            <a:ext uri="{FF2B5EF4-FFF2-40B4-BE49-F238E27FC236}">
              <a16:creationId xmlns:a16="http://schemas.microsoft.com/office/drawing/2014/main" id="{A025B809-9005-4BBD-A02E-646BC3E1B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3752" y="19279919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478</xdr:row>
      <xdr:rowOff>153719</xdr:rowOff>
    </xdr:from>
    <xdr:ext cx="95042" cy="119521"/>
    <xdr:pic>
      <xdr:nvPicPr>
        <xdr:cNvPr id="1168" name="Obraz 1">
          <a:extLst>
            <a:ext uri="{FF2B5EF4-FFF2-40B4-BE49-F238E27FC236}">
              <a16:creationId xmlns:a16="http://schemas.microsoft.com/office/drawing/2014/main" id="{D2CA2C44-AE58-48F7-8036-1D04C62C9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3752" y="192799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478</xdr:row>
      <xdr:rowOff>153719</xdr:rowOff>
    </xdr:from>
    <xdr:ext cx="95042" cy="119521"/>
    <xdr:pic>
      <xdr:nvPicPr>
        <xdr:cNvPr id="1171" name="Obraz 2">
          <a:extLst>
            <a:ext uri="{FF2B5EF4-FFF2-40B4-BE49-F238E27FC236}">
              <a16:creationId xmlns:a16="http://schemas.microsoft.com/office/drawing/2014/main" id="{6CB24F52-4782-46A0-B298-CEB13690F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3752" y="192799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478</xdr:row>
      <xdr:rowOff>153719</xdr:rowOff>
    </xdr:from>
    <xdr:ext cx="95042" cy="157679"/>
    <xdr:pic>
      <xdr:nvPicPr>
        <xdr:cNvPr id="1172" name="Obraz 3">
          <a:extLst>
            <a:ext uri="{FF2B5EF4-FFF2-40B4-BE49-F238E27FC236}">
              <a16:creationId xmlns:a16="http://schemas.microsoft.com/office/drawing/2014/main" id="{9BCEF0E9-DA2B-49D8-BC31-DEA409221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22190" y="19279919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478</xdr:row>
      <xdr:rowOff>153719</xdr:rowOff>
    </xdr:from>
    <xdr:ext cx="104397" cy="110157"/>
    <xdr:pic>
      <xdr:nvPicPr>
        <xdr:cNvPr id="1173" name="Picture 1">
          <a:extLst>
            <a:ext uri="{FF2B5EF4-FFF2-40B4-BE49-F238E27FC236}">
              <a16:creationId xmlns:a16="http://schemas.microsoft.com/office/drawing/2014/main" id="{A68AF2FC-5654-45C5-9CBF-D2D143426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3752" y="19279919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478</xdr:row>
      <xdr:rowOff>153719</xdr:rowOff>
    </xdr:from>
    <xdr:ext cx="104397" cy="119521"/>
    <xdr:pic>
      <xdr:nvPicPr>
        <xdr:cNvPr id="1176" name="Picture 2">
          <a:extLst>
            <a:ext uri="{FF2B5EF4-FFF2-40B4-BE49-F238E27FC236}">
              <a16:creationId xmlns:a16="http://schemas.microsoft.com/office/drawing/2014/main" id="{65037D8C-92AE-49B5-8DE8-5B3DB30C0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3752" y="19279919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478</xdr:row>
      <xdr:rowOff>153719</xdr:rowOff>
    </xdr:from>
    <xdr:ext cx="95042" cy="119521"/>
    <xdr:pic>
      <xdr:nvPicPr>
        <xdr:cNvPr id="1177" name="Obraz 1">
          <a:extLst>
            <a:ext uri="{FF2B5EF4-FFF2-40B4-BE49-F238E27FC236}">
              <a16:creationId xmlns:a16="http://schemas.microsoft.com/office/drawing/2014/main" id="{EB659C67-DAAD-4098-B30B-D00644097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3752" y="192799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478</xdr:row>
      <xdr:rowOff>153719</xdr:rowOff>
    </xdr:from>
    <xdr:ext cx="95042" cy="119521"/>
    <xdr:pic>
      <xdr:nvPicPr>
        <xdr:cNvPr id="1178" name="Obraz 2">
          <a:extLst>
            <a:ext uri="{FF2B5EF4-FFF2-40B4-BE49-F238E27FC236}">
              <a16:creationId xmlns:a16="http://schemas.microsoft.com/office/drawing/2014/main" id="{FB7B4DC5-F3EB-403E-9C7C-1F70B01D8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3752" y="192799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478</xdr:row>
      <xdr:rowOff>153719</xdr:rowOff>
    </xdr:from>
    <xdr:ext cx="95042" cy="157679"/>
    <xdr:pic>
      <xdr:nvPicPr>
        <xdr:cNvPr id="1181" name="Obraz 3">
          <a:extLst>
            <a:ext uri="{FF2B5EF4-FFF2-40B4-BE49-F238E27FC236}">
              <a16:creationId xmlns:a16="http://schemas.microsoft.com/office/drawing/2014/main" id="{7489BEF3-445B-4169-AB4B-BE46ED8EE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22190" y="19279919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490</xdr:row>
      <xdr:rowOff>153719</xdr:rowOff>
    </xdr:from>
    <xdr:ext cx="104397" cy="110157"/>
    <xdr:pic>
      <xdr:nvPicPr>
        <xdr:cNvPr id="1182" name="Picture 1">
          <a:extLst>
            <a:ext uri="{FF2B5EF4-FFF2-40B4-BE49-F238E27FC236}">
              <a16:creationId xmlns:a16="http://schemas.microsoft.com/office/drawing/2014/main" id="{96BDDBD8-9581-45B2-B702-88C1BC52C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26553444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490</xdr:row>
      <xdr:rowOff>153719</xdr:rowOff>
    </xdr:from>
    <xdr:ext cx="104397" cy="119521"/>
    <xdr:pic>
      <xdr:nvPicPr>
        <xdr:cNvPr id="1183" name="Picture 2">
          <a:extLst>
            <a:ext uri="{FF2B5EF4-FFF2-40B4-BE49-F238E27FC236}">
              <a16:creationId xmlns:a16="http://schemas.microsoft.com/office/drawing/2014/main" id="{9F39EF92-9720-4B50-87CC-165880AC9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26553444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490</xdr:row>
      <xdr:rowOff>153719</xdr:rowOff>
    </xdr:from>
    <xdr:ext cx="95042" cy="119521"/>
    <xdr:pic>
      <xdr:nvPicPr>
        <xdr:cNvPr id="1186" name="Obraz 1">
          <a:extLst>
            <a:ext uri="{FF2B5EF4-FFF2-40B4-BE49-F238E27FC236}">
              <a16:creationId xmlns:a16="http://schemas.microsoft.com/office/drawing/2014/main" id="{C9759DCB-AD1E-4FA8-9186-A3A71B911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2655344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490</xdr:row>
      <xdr:rowOff>153719</xdr:rowOff>
    </xdr:from>
    <xdr:ext cx="95042" cy="119521"/>
    <xdr:pic>
      <xdr:nvPicPr>
        <xdr:cNvPr id="1187" name="Obraz 2">
          <a:extLst>
            <a:ext uri="{FF2B5EF4-FFF2-40B4-BE49-F238E27FC236}">
              <a16:creationId xmlns:a16="http://schemas.microsoft.com/office/drawing/2014/main" id="{C907E3D8-A9D5-4DE4-A8AA-A08ADEA3D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2655344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490</xdr:row>
      <xdr:rowOff>153719</xdr:rowOff>
    </xdr:from>
    <xdr:ext cx="95042" cy="157679"/>
    <xdr:pic>
      <xdr:nvPicPr>
        <xdr:cNvPr id="1188" name="Obraz 3">
          <a:extLst>
            <a:ext uri="{FF2B5EF4-FFF2-40B4-BE49-F238E27FC236}">
              <a16:creationId xmlns:a16="http://schemas.microsoft.com/office/drawing/2014/main" id="{EE00CB7C-FCFA-4E14-BAD7-097CDD67A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7390" y="226553444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490</xdr:row>
      <xdr:rowOff>153719</xdr:rowOff>
    </xdr:from>
    <xdr:ext cx="104397" cy="110157"/>
    <xdr:pic>
      <xdr:nvPicPr>
        <xdr:cNvPr id="1191" name="Picture 1">
          <a:extLst>
            <a:ext uri="{FF2B5EF4-FFF2-40B4-BE49-F238E27FC236}">
              <a16:creationId xmlns:a16="http://schemas.microsoft.com/office/drawing/2014/main" id="{ADC17C84-6845-4727-B927-452AAE492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26553444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490</xdr:row>
      <xdr:rowOff>153719</xdr:rowOff>
    </xdr:from>
    <xdr:ext cx="104397" cy="119521"/>
    <xdr:pic>
      <xdr:nvPicPr>
        <xdr:cNvPr id="1192" name="Picture 2">
          <a:extLst>
            <a:ext uri="{FF2B5EF4-FFF2-40B4-BE49-F238E27FC236}">
              <a16:creationId xmlns:a16="http://schemas.microsoft.com/office/drawing/2014/main" id="{7B5B6B34-3F28-465D-94EE-2D17B530A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26553444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490</xdr:row>
      <xdr:rowOff>153719</xdr:rowOff>
    </xdr:from>
    <xdr:ext cx="95042" cy="119521"/>
    <xdr:pic>
      <xdr:nvPicPr>
        <xdr:cNvPr id="1193" name="Obraz 1">
          <a:extLst>
            <a:ext uri="{FF2B5EF4-FFF2-40B4-BE49-F238E27FC236}">
              <a16:creationId xmlns:a16="http://schemas.microsoft.com/office/drawing/2014/main" id="{4A725B42-8F05-42D1-BEA7-0693DB077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2655344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490</xdr:row>
      <xdr:rowOff>153719</xdr:rowOff>
    </xdr:from>
    <xdr:ext cx="95042" cy="119521"/>
    <xdr:pic>
      <xdr:nvPicPr>
        <xdr:cNvPr id="1196" name="Obraz 2">
          <a:extLst>
            <a:ext uri="{FF2B5EF4-FFF2-40B4-BE49-F238E27FC236}">
              <a16:creationId xmlns:a16="http://schemas.microsoft.com/office/drawing/2014/main" id="{C900AADC-7138-42E7-886D-01C01657E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2655344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490</xdr:row>
      <xdr:rowOff>153719</xdr:rowOff>
    </xdr:from>
    <xdr:ext cx="95042" cy="157679"/>
    <xdr:pic>
      <xdr:nvPicPr>
        <xdr:cNvPr id="1197" name="Obraz 3">
          <a:extLst>
            <a:ext uri="{FF2B5EF4-FFF2-40B4-BE49-F238E27FC236}">
              <a16:creationId xmlns:a16="http://schemas.microsoft.com/office/drawing/2014/main" id="{360FA55E-59B2-4874-A53C-E3BE240BE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7390" y="226553444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490</xdr:row>
      <xdr:rowOff>153719</xdr:rowOff>
    </xdr:from>
    <xdr:ext cx="104397" cy="110157"/>
    <xdr:pic>
      <xdr:nvPicPr>
        <xdr:cNvPr id="1198" name="Picture 1">
          <a:extLst>
            <a:ext uri="{FF2B5EF4-FFF2-40B4-BE49-F238E27FC236}">
              <a16:creationId xmlns:a16="http://schemas.microsoft.com/office/drawing/2014/main" id="{91FD504A-19FE-43CD-9463-B2E72AF47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26553444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490</xdr:row>
      <xdr:rowOff>153719</xdr:rowOff>
    </xdr:from>
    <xdr:ext cx="104397" cy="119521"/>
    <xdr:pic>
      <xdr:nvPicPr>
        <xdr:cNvPr id="1201" name="Picture 2">
          <a:extLst>
            <a:ext uri="{FF2B5EF4-FFF2-40B4-BE49-F238E27FC236}">
              <a16:creationId xmlns:a16="http://schemas.microsoft.com/office/drawing/2014/main" id="{2E9AB5D8-DD38-4D79-B580-F0C3CD864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26553444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490</xdr:row>
      <xdr:rowOff>153719</xdr:rowOff>
    </xdr:from>
    <xdr:ext cx="95042" cy="119521"/>
    <xdr:pic>
      <xdr:nvPicPr>
        <xdr:cNvPr id="1202" name="Obraz 1">
          <a:extLst>
            <a:ext uri="{FF2B5EF4-FFF2-40B4-BE49-F238E27FC236}">
              <a16:creationId xmlns:a16="http://schemas.microsoft.com/office/drawing/2014/main" id="{ECC90501-D433-481D-843A-7A7A0A9B0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2655344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490</xdr:row>
      <xdr:rowOff>153719</xdr:rowOff>
    </xdr:from>
    <xdr:ext cx="95042" cy="119521"/>
    <xdr:pic>
      <xdr:nvPicPr>
        <xdr:cNvPr id="1203" name="Obraz 2">
          <a:extLst>
            <a:ext uri="{FF2B5EF4-FFF2-40B4-BE49-F238E27FC236}">
              <a16:creationId xmlns:a16="http://schemas.microsoft.com/office/drawing/2014/main" id="{2F6C1FCF-03A7-4F4F-B552-0A2870934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2655344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490</xdr:row>
      <xdr:rowOff>153719</xdr:rowOff>
    </xdr:from>
    <xdr:ext cx="95042" cy="157679"/>
    <xdr:pic>
      <xdr:nvPicPr>
        <xdr:cNvPr id="1206" name="Obraz 3">
          <a:extLst>
            <a:ext uri="{FF2B5EF4-FFF2-40B4-BE49-F238E27FC236}">
              <a16:creationId xmlns:a16="http://schemas.microsoft.com/office/drawing/2014/main" id="{46ED80D8-0641-4B1C-AB02-7FA0097BB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7390" y="226553444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490</xdr:row>
      <xdr:rowOff>153719</xdr:rowOff>
    </xdr:from>
    <xdr:ext cx="104397" cy="110157"/>
    <xdr:pic>
      <xdr:nvPicPr>
        <xdr:cNvPr id="1207" name="Picture 1">
          <a:extLst>
            <a:ext uri="{FF2B5EF4-FFF2-40B4-BE49-F238E27FC236}">
              <a16:creationId xmlns:a16="http://schemas.microsoft.com/office/drawing/2014/main" id="{7E323FDD-BC91-42B3-A914-059E9C6A4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26553444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490</xdr:row>
      <xdr:rowOff>153719</xdr:rowOff>
    </xdr:from>
    <xdr:ext cx="104397" cy="119521"/>
    <xdr:pic>
      <xdr:nvPicPr>
        <xdr:cNvPr id="1208" name="Picture 2">
          <a:extLst>
            <a:ext uri="{FF2B5EF4-FFF2-40B4-BE49-F238E27FC236}">
              <a16:creationId xmlns:a16="http://schemas.microsoft.com/office/drawing/2014/main" id="{73A6D6CA-6BC0-49A9-89F3-EFD11EFEB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26553444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490</xdr:row>
      <xdr:rowOff>153719</xdr:rowOff>
    </xdr:from>
    <xdr:ext cx="95042" cy="119521"/>
    <xdr:pic>
      <xdr:nvPicPr>
        <xdr:cNvPr id="1211" name="Obraz 1">
          <a:extLst>
            <a:ext uri="{FF2B5EF4-FFF2-40B4-BE49-F238E27FC236}">
              <a16:creationId xmlns:a16="http://schemas.microsoft.com/office/drawing/2014/main" id="{7C6601F8-AFA1-4732-93E6-2D52A4335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2655344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490</xdr:row>
      <xdr:rowOff>153719</xdr:rowOff>
    </xdr:from>
    <xdr:ext cx="95042" cy="119521"/>
    <xdr:pic>
      <xdr:nvPicPr>
        <xdr:cNvPr id="1212" name="Obraz 2">
          <a:extLst>
            <a:ext uri="{FF2B5EF4-FFF2-40B4-BE49-F238E27FC236}">
              <a16:creationId xmlns:a16="http://schemas.microsoft.com/office/drawing/2014/main" id="{58D42523-8026-47E8-AB50-88266AC46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2655344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490</xdr:row>
      <xdr:rowOff>153719</xdr:rowOff>
    </xdr:from>
    <xdr:ext cx="95042" cy="157679"/>
    <xdr:pic>
      <xdr:nvPicPr>
        <xdr:cNvPr id="1213" name="Obraz 3">
          <a:extLst>
            <a:ext uri="{FF2B5EF4-FFF2-40B4-BE49-F238E27FC236}">
              <a16:creationId xmlns:a16="http://schemas.microsoft.com/office/drawing/2014/main" id="{4A555FF5-0FB4-4D37-8DC0-C0CEED19F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7390" y="226553444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499</xdr:row>
      <xdr:rowOff>153719</xdr:rowOff>
    </xdr:from>
    <xdr:ext cx="104397" cy="110157"/>
    <xdr:pic>
      <xdr:nvPicPr>
        <xdr:cNvPr id="1230" name="Picture 1">
          <a:extLst>
            <a:ext uri="{FF2B5EF4-FFF2-40B4-BE49-F238E27FC236}">
              <a16:creationId xmlns:a16="http://schemas.microsoft.com/office/drawing/2014/main" id="{5EC2A365-9F86-47B9-B121-969AC7E57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1373094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499</xdr:row>
      <xdr:rowOff>153719</xdr:rowOff>
    </xdr:from>
    <xdr:ext cx="104397" cy="119521"/>
    <xdr:pic>
      <xdr:nvPicPr>
        <xdr:cNvPr id="1231" name="Picture 2">
          <a:extLst>
            <a:ext uri="{FF2B5EF4-FFF2-40B4-BE49-F238E27FC236}">
              <a16:creationId xmlns:a16="http://schemas.microsoft.com/office/drawing/2014/main" id="{EDA66609-4399-4B6E-A6D1-55F651CC1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1373094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499</xdr:row>
      <xdr:rowOff>153719</xdr:rowOff>
    </xdr:from>
    <xdr:ext cx="95042" cy="119521"/>
    <xdr:pic>
      <xdr:nvPicPr>
        <xdr:cNvPr id="1232" name="Obraz 1">
          <a:extLst>
            <a:ext uri="{FF2B5EF4-FFF2-40B4-BE49-F238E27FC236}">
              <a16:creationId xmlns:a16="http://schemas.microsoft.com/office/drawing/2014/main" id="{10EA9A94-98E0-4AEA-84B5-4944CF2D3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137309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499</xdr:row>
      <xdr:rowOff>153719</xdr:rowOff>
    </xdr:from>
    <xdr:ext cx="95042" cy="119521"/>
    <xdr:pic>
      <xdr:nvPicPr>
        <xdr:cNvPr id="1235" name="Obraz 2">
          <a:extLst>
            <a:ext uri="{FF2B5EF4-FFF2-40B4-BE49-F238E27FC236}">
              <a16:creationId xmlns:a16="http://schemas.microsoft.com/office/drawing/2014/main" id="{6C695A4F-3BB9-4D2F-9E55-E54F9B01B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137309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499</xdr:row>
      <xdr:rowOff>153719</xdr:rowOff>
    </xdr:from>
    <xdr:ext cx="95042" cy="157679"/>
    <xdr:pic>
      <xdr:nvPicPr>
        <xdr:cNvPr id="1236" name="Obraz 3">
          <a:extLst>
            <a:ext uri="{FF2B5EF4-FFF2-40B4-BE49-F238E27FC236}">
              <a16:creationId xmlns:a16="http://schemas.microsoft.com/office/drawing/2014/main" id="{FFE3546B-7C46-451A-B3E2-8A0B31BD2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7390" y="231373094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499</xdr:row>
      <xdr:rowOff>153719</xdr:rowOff>
    </xdr:from>
    <xdr:ext cx="104397" cy="110157"/>
    <xdr:pic>
      <xdr:nvPicPr>
        <xdr:cNvPr id="1237" name="Picture 1">
          <a:extLst>
            <a:ext uri="{FF2B5EF4-FFF2-40B4-BE49-F238E27FC236}">
              <a16:creationId xmlns:a16="http://schemas.microsoft.com/office/drawing/2014/main" id="{0E95ABDA-DEB1-41C6-BE1C-C9A625731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1373094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499</xdr:row>
      <xdr:rowOff>153719</xdr:rowOff>
    </xdr:from>
    <xdr:ext cx="104397" cy="119521"/>
    <xdr:pic>
      <xdr:nvPicPr>
        <xdr:cNvPr id="1240" name="Picture 2">
          <a:extLst>
            <a:ext uri="{FF2B5EF4-FFF2-40B4-BE49-F238E27FC236}">
              <a16:creationId xmlns:a16="http://schemas.microsoft.com/office/drawing/2014/main" id="{20A7DAB6-93E1-4623-A3A7-4B3F558A8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1373094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499</xdr:row>
      <xdr:rowOff>153719</xdr:rowOff>
    </xdr:from>
    <xdr:ext cx="95042" cy="119521"/>
    <xdr:pic>
      <xdr:nvPicPr>
        <xdr:cNvPr id="1241" name="Obraz 1">
          <a:extLst>
            <a:ext uri="{FF2B5EF4-FFF2-40B4-BE49-F238E27FC236}">
              <a16:creationId xmlns:a16="http://schemas.microsoft.com/office/drawing/2014/main" id="{0CA65A35-70EF-4AEF-8F90-8F996CD0B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137309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499</xdr:row>
      <xdr:rowOff>153719</xdr:rowOff>
    </xdr:from>
    <xdr:ext cx="95042" cy="119521"/>
    <xdr:pic>
      <xdr:nvPicPr>
        <xdr:cNvPr id="1242" name="Obraz 2">
          <a:extLst>
            <a:ext uri="{FF2B5EF4-FFF2-40B4-BE49-F238E27FC236}">
              <a16:creationId xmlns:a16="http://schemas.microsoft.com/office/drawing/2014/main" id="{68FCCFFD-F1F1-43CB-A58D-0185B27AD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137309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499</xdr:row>
      <xdr:rowOff>153719</xdr:rowOff>
    </xdr:from>
    <xdr:ext cx="95042" cy="157679"/>
    <xdr:pic>
      <xdr:nvPicPr>
        <xdr:cNvPr id="1245" name="Obraz 3">
          <a:extLst>
            <a:ext uri="{FF2B5EF4-FFF2-40B4-BE49-F238E27FC236}">
              <a16:creationId xmlns:a16="http://schemas.microsoft.com/office/drawing/2014/main" id="{843C5007-A797-4597-8A18-08F8AAAE3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7390" y="231373094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499</xdr:row>
      <xdr:rowOff>153719</xdr:rowOff>
    </xdr:from>
    <xdr:ext cx="104397" cy="110157"/>
    <xdr:pic>
      <xdr:nvPicPr>
        <xdr:cNvPr id="1246" name="Picture 1">
          <a:extLst>
            <a:ext uri="{FF2B5EF4-FFF2-40B4-BE49-F238E27FC236}">
              <a16:creationId xmlns:a16="http://schemas.microsoft.com/office/drawing/2014/main" id="{9C87368D-1A0F-4313-BF2E-D9FA6C701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1373094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499</xdr:row>
      <xdr:rowOff>153719</xdr:rowOff>
    </xdr:from>
    <xdr:ext cx="104397" cy="119521"/>
    <xdr:pic>
      <xdr:nvPicPr>
        <xdr:cNvPr id="1247" name="Picture 2">
          <a:extLst>
            <a:ext uri="{FF2B5EF4-FFF2-40B4-BE49-F238E27FC236}">
              <a16:creationId xmlns:a16="http://schemas.microsoft.com/office/drawing/2014/main" id="{5D0BBA0A-8FF1-4226-B709-8842F2CD3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1373094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499</xdr:row>
      <xdr:rowOff>153719</xdr:rowOff>
    </xdr:from>
    <xdr:ext cx="95042" cy="119521"/>
    <xdr:pic>
      <xdr:nvPicPr>
        <xdr:cNvPr id="1250" name="Obraz 1">
          <a:extLst>
            <a:ext uri="{FF2B5EF4-FFF2-40B4-BE49-F238E27FC236}">
              <a16:creationId xmlns:a16="http://schemas.microsoft.com/office/drawing/2014/main" id="{52E04600-872C-4772-AFB1-9C8C6EE6A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137309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499</xdr:row>
      <xdr:rowOff>153719</xdr:rowOff>
    </xdr:from>
    <xdr:ext cx="95042" cy="119521"/>
    <xdr:pic>
      <xdr:nvPicPr>
        <xdr:cNvPr id="1251" name="Obraz 2">
          <a:extLst>
            <a:ext uri="{FF2B5EF4-FFF2-40B4-BE49-F238E27FC236}">
              <a16:creationId xmlns:a16="http://schemas.microsoft.com/office/drawing/2014/main" id="{17C95448-DE4E-4EA0-B255-25DBC12CE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137309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499</xdr:row>
      <xdr:rowOff>153719</xdr:rowOff>
    </xdr:from>
    <xdr:ext cx="95042" cy="157679"/>
    <xdr:pic>
      <xdr:nvPicPr>
        <xdr:cNvPr id="1252" name="Obraz 3">
          <a:extLst>
            <a:ext uri="{FF2B5EF4-FFF2-40B4-BE49-F238E27FC236}">
              <a16:creationId xmlns:a16="http://schemas.microsoft.com/office/drawing/2014/main" id="{9EF34B5A-3D03-4358-842F-96F4F5EC9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7390" y="231373094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499</xdr:row>
      <xdr:rowOff>153719</xdr:rowOff>
    </xdr:from>
    <xdr:ext cx="104397" cy="110157"/>
    <xdr:pic>
      <xdr:nvPicPr>
        <xdr:cNvPr id="1255" name="Picture 1">
          <a:extLst>
            <a:ext uri="{FF2B5EF4-FFF2-40B4-BE49-F238E27FC236}">
              <a16:creationId xmlns:a16="http://schemas.microsoft.com/office/drawing/2014/main" id="{311E229E-4D3E-4251-AFE0-1897C2D68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1373094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499</xdr:row>
      <xdr:rowOff>153719</xdr:rowOff>
    </xdr:from>
    <xdr:ext cx="104397" cy="119521"/>
    <xdr:pic>
      <xdr:nvPicPr>
        <xdr:cNvPr id="1256" name="Picture 2">
          <a:extLst>
            <a:ext uri="{FF2B5EF4-FFF2-40B4-BE49-F238E27FC236}">
              <a16:creationId xmlns:a16="http://schemas.microsoft.com/office/drawing/2014/main" id="{80A50953-194D-46BF-A4C6-EA35497D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1373094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499</xdr:row>
      <xdr:rowOff>153719</xdr:rowOff>
    </xdr:from>
    <xdr:ext cx="95042" cy="119521"/>
    <xdr:pic>
      <xdr:nvPicPr>
        <xdr:cNvPr id="1257" name="Obraz 1">
          <a:extLst>
            <a:ext uri="{FF2B5EF4-FFF2-40B4-BE49-F238E27FC236}">
              <a16:creationId xmlns:a16="http://schemas.microsoft.com/office/drawing/2014/main" id="{50ABB5E7-6B84-4558-842E-548238BDF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137309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499</xdr:row>
      <xdr:rowOff>153719</xdr:rowOff>
    </xdr:from>
    <xdr:ext cx="95042" cy="119521"/>
    <xdr:pic>
      <xdr:nvPicPr>
        <xdr:cNvPr id="1260" name="Obraz 2">
          <a:extLst>
            <a:ext uri="{FF2B5EF4-FFF2-40B4-BE49-F238E27FC236}">
              <a16:creationId xmlns:a16="http://schemas.microsoft.com/office/drawing/2014/main" id="{BCB66B3B-760A-4658-BB34-4E1E53775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137309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499</xdr:row>
      <xdr:rowOff>153719</xdr:rowOff>
    </xdr:from>
    <xdr:ext cx="95042" cy="157679"/>
    <xdr:pic>
      <xdr:nvPicPr>
        <xdr:cNvPr id="1261" name="Obraz 3">
          <a:extLst>
            <a:ext uri="{FF2B5EF4-FFF2-40B4-BE49-F238E27FC236}">
              <a16:creationId xmlns:a16="http://schemas.microsoft.com/office/drawing/2014/main" id="{1857A137-E3E8-425E-A281-46A6128F8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7390" y="231373094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507</xdr:row>
      <xdr:rowOff>153719</xdr:rowOff>
    </xdr:from>
    <xdr:ext cx="104397" cy="110157"/>
    <xdr:pic>
      <xdr:nvPicPr>
        <xdr:cNvPr id="1262" name="Picture 1">
          <a:extLst>
            <a:ext uri="{FF2B5EF4-FFF2-40B4-BE49-F238E27FC236}">
              <a16:creationId xmlns:a16="http://schemas.microsoft.com/office/drawing/2014/main" id="{D8A28B56-154A-44E2-AC40-928D3EF1F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4440144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507</xdr:row>
      <xdr:rowOff>153719</xdr:rowOff>
    </xdr:from>
    <xdr:ext cx="104397" cy="119521"/>
    <xdr:pic>
      <xdr:nvPicPr>
        <xdr:cNvPr id="1265" name="Picture 2">
          <a:extLst>
            <a:ext uri="{FF2B5EF4-FFF2-40B4-BE49-F238E27FC236}">
              <a16:creationId xmlns:a16="http://schemas.microsoft.com/office/drawing/2014/main" id="{6D0AC6E1-1552-4801-B5C9-633AB8949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4440144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507</xdr:row>
      <xdr:rowOff>153719</xdr:rowOff>
    </xdr:from>
    <xdr:ext cx="95042" cy="119521"/>
    <xdr:pic>
      <xdr:nvPicPr>
        <xdr:cNvPr id="1266" name="Obraz 1">
          <a:extLst>
            <a:ext uri="{FF2B5EF4-FFF2-40B4-BE49-F238E27FC236}">
              <a16:creationId xmlns:a16="http://schemas.microsoft.com/office/drawing/2014/main" id="{B94E863F-802B-493E-86F5-C9A4C7448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444014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507</xdr:row>
      <xdr:rowOff>153719</xdr:rowOff>
    </xdr:from>
    <xdr:ext cx="95042" cy="119521"/>
    <xdr:pic>
      <xdr:nvPicPr>
        <xdr:cNvPr id="1267" name="Obraz 2">
          <a:extLst>
            <a:ext uri="{FF2B5EF4-FFF2-40B4-BE49-F238E27FC236}">
              <a16:creationId xmlns:a16="http://schemas.microsoft.com/office/drawing/2014/main" id="{87210EB4-F065-4BF2-8B8F-EBC339938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444014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507</xdr:row>
      <xdr:rowOff>153719</xdr:rowOff>
    </xdr:from>
    <xdr:ext cx="95042" cy="157679"/>
    <xdr:pic>
      <xdr:nvPicPr>
        <xdr:cNvPr id="1270" name="Obraz 3">
          <a:extLst>
            <a:ext uri="{FF2B5EF4-FFF2-40B4-BE49-F238E27FC236}">
              <a16:creationId xmlns:a16="http://schemas.microsoft.com/office/drawing/2014/main" id="{271D1C83-3B8A-4E16-8D79-E8917BCCC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7390" y="234440144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507</xdr:row>
      <xdr:rowOff>153719</xdr:rowOff>
    </xdr:from>
    <xdr:ext cx="104397" cy="110157"/>
    <xdr:pic>
      <xdr:nvPicPr>
        <xdr:cNvPr id="1271" name="Picture 1">
          <a:extLst>
            <a:ext uri="{FF2B5EF4-FFF2-40B4-BE49-F238E27FC236}">
              <a16:creationId xmlns:a16="http://schemas.microsoft.com/office/drawing/2014/main" id="{41E8D5A7-D961-44FB-B361-9DB990C3F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4440144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507</xdr:row>
      <xdr:rowOff>153719</xdr:rowOff>
    </xdr:from>
    <xdr:ext cx="104397" cy="119521"/>
    <xdr:pic>
      <xdr:nvPicPr>
        <xdr:cNvPr id="1272" name="Picture 2">
          <a:extLst>
            <a:ext uri="{FF2B5EF4-FFF2-40B4-BE49-F238E27FC236}">
              <a16:creationId xmlns:a16="http://schemas.microsoft.com/office/drawing/2014/main" id="{4767DC80-88B4-430C-8E57-F7954C482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4440144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507</xdr:row>
      <xdr:rowOff>153719</xdr:rowOff>
    </xdr:from>
    <xdr:ext cx="95042" cy="119521"/>
    <xdr:pic>
      <xdr:nvPicPr>
        <xdr:cNvPr id="1275" name="Obraz 1">
          <a:extLst>
            <a:ext uri="{FF2B5EF4-FFF2-40B4-BE49-F238E27FC236}">
              <a16:creationId xmlns:a16="http://schemas.microsoft.com/office/drawing/2014/main" id="{866FB385-7359-4A2B-97D4-B190B2284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444014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507</xdr:row>
      <xdr:rowOff>153719</xdr:rowOff>
    </xdr:from>
    <xdr:ext cx="95042" cy="119521"/>
    <xdr:pic>
      <xdr:nvPicPr>
        <xdr:cNvPr id="1276" name="Obraz 2">
          <a:extLst>
            <a:ext uri="{FF2B5EF4-FFF2-40B4-BE49-F238E27FC236}">
              <a16:creationId xmlns:a16="http://schemas.microsoft.com/office/drawing/2014/main" id="{BF619F83-7C0A-4AA7-B97B-4CCB80F63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444014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507</xdr:row>
      <xdr:rowOff>153719</xdr:rowOff>
    </xdr:from>
    <xdr:ext cx="95042" cy="157679"/>
    <xdr:pic>
      <xdr:nvPicPr>
        <xdr:cNvPr id="1277" name="Obraz 3">
          <a:extLst>
            <a:ext uri="{FF2B5EF4-FFF2-40B4-BE49-F238E27FC236}">
              <a16:creationId xmlns:a16="http://schemas.microsoft.com/office/drawing/2014/main" id="{12B8B245-7969-4EC5-B634-E6ECFDFC6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7390" y="234440144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507</xdr:row>
      <xdr:rowOff>153719</xdr:rowOff>
    </xdr:from>
    <xdr:ext cx="104397" cy="110157"/>
    <xdr:pic>
      <xdr:nvPicPr>
        <xdr:cNvPr id="1280" name="Picture 1">
          <a:extLst>
            <a:ext uri="{FF2B5EF4-FFF2-40B4-BE49-F238E27FC236}">
              <a16:creationId xmlns:a16="http://schemas.microsoft.com/office/drawing/2014/main" id="{5AB6A7B0-F91E-4E95-9A8A-0EB92197D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4440144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507</xdr:row>
      <xdr:rowOff>153719</xdr:rowOff>
    </xdr:from>
    <xdr:ext cx="104397" cy="119521"/>
    <xdr:pic>
      <xdr:nvPicPr>
        <xdr:cNvPr id="1281" name="Picture 2">
          <a:extLst>
            <a:ext uri="{FF2B5EF4-FFF2-40B4-BE49-F238E27FC236}">
              <a16:creationId xmlns:a16="http://schemas.microsoft.com/office/drawing/2014/main" id="{6B877842-33E8-4B58-AFD4-29C16AB78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4440144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507</xdr:row>
      <xdr:rowOff>153719</xdr:rowOff>
    </xdr:from>
    <xdr:ext cx="95042" cy="119521"/>
    <xdr:pic>
      <xdr:nvPicPr>
        <xdr:cNvPr id="1282" name="Obraz 1">
          <a:extLst>
            <a:ext uri="{FF2B5EF4-FFF2-40B4-BE49-F238E27FC236}">
              <a16:creationId xmlns:a16="http://schemas.microsoft.com/office/drawing/2014/main" id="{C9336726-1677-4AC4-ABD4-C2777B057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444014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507</xdr:row>
      <xdr:rowOff>153719</xdr:rowOff>
    </xdr:from>
    <xdr:ext cx="95042" cy="119521"/>
    <xdr:pic>
      <xdr:nvPicPr>
        <xdr:cNvPr id="1285" name="Obraz 2">
          <a:extLst>
            <a:ext uri="{FF2B5EF4-FFF2-40B4-BE49-F238E27FC236}">
              <a16:creationId xmlns:a16="http://schemas.microsoft.com/office/drawing/2014/main" id="{EE25A351-4F23-413A-A19D-A1BA93335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444014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507</xdr:row>
      <xdr:rowOff>153719</xdr:rowOff>
    </xdr:from>
    <xdr:ext cx="95042" cy="157679"/>
    <xdr:pic>
      <xdr:nvPicPr>
        <xdr:cNvPr id="1286" name="Obraz 3">
          <a:extLst>
            <a:ext uri="{FF2B5EF4-FFF2-40B4-BE49-F238E27FC236}">
              <a16:creationId xmlns:a16="http://schemas.microsoft.com/office/drawing/2014/main" id="{E5B14081-2619-4354-8423-FA25315FB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7390" y="234440144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507</xdr:row>
      <xdr:rowOff>153719</xdr:rowOff>
    </xdr:from>
    <xdr:ext cx="104397" cy="110157"/>
    <xdr:pic>
      <xdr:nvPicPr>
        <xdr:cNvPr id="1287" name="Picture 1">
          <a:extLst>
            <a:ext uri="{FF2B5EF4-FFF2-40B4-BE49-F238E27FC236}">
              <a16:creationId xmlns:a16="http://schemas.microsoft.com/office/drawing/2014/main" id="{248597D2-AC3E-4F03-8EDC-C54392928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4440144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507</xdr:row>
      <xdr:rowOff>153719</xdr:rowOff>
    </xdr:from>
    <xdr:ext cx="104397" cy="119521"/>
    <xdr:pic>
      <xdr:nvPicPr>
        <xdr:cNvPr id="1288" name="Picture 2">
          <a:extLst>
            <a:ext uri="{FF2B5EF4-FFF2-40B4-BE49-F238E27FC236}">
              <a16:creationId xmlns:a16="http://schemas.microsoft.com/office/drawing/2014/main" id="{BD03DE83-406F-4C04-8D25-4B4CCE5E1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4440144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507</xdr:row>
      <xdr:rowOff>153719</xdr:rowOff>
    </xdr:from>
    <xdr:ext cx="95042" cy="119521"/>
    <xdr:pic>
      <xdr:nvPicPr>
        <xdr:cNvPr id="1289" name="Obraz 1">
          <a:extLst>
            <a:ext uri="{FF2B5EF4-FFF2-40B4-BE49-F238E27FC236}">
              <a16:creationId xmlns:a16="http://schemas.microsoft.com/office/drawing/2014/main" id="{2F145CE2-3496-44B2-B153-0854ACC27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444014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507</xdr:row>
      <xdr:rowOff>153719</xdr:rowOff>
    </xdr:from>
    <xdr:ext cx="95042" cy="119521"/>
    <xdr:pic>
      <xdr:nvPicPr>
        <xdr:cNvPr id="1290" name="Obraz 2">
          <a:extLst>
            <a:ext uri="{FF2B5EF4-FFF2-40B4-BE49-F238E27FC236}">
              <a16:creationId xmlns:a16="http://schemas.microsoft.com/office/drawing/2014/main" id="{BB6D5964-E3BE-472C-8DD9-4D1A50F2A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4440144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507</xdr:row>
      <xdr:rowOff>153719</xdr:rowOff>
    </xdr:from>
    <xdr:ext cx="95042" cy="157679"/>
    <xdr:pic>
      <xdr:nvPicPr>
        <xdr:cNvPr id="1291" name="Obraz 3">
          <a:extLst>
            <a:ext uri="{FF2B5EF4-FFF2-40B4-BE49-F238E27FC236}">
              <a16:creationId xmlns:a16="http://schemas.microsoft.com/office/drawing/2014/main" id="{905C32C7-431E-4363-B262-B7BA0AD55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7390" y="234440144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516</xdr:row>
      <xdr:rowOff>153719</xdr:rowOff>
    </xdr:from>
    <xdr:ext cx="104397" cy="110157"/>
    <xdr:pic>
      <xdr:nvPicPr>
        <xdr:cNvPr id="1292" name="Picture 1">
          <a:extLst>
            <a:ext uri="{FF2B5EF4-FFF2-40B4-BE49-F238E27FC236}">
              <a16:creationId xmlns:a16="http://schemas.microsoft.com/office/drawing/2014/main" id="{335F986B-A4A8-4396-B5AE-C7AD45E02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7288119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516</xdr:row>
      <xdr:rowOff>153719</xdr:rowOff>
    </xdr:from>
    <xdr:ext cx="104397" cy="119521"/>
    <xdr:pic>
      <xdr:nvPicPr>
        <xdr:cNvPr id="1293" name="Picture 2">
          <a:extLst>
            <a:ext uri="{FF2B5EF4-FFF2-40B4-BE49-F238E27FC236}">
              <a16:creationId xmlns:a16="http://schemas.microsoft.com/office/drawing/2014/main" id="{85CAB636-AE7D-4599-B57E-3C55AD958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7288119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516</xdr:row>
      <xdr:rowOff>153719</xdr:rowOff>
    </xdr:from>
    <xdr:ext cx="95042" cy="119521"/>
    <xdr:pic>
      <xdr:nvPicPr>
        <xdr:cNvPr id="1294" name="Obraz 1">
          <a:extLst>
            <a:ext uri="{FF2B5EF4-FFF2-40B4-BE49-F238E27FC236}">
              <a16:creationId xmlns:a16="http://schemas.microsoft.com/office/drawing/2014/main" id="{BB919D0C-D63E-4B63-8736-D1BEF37D5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72881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516</xdr:row>
      <xdr:rowOff>153719</xdr:rowOff>
    </xdr:from>
    <xdr:ext cx="95042" cy="119521"/>
    <xdr:pic>
      <xdr:nvPicPr>
        <xdr:cNvPr id="1295" name="Obraz 2">
          <a:extLst>
            <a:ext uri="{FF2B5EF4-FFF2-40B4-BE49-F238E27FC236}">
              <a16:creationId xmlns:a16="http://schemas.microsoft.com/office/drawing/2014/main" id="{FA3A1A95-5B6C-4C6F-9863-1A89A7A23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72881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516</xdr:row>
      <xdr:rowOff>153719</xdr:rowOff>
    </xdr:from>
    <xdr:ext cx="95042" cy="157679"/>
    <xdr:pic>
      <xdr:nvPicPr>
        <xdr:cNvPr id="1296" name="Obraz 3">
          <a:extLst>
            <a:ext uri="{FF2B5EF4-FFF2-40B4-BE49-F238E27FC236}">
              <a16:creationId xmlns:a16="http://schemas.microsoft.com/office/drawing/2014/main" id="{33A24538-DE8A-4923-AB04-89ABE6173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7390" y="237288119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516</xdr:row>
      <xdr:rowOff>153719</xdr:rowOff>
    </xdr:from>
    <xdr:ext cx="104397" cy="110157"/>
    <xdr:pic>
      <xdr:nvPicPr>
        <xdr:cNvPr id="1297" name="Picture 1">
          <a:extLst>
            <a:ext uri="{FF2B5EF4-FFF2-40B4-BE49-F238E27FC236}">
              <a16:creationId xmlns:a16="http://schemas.microsoft.com/office/drawing/2014/main" id="{90AA7ACC-5E81-45DD-B5D9-2833C7D08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7288119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516</xdr:row>
      <xdr:rowOff>153719</xdr:rowOff>
    </xdr:from>
    <xdr:ext cx="104397" cy="119521"/>
    <xdr:pic>
      <xdr:nvPicPr>
        <xdr:cNvPr id="1298" name="Picture 2">
          <a:extLst>
            <a:ext uri="{FF2B5EF4-FFF2-40B4-BE49-F238E27FC236}">
              <a16:creationId xmlns:a16="http://schemas.microsoft.com/office/drawing/2014/main" id="{6D6C5D8A-CCFA-44B2-A73D-471F7D9C0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7288119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516</xdr:row>
      <xdr:rowOff>153719</xdr:rowOff>
    </xdr:from>
    <xdr:ext cx="95042" cy="119521"/>
    <xdr:pic>
      <xdr:nvPicPr>
        <xdr:cNvPr id="1299" name="Obraz 1">
          <a:extLst>
            <a:ext uri="{FF2B5EF4-FFF2-40B4-BE49-F238E27FC236}">
              <a16:creationId xmlns:a16="http://schemas.microsoft.com/office/drawing/2014/main" id="{05EB2A23-D720-4084-B6B9-8D11C54A3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72881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516</xdr:row>
      <xdr:rowOff>153719</xdr:rowOff>
    </xdr:from>
    <xdr:ext cx="95042" cy="119521"/>
    <xdr:pic>
      <xdr:nvPicPr>
        <xdr:cNvPr id="1300" name="Obraz 2">
          <a:extLst>
            <a:ext uri="{FF2B5EF4-FFF2-40B4-BE49-F238E27FC236}">
              <a16:creationId xmlns:a16="http://schemas.microsoft.com/office/drawing/2014/main" id="{ADCF207F-6BEF-4CB3-800A-7C1A9571C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72881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516</xdr:row>
      <xdr:rowOff>153719</xdr:rowOff>
    </xdr:from>
    <xdr:ext cx="95042" cy="157679"/>
    <xdr:pic>
      <xdr:nvPicPr>
        <xdr:cNvPr id="1301" name="Obraz 3">
          <a:extLst>
            <a:ext uri="{FF2B5EF4-FFF2-40B4-BE49-F238E27FC236}">
              <a16:creationId xmlns:a16="http://schemas.microsoft.com/office/drawing/2014/main" id="{3407BC1A-7986-4990-A2CF-2DB896262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7390" y="237288119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516</xdr:row>
      <xdr:rowOff>153719</xdr:rowOff>
    </xdr:from>
    <xdr:ext cx="104397" cy="110157"/>
    <xdr:pic>
      <xdr:nvPicPr>
        <xdr:cNvPr id="1302" name="Picture 1">
          <a:extLst>
            <a:ext uri="{FF2B5EF4-FFF2-40B4-BE49-F238E27FC236}">
              <a16:creationId xmlns:a16="http://schemas.microsoft.com/office/drawing/2014/main" id="{A001E5F5-B934-47A3-B67D-18C1D6D38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7288119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516</xdr:row>
      <xdr:rowOff>153719</xdr:rowOff>
    </xdr:from>
    <xdr:ext cx="104397" cy="119521"/>
    <xdr:pic>
      <xdr:nvPicPr>
        <xdr:cNvPr id="1303" name="Picture 2">
          <a:extLst>
            <a:ext uri="{FF2B5EF4-FFF2-40B4-BE49-F238E27FC236}">
              <a16:creationId xmlns:a16="http://schemas.microsoft.com/office/drawing/2014/main" id="{C0147018-AF9B-45CA-B5D9-3DC7ACE88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7288119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516</xdr:row>
      <xdr:rowOff>153719</xdr:rowOff>
    </xdr:from>
    <xdr:ext cx="95042" cy="119521"/>
    <xdr:pic>
      <xdr:nvPicPr>
        <xdr:cNvPr id="1304" name="Obraz 1">
          <a:extLst>
            <a:ext uri="{FF2B5EF4-FFF2-40B4-BE49-F238E27FC236}">
              <a16:creationId xmlns:a16="http://schemas.microsoft.com/office/drawing/2014/main" id="{9F9D7C33-95BE-4FAD-8578-665D68161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72881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516</xdr:row>
      <xdr:rowOff>153719</xdr:rowOff>
    </xdr:from>
    <xdr:ext cx="95042" cy="119521"/>
    <xdr:pic>
      <xdr:nvPicPr>
        <xdr:cNvPr id="1305" name="Obraz 2">
          <a:extLst>
            <a:ext uri="{FF2B5EF4-FFF2-40B4-BE49-F238E27FC236}">
              <a16:creationId xmlns:a16="http://schemas.microsoft.com/office/drawing/2014/main" id="{B6686925-03CE-45C6-BA45-A3AAD7C83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72881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516</xdr:row>
      <xdr:rowOff>153719</xdr:rowOff>
    </xdr:from>
    <xdr:ext cx="95042" cy="157679"/>
    <xdr:pic>
      <xdr:nvPicPr>
        <xdr:cNvPr id="1306" name="Obraz 3">
          <a:extLst>
            <a:ext uri="{FF2B5EF4-FFF2-40B4-BE49-F238E27FC236}">
              <a16:creationId xmlns:a16="http://schemas.microsoft.com/office/drawing/2014/main" id="{A036A1BD-36F3-4FDE-A02B-6A11958AB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7390" y="237288119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516</xdr:row>
      <xdr:rowOff>153719</xdr:rowOff>
    </xdr:from>
    <xdr:ext cx="104397" cy="110157"/>
    <xdr:pic>
      <xdr:nvPicPr>
        <xdr:cNvPr id="1307" name="Picture 1">
          <a:extLst>
            <a:ext uri="{FF2B5EF4-FFF2-40B4-BE49-F238E27FC236}">
              <a16:creationId xmlns:a16="http://schemas.microsoft.com/office/drawing/2014/main" id="{307A9765-3900-439B-9F32-A3F6DF944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7288119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516</xdr:row>
      <xdr:rowOff>153719</xdr:rowOff>
    </xdr:from>
    <xdr:ext cx="104397" cy="119521"/>
    <xdr:pic>
      <xdr:nvPicPr>
        <xdr:cNvPr id="1308" name="Picture 2">
          <a:extLst>
            <a:ext uri="{FF2B5EF4-FFF2-40B4-BE49-F238E27FC236}">
              <a16:creationId xmlns:a16="http://schemas.microsoft.com/office/drawing/2014/main" id="{ED9EE90A-AFCE-4B43-8AE1-E9D51DD69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7288119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516</xdr:row>
      <xdr:rowOff>153719</xdr:rowOff>
    </xdr:from>
    <xdr:ext cx="95042" cy="119521"/>
    <xdr:pic>
      <xdr:nvPicPr>
        <xdr:cNvPr id="1309" name="Obraz 1">
          <a:extLst>
            <a:ext uri="{FF2B5EF4-FFF2-40B4-BE49-F238E27FC236}">
              <a16:creationId xmlns:a16="http://schemas.microsoft.com/office/drawing/2014/main" id="{997A209D-32F3-4D69-BC01-C0AAD6CE2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72881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516</xdr:row>
      <xdr:rowOff>153719</xdr:rowOff>
    </xdr:from>
    <xdr:ext cx="95042" cy="119521"/>
    <xdr:pic>
      <xdr:nvPicPr>
        <xdr:cNvPr id="1310" name="Obraz 2">
          <a:extLst>
            <a:ext uri="{FF2B5EF4-FFF2-40B4-BE49-F238E27FC236}">
              <a16:creationId xmlns:a16="http://schemas.microsoft.com/office/drawing/2014/main" id="{0C376CCD-8C9E-41E2-B161-64C044AEB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372881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516</xdr:row>
      <xdr:rowOff>153719</xdr:rowOff>
    </xdr:from>
    <xdr:ext cx="95042" cy="157679"/>
    <xdr:pic>
      <xdr:nvPicPr>
        <xdr:cNvPr id="1311" name="Obraz 3">
          <a:extLst>
            <a:ext uri="{FF2B5EF4-FFF2-40B4-BE49-F238E27FC236}">
              <a16:creationId xmlns:a16="http://schemas.microsoft.com/office/drawing/2014/main" id="{8798AA4A-3A7C-43E1-8649-D0BE814CE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7390" y="237288119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523</xdr:row>
      <xdr:rowOff>153719</xdr:rowOff>
    </xdr:from>
    <xdr:ext cx="104397" cy="110157"/>
    <xdr:pic>
      <xdr:nvPicPr>
        <xdr:cNvPr id="1312" name="Picture 1">
          <a:extLst>
            <a:ext uri="{FF2B5EF4-FFF2-40B4-BE49-F238E27FC236}">
              <a16:creationId xmlns:a16="http://schemas.microsoft.com/office/drawing/2014/main" id="{A2B25596-4BAC-420E-9237-F4CFFBBE1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42545919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523</xdr:row>
      <xdr:rowOff>153719</xdr:rowOff>
    </xdr:from>
    <xdr:ext cx="104397" cy="119521"/>
    <xdr:pic>
      <xdr:nvPicPr>
        <xdr:cNvPr id="1313" name="Picture 2">
          <a:extLst>
            <a:ext uri="{FF2B5EF4-FFF2-40B4-BE49-F238E27FC236}">
              <a16:creationId xmlns:a16="http://schemas.microsoft.com/office/drawing/2014/main" id="{D4116873-B6F6-4B60-8224-0A39F49AD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42545919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523</xdr:row>
      <xdr:rowOff>153719</xdr:rowOff>
    </xdr:from>
    <xdr:ext cx="95042" cy="119521"/>
    <xdr:pic>
      <xdr:nvPicPr>
        <xdr:cNvPr id="1314" name="Obraz 1">
          <a:extLst>
            <a:ext uri="{FF2B5EF4-FFF2-40B4-BE49-F238E27FC236}">
              <a16:creationId xmlns:a16="http://schemas.microsoft.com/office/drawing/2014/main" id="{794D252E-329C-435C-9296-1DAC6507E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425459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523</xdr:row>
      <xdr:rowOff>153719</xdr:rowOff>
    </xdr:from>
    <xdr:ext cx="95042" cy="119521"/>
    <xdr:pic>
      <xdr:nvPicPr>
        <xdr:cNvPr id="1315" name="Obraz 2">
          <a:extLst>
            <a:ext uri="{FF2B5EF4-FFF2-40B4-BE49-F238E27FC236}">
              <a16:creationId xmlns:a16="http://schemas.microsoft.com/office/drawing/2014/main" id="{71B4710E-3B69-49E0-B381-12D890B67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425459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523</xdr:row>
      <xdr:rowOff>153719</xdr:rowOff>
    </xdr:from>
    <xdr:ext cx="95042" cy="157679"/>
    <xdr:pic>
      <xdr:nvPicPr>
        <xdr:cNvPr id="1316" name="Obraz 3">
          <a:extLst>
            <a:ext uri="{FF2B5EF4-FFF2-40B4-BE49-F238E27FC236}">
              <a16:creationId xmlns:a16="http://schemas.microsoft.com/office/drawing/2014/main" id="{EB2F3ABB-A269-49CA-A87E-96A5BD2AF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7390" y="242545919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523</xdr:row>
      <xdr:rowOff>153719</xdr:rowOff>
    </xdr:from>
    <xdr:ext cx="104397" cy="110157"/>
    <xdr:pic>
      <xdr:nvPicPr>
        <xdr:cNvPr id="1317" name="Picture 1">
          <a:extLst>
            <a:ext uri="{FF2B5EF4-FFF2-40B4-BE49-F238E27FC236}">
              <a16:creationId xmlns:a16="http://schemas.microsoft.com/office/drawing/2014/main" id="{C221D521-E9D2-4E68-BCB8-9F50FD885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42545919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523</xdr:row>
      <xdr:rowOff>153719</xdr:rowOff>
    </xdr:from>
    <xdr:ext cx="104397" cy="119521"/>
    <xdr:pic>
      <xdr:nvPicPr>
        <xdr:cNvPr id="1318" name="Picture 2">
          <a:extLst>
            <a:ext uri="{FF2B5EF4-FFF2-40B4-BE49-F238E27FC236}">
              <a16:creationId xmlns:a16="http://schemas.microsoft.com/office/drawing/2014/main" id="{5E862403-844A-4C84-83CB-A6785CAD5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42545919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523</xdr:row>
      <xdr:rowOff>153719</xdr:rowOff>
    </xdr:from>
    <xdr:ext cx="95042" cy="119521"/>
    <xdr:pic>
      <xdr:nvPicPr>
        <xdr:cNvPr id="1319" name="Obraz 1">
          <a:extLst>
            <a:ext uri="{FF2B5EF4-FFF2-40B4-BE49-F238E27FC236}">
              <a16:creationId xmlns:a16="http://schemas.microsoft.com/office/drawing/2014/main" id="{D0F4212D-2136-457D-92A1-4A6679CB9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425459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523</xdr:row>
      <xdr:rowOff>153719</xdr:rowOff>
    </xdr:from>
    <xdr:ext cx="95042" cy="119521"/>
    <xdr:pic>
      <xdr:nvPicPr>
        <xdr:cNvPr id="1320" name="Obraz 2">
          <a:extLst>
            <a:ext uri="{FF2B5EF4-FFF2-40B4-BE49-F238E27FC236}">
              <a16:creationId xmlns:a16="http://schemas.microsoft.com/office/drawing/2014/main" id="{4B6E0D38-959E-45F6-8FFF-65CC6E3C0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425459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523</xdr:row>
      <xdr:rowOff>153719</xdr:rowOff>
    </xdr:from>
    <xdr:ext cx="95042" cy="157679"/>
    <xdr:pic>
      <xdr:nvPicPr>
        <xdr:cNvPr id="1321" name="Obraz 3">
          <a:extLst>
            <a:ext uri="{FF2B5EF4-FFF2-40B4-BE49-F238E27FC236}">
              <a16:creationId xmlns:a16="http://schemas.microsoft.com/office/drawing/2014/main" id="{4965B882-877A-4B53-BA74-187457218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7390" y="242545919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523</xdr:row>
      <xdr:rowOff>153719</xdr:rowOff>
    </xdr:from>
    <xdr:ext cx="104397" cy="110157"/>
    <xdr:pic>
      <xdr:nvPicPr>
        <xdr:cNvPr id="1322" name="Picture 1">
          <a:extLst>
            <a:ext uri="{FF2B5EF4-FFF2-40B4-BE49-F238E27FC236}">
              <a16:creationId xmlns:a16="http://schemas.microsoft.com/office/drawing/2014/main" id="{486E3568-6598-4797-874F-0244AC891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42545919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523</xdr:row>
      <xdr:rowOff>153719</xdr:rowOff>
    </xdr:from>
    <xdr:ext cx="104397" cy="119521"/>
    <xdr:pic>
      <xdr:nvPicPr>
        <xdr:cNvPr id="1323" name="Picture 2">
          <a:extLst>
            <a:ext uri="{FF2B5EF4-FFF2-40B4-BE49-F238E27FC236}">
              <a16:creationId xmlns:a16="http://schemas.microsoft.com/office/drawing/2014/main" id="{6285A995-5DEE-413E-A77C-E44D67BBC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42545919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523</xdr:row>
      <xdr:rowOff>153719</xdr:rowOff>
    </xdr:from>
    <xdr:ext cx="95042" cy="119521"/>
    <xdr:pic>
      <xdr:nvPicPr>
        <xdr:cNvPr id="1324" name="Obraz 1">
          <a:extLst>
            <a:ext uri="{FF2B5EF4-FFF2-40B4-BE49-F238E27FC236}">
              <a16:creationId xmlns:a16="http://schemas.microsoft.com/office/drawing/2014/main" id="{6DDEEDEB-58D7-4775-9EF2-FA49B6E2D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425459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523</xdr:row>
      <xdr:rowOff>153719</xdr:rowOff>
    </xdr:from>
    <xdr:ext cx="95042" cy="119521"/>
    <xdr:pic>
      <xdr:nvPicPr>
        <xdr:cNvPr id="1325" name="Obraz 2">
          <a:extLst>
            <a:ext uri="{FF2B5EF4-FFF2-40B4-BE49-F238E27FC236}">
              <a16:creationId xmlns:a16="http://schemas.microsoft.com/office/drawing/2014/main" id="{A92DCECF-190F-49AF-9441-68865B35E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425459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523</xdr:row>
      <xdr:rowOff>153719</xdr:rowOff>
    </xdr:from>
    <xdr:ext cx="95042" cy="157679"/>
    <xdr:pic>
      <xdr:nvPicPr>
        <xdr:cNvPr id="1326" name="Obraz 3">
          <a:extLst>
            <a:ext uri="{FF2B5EF4-FFF2-40B4-BE49-F238E27FC236}">
              <a16:creationId xmlns:a16="http://schemas.microsoft.com/office/drawing/2014/main" id="{3C0C5ACA-5183-4BE7-8681-12EFC75FE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7390" y="242545919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523</xdr:row>
      <xdr:rowOff>153719</xdr:rowOff>
    </xdr:from>
    <xdr:ext cx="104397" cy="110157"/>
    <xdr:pic>
      <xdr:nvPicPr>
        <xdr:cNvPr id="1327" name="Picture 1">
          <a:extLst>
            <a:ext uri="{FF2B5EF4-FFF2-40B4-BE49-F238E27FC236}">
              <a16:creationId xmlns:a16="http://schemas.microsoft.com/office/drawing/2014/main" id="{7A25F246-B042-436A-8833-D252A2B0F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42545919"/>
          <a:ext cx="104397" cy="1101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523</xdr:row>
      <xdr:rowOff>153719</xdr:rowOff>
    </xdr:from>
    <xdr:ext cx="104397" cy="119521"/>
    <xdr:pic>
      <xdr:nvPicPr>
        <xdr:cNvPr id="1328" name="Picture 2">
          <a:extLst>
            <a:ext uri="{FF2B5EF4-FFF2-40B4-BE49-F238E27FC236}">
              <a16:creationId xmlns:a16="http://schemas.microsoft.com/office/drawing/2014/main" id="{7DDD34ED-FC6F-40FF-AE39-23263FDFA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42545919"/>
          <a:ext cx="104397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523</xdr:row>
      <xdr:rowOff>153719</xdr:rowOff>
    </xdr:from>
    <xdr:ext cx="95042" cy="119521"/>
    <xdr:pic>
      <xdr:nvPicPr>
        <xdr:cNvPr id="1329" name="Obraz 1">
          <a:extLst>
            <a:ext uri="{FF2B5EF4-FFF2-40B4-BE49-F238E27FC236}">
              <a16:creationId xmlns:a16="http://schemas.microsoft.com/office/drawing/2014/main" id="{78F9AB3B-CF89-473C-AE36-7D770D5DC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425459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27002</xdr:colOff>
      <xdr:row>523</xdr:row>
      <xdr:rowOff>153719</xdr:rowOff>
    </xdr:from>
    <xdr:ext cx="95042" cy="119521"/>
    <xdr:pic>
      <xdr:nvPicPr>
        <xdr:cNvPr id="1330" name="Obraz 2">
          <a:extLst>
            <a:ext uri="{FF2B5EF4-FFF2-40B4-BE49-F238E27FC236}">
              <a16:creationId xmlns:a16="http://schemas.microsoft.com/office/drawing/2014/main" id="{7B6ADAEF-EC62-4D26-B211-F6E06336C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8952" y="242545919"/>
          <a:ext cx="95042" cy="1195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55440</xdr:colOff>
      <xdr:row>523</xdr:row>
      <xdr:rowOff>153719</xdr:rowOff>
    </xdr:from>
    <xdr:ext cx="95042" cy="157679"/>
    <xdr:pic>
      <xdr:nvPicPr>
        <xdr:cNvPr id="1331" name="Obraz 3">
          <a:extLst>
            <a:ext uri="{FF2B5EF4-FFF2-40B4-BE49-F238E27FC236}">
              <a16:creationId xmlns:a16="http://schemas.microsoft.com/office/drawing/2014/main" id="{51BDB462-A0C6-41AF-8CC2-14CF9966A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7390" y="242545919"/>
          <a:ext cx="95042" cy="15767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4"/>
  <sheetViews>
    <sheetView tabSelected="1" view="pageBreakPreview" zoomScale="70" zoomScaleNormal="90" zoomScaleSheetLayoutView="70" zoomScalePageLayoutView="80" workbookViewId="0">
      <selection activeCell="O40" sqref="O40"/>
    </sheetView>
  </sheetViews>
  <sheetFormatPr defaultColWidth="9" defaultRowHeight="16.5"/>
  <cols>
    <col min="1" max="1" width="4.75" style="3" customWidth="1"/>
    <col min="2" max="2" width="16.75" style="3" customWidth="1"/>
    <col min="3" max="3" width="11.75" style="3" customWidth="1"/>
    <col min="4" max="4" width="51.25" style="3" customWidth="1"/>
    <col min="5" max="5" width="13.125" style="44" customWidth="1"/>
    <col min="6" max="6" width="12.125" style="44" customWidth="1"/>
    <col min="7" max="7" width="11.125" style="44" customWidth="1"/>
    <col min="8" max="8" width="14.125" style="44" bestFit="1" customWidth="1"/>
    <col min="9" max="9" width="10.125" style="44" customWidth="1"/>
    <col min="10" max="10" width="14.125" style="44" bestFit="1" customWidth="1"/>
    <col min="11" max="11" width="15.375" style="3" customWidth="1"/>
    <col min="12" max="13" width="9" style="3"/>
    <col min="14" max="14" width="13.25" style="3" customWidth="1"/>
    <col min="15" max="16384" width="9" style="3"/>
  </cols>
  <sheetData>
    <row r="1" spans="1:15" ht="17.25">
      <c r="A1" s="1"/>
      <c r="B1" s="1"/>
      <c r="C1" s="1"/>
      <c r="D1" s="1"/>
      <c r="E1" s="2"/>
      <c r="F1" s="2"/>
      <c r="G1" s="2"/>
      <c r="H1" s="2"/>
      <c r="I1" s="2"/>
      <c r="J1" s="2"/>
      <c r="K1" s="1"/>
    </row>
    <row r="2" spans="1:15" ht="17.25">
      <c r="A2" s="1"/>
      <c r="B2" s="1"/>
      <c r="C2" s="1"/>
      <c r="D2" s="1"/>
      <c r="E2" s="2"/>
      <c r="F2" s="2"/>
      <c r="G2" s="2"/>
      <c r="H2" s="2"/>
      <c r="I2" s="2"/>
      <c r="J2" s="2"/>
      <c r="K2" s="1"/>
    </row>
    <row r="3" spans="1:15" ht="17.25">
      <c r="A3" s="1"/>
      <c r="B3" s="1"/>
      <c r="C3" s="1"/>
      <c r="D3" s="1"/>
      <c r="E3" s="2"/>
      <c r="F3" s="2"/>
      <c r="G3" s="2"/>
      <c r="H3" s="2"/>
      <c r="I3" s="2"/>
      <c r="J3" s="2"/>
      <c r="K3" s="1"/>
    </row>
    <row r="4" spans="1:15" ht="17.25">
      <c r="A4" s="1"/>
      <c r="B4" s="118" t="s">
        <v>19</v>
      </c>
      <c r="C4" s="118"/>
      <c r="D4" s="1"/>
      <c r="E4" s="2"/>
      <c r="F4" s="2"/>
      <c r="G4" s="2"/>
      <c r="H4" s="2"/>
      <c r="I4" s="2"/>
      <c r="J4" s="2"/>
      <c r="K4" s="1"/>
    </row>
    <row r="5" spans="1:15" ht="17.25">
      <c r="A5" s="1"/>
      <c r="B5" s="118" t="s">
        <v>17</v>
      </c>
      <c r="C5" s="118"/>
      <c r="D5" s="1"/>
      <c r="E5" s="2"/>
      <c r="F5" s="2"/>
      <c r="G5" s="2"/>
      <c r="H5" s="2"/>
      <c r="I5" s="2"/>
      <c r="J5" s="2"/>
      <c r="K5" s="1"/>
    </row>
    <row r="6" spans="1:15" ht="17.25">
      <c r="A6" s="1"/>
      <c r="B6" s="1"/>
      <c r="C6" s="1"/>
      <c r="D6" s="1"/>
      <c r="E6" s="2"/>
      <c r="F6" s="2"/>
      <c r="G6" s="2"/>
      <c r="H6" s="2"/>
      <c r="I6" s="2"/>
      <c r="J6" s="2"/>
      <c r="K6" s="1"/>
    </row>
    <row r="7" spans="1:15" ht="17.25">
      <c r="A7" s="131" t="s">
        <v>629</v>
      </c>
      <c r="B7" s="132"/>
      <c r="C7" s="132"/>
      <c r="D7" s="4"/>
      <c r="E7" s="4"/>
      <c r="F7" s="4"/>
      <c r="G7" s="4"/>
      <c r="H7" s="4"/>
      <c r="I7" s="4"/>
      <c r="J7" s="125" t="s">
        <v>632</v>
      </c>
      <c r="K7" s="125"/>
      <c r="L7" s="5"/>
      <c r="M7" s="5"/>
      <c r="N7" s="5"/>
    </row>
    <row r="8" spans="1:15" ht="21">
      <c r="A8" s="6"/>
      <c r="B8" s="7"/>
      <c r="C8" s="4"/>
      <c r="D8" s="126" t="s">
        <v>14</v>
      </c>
      <c r="E8" s="126"/>
      <c r="F8" s="126"/>
      <c r="G8" s="127"/>
      <c r="H8" s="127"/>
      <c r="I8" s="127"/>
      <c r="J8" s="4"/>
      <c r="K8" s="6"/>
      <c r="L8" s="5"/>
      <c r="M8" s="5"/>
      <c r="N8" s="5"/>
    </row>
    <row r="9" spans="1:15" ht="17.25">
      <c r="A9" s="128" t="s">
        <v>635</v>
      </c>
      <c r="B9" s="128"/>
      <c r="C9" s="128"/>
      <c r="D9" s="128"/>
      <c r="E9" s="8"/>
      <c r="F9" s="8"/>
      <c r="G9" s="8"/>
      <c r="H9" s="8"/>
      <c r="I9" s="8"/>
      <c r="J9" s="9"/>
      <c r="K9" s="6"/>
      <c r="L9" s="5"/>
      <c r="M9" s="5"/>
      <c r="N9" s="5"/>
    </row>
    <row r="10" spans="1:15" ht="17.25">
      <c r="A10" s="128" t="s">
        <v>435</v>
      </c>
      <c r="B10" s="128"/>
      <c r="C10" s="128"/>
      <c r="D10" s="128"/>
      <c r="E10" s="8"/>
      <c r="F10" s="10"/>
      <c r="G10" s="10"/>
      <c r="H10" s="10"/>
      <c r="I10" s="10"/>
      <c r="J10" s="9"/>
      <c r="K10" s="6"/>
      <c r="L10" s="5"/>
      <c r="M10" s="5"/>
      <c r="N10" s="5"/>
    </row>
    <row r="11" spans="1:15" ht="17.25">
      <c r="A11" s="129" t="s">
        <v>436</v>
      </c>
      <c r="B11" s="130"/>
      <c r="C11" s="129"/>
      <c r="D11" s="129"/>
      <c r="E11" s="129"/>
      <c r="F11" s="129"/>
      <c r="G11" s="8"/>
      <c r="H11" s="8"/>
      <c r="I11" s="8"/>
      <c r="J11" s="9"/>
      <c r="K11" s="6"/>
      <c r="L11" s="5"/>
      <c r="M11" s="5"/>
      <c r="N11" s="5"/>
    </row>
    <row r="12" spans="1:15" ht="17.25">
      <c r="A12" s="129"/>
      <c r="B12" s="130"/>
      <c r="C12" s="129"/>
      <c r="D12" s="129"/>
      <c r="E12" s="129"/>
      <c r="F12" s="129"/>
      <c r="G12" s="8"/>
      <c r="H12" s="8"/>
      <c r="I12" s="8"/>
      <c r="J12" s="9"/>
      <c r="K12" s="6"/>
      <c r="L12" s="5"/>
      <c r="M12" s="5"/>
      <c r="N12" s="5"/>
    </row>
    <row r="13" spans="1:15" ht="17.25">
      <c r="A13" s="121" t="s">
        <v>20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3"/>
      <c r="L13" s="5"/>
      <c r="M13" s="5"/>
      <c r="N13" s="5"/>
    </row>
    <row r="14" spans="1:15" ht="103.5">
      <c r="A14" s="11" t="s">
        <v>0</v>
      </c>
      <c r="B14" s="12" t="s">
        <v>1</v>
      </c>
      <c r="C14" s="13" t="s">
        <v>2</v>
      </c>
      <c r="D14" s="13" t="s">
        <v>3</v>
      </c>
      <c r="E14" s="11" t="s">
        <v>10</v>
      </c>
      <c r="F14" s="13" t="s">
        <v>4</v>
      </c>
      <c r="G14" s="13" t="s">
        <v>11</v>
      </c>
      <c r="H14" s="13" t="s">
        <v>5</v>
      </c>
      <c r="I14" s="13" t="s">
        <v>12</v>
      </c>
      <c r="J14" s="13" t="s">
        <v>6</v>
      </c>
      <c r="K14" s="13" t="s">
        <v>18</v>
      </c>
      <c r="L14" s="5"/>
      <c r="M14" s="5"/>
      <c r="N14" s="5"/>
    </row>
    <row r="15" spans="1:15" ht="17.25">
      <c r="A15" s="14">
        <v>1</v>
      </c>
      <c r="B15" s="14">
        <v>2</v>
      </c>
      <c r="C15" s="14">
        <v>3</v>
      </c>
      <c r="D15" s="14">
        <v>4</v>
      </c>
      <c r="E15" s="14">
        <v>5</v>
      </c>
      <c r="F15" s="14">
        <v>6</v>
      </c>
      <c r="G15" s="14">
        <v>7</v>
      </c>
      <c r="H15" s="14">
        <v>8</v>
      </c>
      <c r="I15" s="14">
        <v>9</v>
      </c>
      <c r="J15" s="14">
        <v>10</v>
      </c>
      <c r="K15" s="14">
        <v>11</v>
      </c>
      <c r="L15" s="5"/>
      <c r="M15" s="5"/>
      <c r="N15" s="5"/>
    </row>
    <row r="16" spans="1:15" ht="34.5">
      <c r="A16" s="15">
        <v>1</v>
      </c>
      <c r="B16" s="16" t="s">
        <v>25</v>
      </c>
      <c r="C16" s="17" t="s">
        <v>107</v>
      </c>
      <c r="D16" s="18" t="s">
        <v>21</v>
      </c>
      <c r="E16" s="19" t="s">
        <v>24</v>
      </c>
      <c r="F16" s="19">
        <v>3</v>
      </c>
      <c r="G16" s="20">
        <v>145</v>
      </c>
      <c r="H16" s="21">
        <f>F16*G16</f>
        <v>435</v>
      </c>
      <c r="I16" s="22">
        <v>0.23</v>
      </c>
      <c r="J16" s="23">
        <f>H16+(I16*H16)</f>
        <v>535.04999999999995</v>
      </c>
      <c r="K16" s="24"/>
      <c r="L16" s="5"/>
      <c r="M16" s="25"/>
      <c r="N16" s="5"/>
      <c r="O16" s="26"/>
    </row>
    <row r="17" spans="1:14" ht="34.5">
      <c r="A17" s="15">
        <v>2</v>
      </c>
      <c r="B17" s="16" t="s">
        <v>26</v>
      </c>
      <c r="C17" s="17" t="s">
        <v>107</v>
      </c>
      <c r="D17" s="18" t="s">
        <v>22</v>
      </c>
      <c r="E17" s="16" t="s">
        <v>24</v>
      </c>
      <c r="F17" s="16">
        <v>3</v>
      </c>
      <c r="G17" s="27">
        <v>145</v>
      </c>
      <c r="H17" s="21">
        <f t="shared" ref="H17:H21" si="0">F17*G17</f>
        <v>435</v>
      </c>
      <c r="I17" s="28">
        <v>0.23</v>
      </c>
      <c r="J17" s="23">
        <f t="shared" ref="J17:J21" si="1">H17+(I17*H17)</f>
        <v>535.04999999999995</v>
      </c>
      <c r="K17" s="29"/>
    </row>
    <row r="18" spans="1:14" ht="34.5">
      <c r="A18" s="15">
        <v>3</v>
      </c>
      <c r="B18" s="16" t="s">
        <v>27</v>
      </c>
      <c r="C18" s="17" t="s">
        <v>107</v>
      </c>
      <c r="D18" s="18" t="s">
        <v>23</v>
      </c>
      <c r="E18" s="19" t="s">
        <v>24</v>
      </c>
      <c r="F18" s="19">
        <v>3</v>
      </c>
      <c r="G18" s="27">
        <v>145</v>
      </c>
      <c r="H18" s="21">
        <f t="shared" si="0"/>
        <v>435</v>
      </c>
      <c r="I18" s="22">
        <v>0.23</v>
      </c>
      <c r="J18" s="23">
        <f t="shared" si="1"/>
        <v>535.04999999999995</v>
      </c>
      <c r="K18" s="29"/>
    </row>
    <row r="19" spans="1:14" ht="34.5">
      <c r="A19" s="15">
        <v>4</v>
      </c>
      <c r="B19" s="16" t="s">
        <v>27</v>
      </c>
      <c r="C19" s="17" t="s">
        <v>438</v>
      </c>
      <c r="D19" s="18" t="s">
        <v>23</v>
      </c>
      <c r="E19" s="19" t="s">
        <v>460</v>
      </c>
      <c r="F19" s="19">
        <v>1</v>
      </c>
      <c r="G19" s="27">
        <v>85</v>
      </c>
      <c r="H19" s="21">
        <f t="shared" si="0"/>
        <v>85</v>
      </c>
      <c r="I19" s="22">
        <v>0.23</v>
      </c>
      <c r="J19" s="23">
        <f t="shared" si="1"/>
        <v>104.55</v>
      </c>
      <c r="K19" s="29"/>
    </row>
    <row r="20" spans="1:14" s="72" customFormat="1" ht="34.5">
      <c r="A20" s="15">
        <v>5</v>
      </c>
      <c r="B20" s="16" t="s">
        <v>458</v>
      </c>
      <c r="C20" s="17" t="s">
        <v>438</v>
      </c>
      <c r="D20" s="18" t="s">
        <v>459</v>
      </c>
      <c r="E20" s="19" t="s">
        <v>460</v>
      </c>
      <c r="F20" s="19">
        <v>1</v>
      </c>
      <c r="G20" s="27">
        <v>85</v>
      </c>
      <c r="H20" s="21">
        <f t="shared" si="0"/>
        <v>85</v>
      </c>
      <c r="I20" s="22">
        <v>0.23</v>
      </c>
      <c r="J20" s="23">
        <f t="shared" si="1"/>
        <v>104.55</v>
      </c>
      <c r="K20" s="29"/>
    </row>
    <row r="21" spans="1:14" ht="34.5">
      <c r="A21" s="15">
        <v>6</v>
      </c>
      <c r="B21" s="16" t="s">
        <v>25</v>
      </c>
      <c r="C21" s="17" t="s">
        <v>438</v>
      </c>
      <c r="D21" s="18" t="s">
        <v>21</v>
      </c>
      <c r="E21" s="19" t="s">
        <v>460</v>
      </c>
      <c r="F21" s="19">
        <v>1</v>
      </c>
      <c r="G21" s="27">
        <v>85</v>
      </c>
      <c r="H21" s="21">
        <f t="shared" si="0"/>
        <v>85</v>
      </c>
      <c r="I21" s="22">
        <v>0.23</v>
      </c>
      <c r="J21" s="23">
        <f t="shared" si="1"/>
        <v>104.55</v>
      </c>
      <c r="K21" s="29"/>
    </row>
    <row r="22" spans="1:14" ht="17.25">
      <c r="A22" s="30"/>
      <c r="B22" s="31"/>
      <c r="C22" s="31"/>
      <c r="D22" s="32"/>
      <c r="E22" s="33"/>
      <c r="F22" s="34" t="s">
        <v>7</v>
      </c>
      <c r="G22" s="35" t="s">
        <v>8</v>
      </c>
      <c r="H22" s="36">
        <f>SUM(H16:H21)</f>
        <v>1560</v>
      </c>
      <c r="I22" s="37" t="s">
        <v>9</v>
      </c>
      <c r="J22" s="38">
        <f>SUM(J16:J21)</f>
        <v>1918.7999999999997</v>
      </c>
      <c r="K22" s="30"/>
    </row>
    <row r="23" spans="1:14" ht="17.25">
      <c r="A23" s="30"/>
      <c r="B23" s="31"/>
      <c r="C23" s="31"/>
      <c r="D23" s="32"/>
      <c r="E23" s="55"/>
      <c r="F23" s="66"/>
      <c r="G23" s="67"/>
      <c r="H23" s="68"/>
      <c r="I23" s="67"/>
      <c r="J23" s="69"/>
      <c r="K23" s="30"/>
    </row>
    <row r="24" spans="1:14" ht="17.25">
      <c r="A24" s="1"/>
      <c r="B24" s="1"/>
      <c r="C24" s="1"/>
      <c r="D24" s="1"/>
      <c r="E24" s="39"/>
      <c r="F24" s="2"/>
      <c r="G24" s="2"/>
      <c r="H24" s="2"/>
      <c r="I24" s="2"/>
      <c r="J24" s="2"/>
      <c r="K24" s="40"/>
    </row>
    <row r="25" spans="1:14" ht="17.25">
      <c r="A25" s="121" t="s">
        <v>28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3"/>
    </row>
    <row r="26" spans="1:14" ht="103.5">
      <c r="A26" s="11" t="s">
        <v>0</v>
      </c>
      <c r="B26" s="12" t="s">
        <v>1</v>
      </c>
      <c r="C26" s="13" t="s">
        <v>2</v>
      </c>
      <c r="D26" s="13" t="s">
        <v>3</v>
      </c>
      <c r="E26" s="11" t="s">
        <v>10</v>
      </c>
      <c r="F26" s="13" t="s">
        <v>4</v>
      </c>
      <c r="G26" s="13" t="s">
        <v>11</v>
      </c>
      <c r="H26" s="13" t="s">
        <v>5</v>
      </c>
      <c r="I26" s="13" t="s">
        <v>12</v>
      </c>
      <c r="J26" s="13" t="s">
        <v>6</v>
      </c>
      <c r="K26" s="13" t="s">
        <v>18</v>
      </c>
      <c r="L26" s="5"/>
      <c r="M26" s="5"/>
      <c r="N26" s="5"/>
    </row>
    <row r="27" spans="1:14" s="5" customFormat="1" ht="17.25">
      <c r="A27" s="14">
        <v>1</v>
      </c>
      <c r="B27" s="14">
        <v>2</v>
      </c>
      <c r="C27" s="14">
        <v>3</v>
      </c>
      <c r="D27" s="14">
        <v>4</v>
      </c>
      <c r="E27" s="14">
        <v>5</v>
      </c>
      <c r="F27" s="14">
        <v>6</v>
      </c>
      <c r="G27" s="14">
        <v>7</v>
      </c>
      <c r="H27" s="14">
        <v>8</v>
      </c>
      <c r="I27" s="14">
        <v>9</v>
      </c>
      <c r="J27" s="14">
        <v>10</v>
      </c>
      <c r="K27" s="14">
        <v>11</v>
      </c>
    </row>
    <row r="28" spans="1:14" s="5" customFormat="1" ht="34.5">
      <c r="A28" s="15">
        <v>1</v>
      </c>
      <c r="B28" s="16">
        <v>810953161</v>
      </c>
      <c r="C28" s="17" t="s">
        <v>107</v>
      </c>
      <c r="D28" s="18" t="s">
        <v>31</v>
      </c>
      <c r="E28" s="19" t="s">
        <v>32</v>
      </c>
      <c r="F28" s="19">
        <v>1</v>
      </c>
      <c r="G28" s="20">
        <v>29.5</v>
      </c>
      <c r="H28" s="21">
        <f>F28*G28</f>
        <v>29.5</v>
      </c>
      <c r="I28" s="22">
        <v>0.23</v>
      </c>
      <c r="J28" s="23">
        <f>H28+(H28*I28)</f>
        <v>36.284999999999997</v>
      </c>
      <c r="K28" s="24"/>
    </row>
    <row r="29" spans="1:14" ht="34.5">
      <c r="A29" s="16">
        <v>2</v>
      </c>
      <c r="B29" s="16">
        <v>810942161</v>
      </c>
      <c r="C29" s="17" t="s">
        <v>107</v>
      </c>
      <c r="D29" s="18" t="s">
        <v>33</v>
      </c>
      <c r="E29" s="16" t="s">
        <v>32</v>
      </c>
      <c r="F29" s="16">
        <v>1</v>
      </c>
      <c r="G29" s="20">
        <v>45.9</v>
      </c>
      <c r="H29" s="21">
        <f t="shared" ref="H29:H89" si="2">F29*G29</f>
        <v>45.9</v>
      </c>
      <c r="I29" s="22">
        <v>0.23</v>
      </c>
      <c r="J29" s="23">
        <f t="shared" ref="J29:J89" si="3">H29+(H29*I29)</f>
        <v>56.457000000000001</v>
      </c>
      <c r="K29" s="29"/>
    </row>
    <row r="30" spans="1:14" ht="34.5">
      <c r="A30" s="15">
        <v>3</v>
      </c>
      <c r="B30" s="16">
        <v>575320161</v>
      </c>
      <c r="C30" s="17" t="s">
        <v>107</v>
      </c>
      <c r="D30" s="18" t="s">
        <v>431</v>
      </c>
      <c r="E30" s="19" t="s">
        <v>32</v>
      </c>
      <c r="F30" s="19">
        <v>2</v>
      </c>
      <c r="G30" s="20">
        <v>28.8</v>
      </c>
      <c r="H30" s="21">
        <f t="shared" si="2"/>
        <v>57.6</v>
      </c>
      <c r="I30" s="22">
        <v>0.23</v>
      </c>
      <c r="J30" s="23">
        <f t="shared" si="3"/>
        <v>70.847999999999999</v>
      </c>
      <c r="K30" s="29"/>
    </row>
    <row r="31" spans="1:14" ht="34.5">
      <c r="A31" s="135">
        <v>4</v>
      </c>
      <c r="B31" s="135">
        <v>743880168</v>
      </c>
      <c r="C31" s="136" t="s">
        <v>107</v>
      </c>
      <c r="D31" s="137" t="s">
        <v>35</v>
      </c>
      <c r="E31" s="135" t="s">
        <v>32</v>
      </c>
      <c r="F31" s="135">
        <v>2</v>
      </c>
      <c r="G31" s="138">
        <v>41.6</v>
      </c>
      <c r="H31" s="139">
        <f t="shared" si="2"/>
        <v>83.2</v>
      </c>
      <c r="I31" s="140">
        <v>0.23</v>
      </c>
      <c r="J31" s="141">
        <f t="shared" si="3"/>
        <v>102.33600000000001</v>
      </c>
      <c r="K31" s="29"/>
    </row>
    <row r="32" spans="1:14" ht="34.5">
      <c r="A32" s="15">
        <v>5</v>
      </c>
      <c r="B32" s="16">
        <v>575061164</v>
      </c>
      <c r="C32" s="17" t="s">
        <v>107</v>
      </c>
      <c r="D32" s="18" t="s">
        <v>34</v>
      </c>
      <c r="E32" s="19" t="s">
        <v>32</v>
      </c>
      <c r="F32" s="19">
        <v>1</v>
      </c>
      <c r="G32" s="20">
        <v>46</v>
      </c>
      <c r="H32" s="21">
        <f t="shared" si="2"/>
        <v>46</v>
      </c>
      <c r="I32" s="22">
        <v>0.23</v>
      </c>
      <c r="J32" s="23">
        <f t="shared" si="3"/>
        <v>56.58</v>
      </c>
      <c r="K32" s="29"/>
    </row>
    <row r="33" spans="1:11" ht="34.5">
      <c r="A33" s="16">
        <v>6</v>
      </c>
      <c r="B33" s="16">
        <v>575068162</v>
      </c>
      <c r="C33" s="17" t="s">
        <v>107</v>
      </c>
      <c r="D33" s="18" t="s">
        <v>36</v>
      </c>
      <c r="E33" s="16" t="s">
        <v>32</v>
      </c>
      <c r="F33" s="16">
        <v>1</v>
      </c>
      <c r="G33" s="20">
        <v>34.5</v>
      </c>
      <c r="H33" s="21">
        <f t="shared" si="2"/>
        <v>34.5</v>
      </c>
      <c r="I33" s="22">
        <v>0.23</v>
      </c>
      <c r="J33" s="23">
        <f t="shared" si="3"/>
        <v>42.435000000000002</v>
      </c>
      <c r="K33" s="29"/>
    </row>
    <row r="34" spans="1:11" ht="34.5">
      <c r="A34" s="15">
        <v>7</v>
      </c>
      <c r="B34" s="16">
        <v>575065166</v>
      </c>
      <c r="C34" s="17" t="s">
        <v>107</v>
      </c>
      <c r="D34" s="18" t="s">
        <v>630</v>
      </c>
      <c r="E34" s="19" t="s">
        <v>32</v>
      </c>
      <c r="F34" s="19">
        <v>2</v>
      </c>
      <c r="G34" s="20">
        <v>50.6</v>
      </c>
      <c r="H34" s="21">
        <f t="shared" si="2"/>
        <v>101.2</v>
      </c>
      <c r="I34" s="22">
        <v>0.23</v>
      </c>
      <c r="J34" s="23">
        <f t="shared" si="3"/>
        <v>124.476</v>
      </c>
      <c r="K34" s="29"/>
    </row>
    <row r="35" spans="1:11" ht="34.5">
      <c r="A35" s="16">
        <v>8</v>
      </c>
      <c r="B35" s="16">
        <v>136740111</v>
      </c>
      <c r="C35" s="17" t="s">
        <v>107</v>
      </c>
      <c r="D35" s="18" t="s">
        <v>63</v>
      </c>
      <c r="E35" s="19" t="s">
        <v>64</v>
      </c>
      <c r="F35" s="19">
        <v>1</v>
      </c>
      <c r="G35" s="20">
        <v>41.7</v>
      </c>
      <c r="H35" s="21">
        <f t="shared" si="2"/>
        <v>41.7</v>
      </c>
      <c r="I35" s="22">
        <v>0.23</v>
      </c>
      <c r="J35" s="23">
        <f t="shared" si="3"/>
        <v>51.291000000000004</v>
      </c>
      <c r="K35" s="29"/>
    </row>
    <row r="36" spans="1:11" ht="34.5">
      <c r="A36" s="15">
        <v>9</v>
      </c>
      <c r="B36" s="16">
        <v>140370115</v>
      </c>
      <c r="C36" s="17" t="s">
        <v>107</v>
      </c>
      <c r="D36" s="18" t="s">
        <v>72</v>
      </c>
      <c r="E36" s="19" t="s">
        <v>73</v>
      </c>
      <c r="F36" s="19">
        <v>1</v>
      </c>
      <c r="G36" s="27">
        <v>80.2</v>
      </c>
      <c r="H36" s="21">
        <f t="shared" si="2"/>
        <v>80.2</v>
      </c>
      <c r="I36" s="22">
        <v>0.23</v>
      </c>
      <c r="J36" s="23">
        <f t="shared" si="3"/>
        <v>98.646000000000001</v>
      </c>
      <c r="K36" s="29"/>
    </row>
    <row r="37" spans="1:11" ht="34.5">
      <c r="A37" s="16">
        <v>10</v>
      </c>
      <c r="B37" s="16">
        <v>225660112</v>
      </c>
      <c r="C37" s="17" t="s">
        <v>107</v>
      </c>
      <c r="D37" s="18" t="s">
        <v>582</v>
      </c>
      <c r="E37" s="19" t="s">
        <v>64</v>
      </c>
      <c r="F37" s="19">
        <v>1</v>
      </c>
      <c r="G37" s="27">
        <v>38</v>
      </c>
      <c r="H37" s="21">
        <f t="shared" si="2"/>
        <v>38</v>
      </c>
      <c r="I37" s="22">
        <v>0.23</v>
      </c>
      <c r="J37" s="23">
        <f t="shared" si="3"/>
        <v>46.74</v>
      </c>
      <c r="K37" s="29"/>
    </row>
    <row r="38" spans="1:11" ht="34.5">
      <c r="A38" s="15">
        <v>11</v>
      </c>
      <c r="B38" s="16">
        <v>159940110</v>
      </c>
      <c r="C38" s="17" t="s">
        <v>107</v>
      </c>
      <c r="D38" s="18" t="s">
        <v>583</v>
      </c>
      <c r="E38" s="19" t="s">
        <v>55</v>
      </c>
      <c r="F38" s="19">
        <v>1</v>
      </c>
      <c r="G38" s="27">
        <v>24.2</v>
      </c>
      <c r="H38" s="21">
        <f t="shared" si="2"/>
        <v>24.2</v>
      </c>
      <c r="I38" s="22">
        <v>0.23</v>
      </c>
      <c r="J38" s="23">
        <f t="shared" si="3"/>
        <v>29.765999999999998</v>
      </c>
      <c r="K38" s="29"/>
    </row>
    <row r="39" spans="1:11" ht="34.5">
      <c r="A39" s="16">
        <v>12</v>
      </c>
      <c r="B39" s="16">
        <v>213500460</v>
      </c>
      <c r="C39" s="17" t="s">
        <v>107</v>
      </c>
      <c r="D39" s="18" t="s">
        <v>78</v>
      </c>
      <c r="E39" s="19" t="s">
        <v>64</v>
      </c>
      <c r="F39" s="19">
        <v>1</v>
      </c>
      <c r="G39" s="27">
        <v>13.8</v>
      </c>
      <c r="H39" s="21">
        <f t="shared" si="2"/>
        <v>13.8</v>
      </c>
      <c r="I39" s="22">
        <v>0.23</v>
      </c>
      <c r="J39" s="23">
        <f t="shared" si="3"/>
        <v>16.974</v>
      </c>
      <c r="K39" s="29"/>
    </row>
    <row r="40" spans="1:11" ht="34.5">
      <c r="A40" s="15">
        <v>13</v>
      </c>
      <c r="B40" s="16">
        <v>349630114</v>
      </c>
      <c r="C40" s="17" t="s">
        <v>107</v>
      </c>
      <c r="D40" s="18" t="s">
        <v>81</v>
      </c>
      <c r="E40" s="19" t="s">
        <v>59</v>
      </c>
      <c r="F40" s="19">
        <v>1</v>
      </c>
      <c r="G40" s="27">
        <v>21.9</v>
      </c>
      <c r="H40" s="21">
        <f t="shared" si="2"/>
        <v>21.9</v>
      </c>
      <c r="I40" s="22">
        <v>0.23</v>
      </c>
      <c r="J40" s="23">
        <f t="shared" si="3"/>
        <v>26.936999999999998</v>
      </c>
      <c r="K40" s="29"/>
    </row>
    <row r="41" spans="1:11" ht="34.5">
      <c r="A41" s="16">
        <v>14</v>
      </c>
      <c r="B41" s="16">
        <v>479220111</v>
      </c>
      <c r="C41" s="17" t="s">
        <v>107</v>
      </c>
      <c r="D41" s="18" t="s">
        <v>584</v>
      </c>
      <c r="E41" s="19" t="s">
        <v>55</v>
      </c>
      <c r="F41" s="19">
        <v>1</v>
      </c>
      <c r="G41" s="27">
        <v>46</v>
      </c>
      <c r="H41" s="21">
        <f t="shared" si="2"/>
        <v>46</v>
      </c>
      <c r="I41" s="22">
        <v>0.23</v>
      </c>
      <c r="J41" s="23">
        <f t="shared" si="3"/>
        <v>56.58</v>
      </c>
      <c r="K41" s="29"/>
    </row>
    <row r="42" spans="1:11" ht="34.5">
      <c r="A42" s="15">
        <v>15</v>
      </c>
      <c r="B42" s="16">
        <v>577970115</v>
      </c>
      <c r="C42" s="17" t="s">
        <v>107</v>
      </c>
      <c r="D42" s="18" t="s">
        <v>88</v>
      </c>
      <c r="E42" s="19" t="s">
        <v>57</v>
      </c>
      <c r="F42" s="19">
        <v>2</v>
      </c>
      <c r="G42" s="27">
        <v>126.5</v>
      </c>
      <c r="H42" s="21">
        <f t="shared" si="2"/>
        <v>253</v>
      </c>
      <c r="I42" s="22">
        <v>0.23</v>
      </c>
      <c r="J42" s="23">
        <f t="shared" si="3"/>
        <v>311.19</v>
      </c>
      <c r="K42" s="29"/>
    </row>
    <row r="43" spans="1:11" ht="34.5">
      <c r="A43" s="16">
        <v>16</v>
      </c>
      <c r="B43" s="16">
        <v>593360111</v>
      </c>
      <c r="C43" s="17" t="s">
        <v>107</v>
      </c>
      <c r="D43" s="18" t="s">
        <v>587</v>
      </c>
      <c r="E43" s="19" t="s">
        <v>55</v>
      </c>
      <c r="F43" s="19">
        <v>1</v>
      </c>
      <c r="G43" s="27">
        <v>43.7</v>
      </c>
      <c r="H43" s="21">
        <f t="shared" si="2"/>
        <v>43.7</v>
      </c>
      <c r="I43" s="22">
        <v>0.23</v>
      </c>
      <c r="J43" s="23">
        <f t="shared" si="3"/>
        <v>53.751000000000005</v>
      </c>
      <c r="K43" s="29"/>
    </row>
    <row r="44" spans="1:11" ht="34.5">
      <c r="A44" s="15">
        <v>17</v>
      </c>
      <c r="B44" s="16">
        <v>593280117</v>
      </c>
      <c r="C44" s="17" t="s">
        <v>107</v>
      </c>
      <c r="D44" s="18" t="s">
        <v>89</v>
      </c>
      <c r="E44" s="19" t="s">
        <v>55</v>
      </c>
      <c r="F44" s="19">
        <v>1</v>
      </c>
      <c r="G44" s="27">
        <v>97.8</v>
      </c>
      <c r="H44" s="21">
        <f t="shared" si="2"/>
        <v>97.8</v>
      </c>
      <c r="I44" s="22">
        <v>0.23</v>
      </c>
      <c r="J44" s="23">
        <f t="shared" si="3"/>
        <v>120.294</v>
      </c>
      <c r="K44" s="29"/>
    </row>
    <row r="45" spans="1:11" ht="34.5">
      <c r="A45" s="142">
        <v>18</v>
      </c>
      <c r="B45" s="135">
        <v>743880111</v>
      </c>
      <c r="C45" s="136" t="s">
        <v>107</v>
      </c>
      <c r="D45" s="137" t="s">
        <v>90</v>
      </c>
      <c r="E45" s="135" t="s">
        <v>64</v>
      </c>
      <c r="F45" s="135">
        <v>1</v>
      </c>
      <c r="G45" s="139">
        <v>33.4</v>
      </c>
      <c r="H45" s="139">
        <f t="shared" si="2"/>
        <v>33.4</v>
      </c>
      <c r="I45" s="140">
        <v>0.23</v>
      </c>
      <c r="J45" s="141">
        <f t="shared" si="3"/>
        <v>41.082000000000001</v>
      </c>
      <c r="K45" s="29"/>
    </row>
    <row r="46" spans="1:11" ht="34.5">
      <c r="A46" s="15">
        <v>19</v>
      </c>
      <c r="B46" s="16">
        <v>746800113</v>
      </c>
      <c r="C46" s="17" t="s">
        <v>107</v>
      </c>
      <c r="D46" s="18" t="s">
        <v>91</v>
      </c>
      <c r="E46" s="19" t="s">
        <v>73</v>
      </c>
      <c r="F46" s="19">
        <v>1</v>
      </c>
      <c r="G46" s="27">
        <v>20.7</v>
      </c>
      <c r="H46" s="21">
        <f t="shared" si="2"/>
        <v>20.7</v>
      </c>
      <c r="I46" s="22">
        <v>0.23</v>
      </c>
      <c r="J46" s="23">
        <f t="shared" si="3"/>
        <v>25.460999999999999</v>
      </c>
      <c r="K46" s="29"/>
    </row>
    <row r="47" spans="1:11" ht="34.5">
      <c r="A47" s="16">
        <v>20</v>
      </c>
      <c r="B47" s="16">
        <v>810981118</v>
      </c>
      <c r="C47" s="17" t="s">
        <v>107</v>
      </c>
      <c r="D47" s="18" t="s">
        <v>92</v>
      </c>
      <c r="E47" s="19" t="s">
        <v>73</v>
      </c>
      <c r="F47" s="19">
        <v>3</v>
      </c>
      <c r="G47" s="27">
        <v>18.399999999999999</v>
      </c>
      <c r="H47" s="21">
        <f t="shared" si="2"/>
        <v>55.199999999999996</v>
      </c>
      <c r="I47" s="22">
        <v>0.23</v>
      </c>
      <c r="J47" s="23">
        <f t="shared" si="3"/>
        <v>67.896000000000001</v>
      </c>
      <c r="K47" s="29"/>
    </row>
    <row r="48" spans="1:11" ht="34.5">
      <c r="A48" s="15">
        <v>21</v>
      </c>
      <c r="B48" s="16">
        <v>874870116</v>
      </c>
      <c r="C48" s="17" t="s">
        <v>107</v>
      </c>
      <c r="D48" s="18" t="s">
        <v>585</v>
      </c>
      <c r="E48" s="19" t="s">
        <v>64</v>
      </c>
      <c r="F48" s="19">
        <v>1</v>
      </c>
      <c r="G48" s="27">
        <v>25.3</v>
      </c>
      <c r="H48" s="21">
        <f t="shared" si="2"/>
        <v>25.3</v>
      </c>
      <c r="I48" s="22">
        <v>0.23</v>
      </c>
      <c r="J48" s="23">
        <f t="shared" si="3"/>
        <v>31.119</v>
      </c>
      <c r="K48" s="29"/>
    </row>
    <row r="49" spans="1:11" ht="34.5">
      <c r="A49" s="16">
        <v>22</v>
      </c>
      <c r="B49" s="16">
        <v>904180113</v>
      </c>
      <c r="C49" s="17" t="s">
        <v>107</v>
      </c>
      <c r="D49" s="18" t="s">
        <v>586</v>
      </c>
      <c r="E49" s="19" t="s">
        <v>55</v>
      </c>
      <c r="F49" s="19">
        <v>1</v>
      </c>
      <c r="G49" s="27">
        <v>26.5</v>
      </c>
      <c r="H49" s="21">
        <f t="shared" si="2"/>
        <v>26.5</v>
      </c>
      <c r="I49" s="22">
        <v>0.23</v>
      </c>
      <c r="J49" s="23">
        <f t="shared" si="3"/>
        <v>32.594999999999999</v>
      </c>
      <c r="K49" s="29"/>
    </row>
    <row r="50" spans="1:11" ht="34.5">
      <c r="A50" s="15">
        <v>23</v>
      </c>
      <c r="B50" s="16">
        <v>807520118</v>
      </c>
      <c r="C50" s="17" t="s">
        <v>107</v>
      </c>
      <c r="D50" s="18" t="s">
        <v>103</v>
      </c>
      <c r="E50" s="19" t="s">
        <v>55</v>
      </c>
      <c r="F50" s="19">
        <v>1</v>
      </c>
      <c r="G50" s="27">
        <v>24.2</v>
      </c>
      <c r="H50" s="21">
        <f t="shared" si="2"/>
        <v>24.2</v>
      </c>
      <c r="I50" s="22">
        <v>0.23</v>
      </c>
      <c r="J50" s="23">
        <f t="shared" si="3"/>
        <v>29.765999999999998</v>
      </c>
      <c r="K50" s="29"/>
    </row>
    <row r="51" spans="1:11" ht="34.5">
      <c r="A51" s="16">
        <v>24</v>
      </c>
      <c r="B51" s="16">
        <v>234431116</v>
      </c>
      <c r="C51" s="17" t="s">
        <v>107</v>
      </c>
      <c r="D51" s="18" t="s">
        <v>108</v>
      </c>
      <c r="E51" s="19" t="s">
        <v>32</v>
      </c>
      <c r="F51" s="19">
        <v>2</v>
      </c>
      <c r="G51" s="27">
        <v>21.9</v>
      </c>
      <c r="H51" s="21">
        <f t="shared" si="2"/>
        <v>43.8</v>
      </c>
      <c r="I51" s="22">
        <v>0.23</v>
      </c>
      <c r="J51" s="23">
        <f t="shared" si="3"/>
        <v>53.873999999999995</v>
      </c>
      <c r="K51" s="29"/>
    </row>
    <row r="52" spans="1:11" ht="34.5">
      <c r="A52" s="15">
        <v>25</v>
      </c>
      <c r="B52" s="16">
        <v>384210114</v>
      </c>
      <c r="C52" s="17" t="s">
        <v>107</v>
      </c>
      <c r="D52" s="18" t="s">
        <v>110</v>
      </c>
      <c r="E52" s="19" t="s">
        <v>32</v>
      </c>
      <c r="F52" s="19">
        <v>25</v>
      </c>
      <c r="G52" s="27">
        <v>32.200000000000003</v>
      </c>
      <c r="H52" s="21">
        <f t="shared" si="2"/>
        <v>805.00000000000011</v>
      </c>
      <c r="I52" s="22">
        <v>0.23</v>
      </c>
      <c r="J52" s="23">
        <f t="shared" si="3"/>
        <v>990.15000000000009</v>
      </c>
      <c r="K52" s="29"/>
    </row>
    <row r="53" spans="1:11" ht="34.5">
      <c r="A53" s="16">
        <v>26</v>
      </c>
      <c r="B53" s="16">
        <v>384690115</v>
      </c>
      <c r="C53" s="17" t="s">
        <v>107</v>
      </c>
      <c r="D53" s="18" t="s">
        <v>111</v>
      </c>
      <c r="E53" s="19" t="s">
        <v>32</v>
      </c>
      <c r="F53" s="19">
        <v>55</v>
      </c>
      <c r="G53" s="27">
        <v>27.6</v>
      </c>
      <c r="H53" s="21">
        <f t="shared" si="2"/>
        <v>1518</v>
      </c>
      <c r="I53" s="22">
        <v>0.23</v>
      </c>
      <c r="J53" s="23">
        <f t="shared" si="3"/>
        <v>1867.14</v>
      </c>
      <c r="K53" s="29"/>
    </row>
    <row r="54" spans="1:11" ht="34.5">
      <c r="A54" s="15">
        <v>27</v>
      </c>
      <c r="B54" s="16">
        <v>443320113</v>
      </c>
      <c r="C54" s="17" t="s">
        <v>107</v>
      </c>
      <c r="D54" s="18" t="s">
        <v>112</v>
      </c>
      <c r="E54" s="19" t="s">
        <v>32</v>
      </c>
      <c r="F54" s="19">
        <v>2</v>
      </c>
      <c r="G54" s="27">
        <v>38</v>
      </c>
      <c r="H54" s="21">
        <f t="shared" si="2"/>
        <v>76</v>
      </c>
      <c r="I54" s="22">
        <v>0.23</v>
      </c>
      <c r="J54" s="23">
        <f t="shared" si="3"/>
        <v>93.48</v>
      </c>
      <c r="K54" s="29"/>
    </row>
    <row r="55" spans="1:11" ht="34.5">
      <c r="A55" s="16">
        <v>28</v>
      </c>
      <c r="B55" s="16">
        <v>134963118</v>
      </c>
      <c r="C55" s="17" t="s">
        <v>107</v>
      </c>
      <c r="D55" s="18" t="s">
        <v>113</v>
      </c>
      <c r="E55" s="19" t="s">
        <v>32</v>
      </c>
      <c r="F55" s="19">
        <v>1</v>
      </c>
      <c r="G55" s="27">
        <v>16.100000000000001</v>
      </c>
      <c r="H55" s="21">
        <f t="shared" si="2"/>
        <v>16.100000000000001</v>
      </c>
      <c r="I55" s="22">
        <v>0.23</v>
      </c>
      <c r="J55" s="23">
        <f t="shared" si="3"/>
        <v>19.803000000000001</v>
      </c>
      <c r="K55" s="29"/>
    </row>
    <row r="56" spans="1:11" ht="34.5">
      <c r="A56" s="15">
        <v>29</v>
      </c>
      <c r="B56" s="16">
        <v>575283115</v>
      </c>
      <c r="C56" s="17" t="s">
        <v>107</v>
      </c>
      <c r="D56" s="18" t="s">
        <v>114</v>
      </c>
      <c r="E56" s="19" t="s">
        <v>32</v>
      </c>
      <c r="F56" s="19">
        <v>4</v>
      </c>
      <c r="G56" s="27">
        <v>13.8</v>
      </c>
      <c r="H56" s="21">
        <f t="shared" si="2"/>
        <v>55.2</v>
      </c>
      <c r="I56" s="22">
        <v>0.23</v>
      </c>
      <c r="J56" s="23">
        <f t="shared" si="3"/>
        <v>67.896000000000001</v>
      </c>
      <c r="K56" s="29"/>
    </row>
    <row r="57" spans="1:11" ht="34.5">
      <c r="A57" s="16">
        <v>30</v>
      </c>
      <c r="B57" s="16">
        <v>396420113</v>
      </c>
      <c r="C57" s="17" t="s">
        <v>107</v>
      </c>
      <c r="D57" s="18" t="s">
        <v>115</v>
      </c>
      <c r="E57" s="19" t="s">
        <v>32</v>
      </c>
      <c r="F57" s="15">
        <v>37</v>
      </c>
      <c r="G57" s="112">
        <v>103.5</v>
      </c>
      <c r="H57" s="113">
        <f t="shared" si="2"/>
        <v>3829.5</v>
      </c>
      <c r="I57" s="114">
        <v>0.23</v>
      </c>
      <c r="J57" s="115">
        <f t="shared" si="3"/>
        <v>4710.2849999999999</v>
      </c>
      <c r="K57" s="29"/>
    </row>
    <row r="58" spans="1:11" ht="34.5">
      <c r="A58" s="15">
        <v>31</v>
      </c>
      <c r="B58" s="16">
        <v>569150111</v>
      </c>
      <c r="C58" s="17" t="s">
        <v>107</v>
      </c>
      <c r="D58" s="18" t="s">
        <v>116</v>
      </c>
      <c r="E58" s="19" t="s">
        <v>32</v>
      </c>
      <c r="F58" s="19">
        <v>1</v>
      </c>
      <c r="G58" s="27">
        <v>50.6</v>
      </c>
      <c r="H58" s="21">
        <f t="shared" si="2"/>
        <v>50.6</v>
      </c>
      <c r="I58" s="22">
        <v>0.23</v>
      </c>
      <c r="J58" s="23">
        <f t="shared" si="3"/>
        <v>62.238</v>
      </c>
      <c r="K58" s="29"/>
    </row>
    <row r="59" spans="1:11" ht="34.5">
      <c r="A59" s="16">
        <v>32</v>
      </c>
      <c r="B59" s="16">
        <v>568760114</v>
      </c>
      <c r="C59" s="17" t="s">
        <v>107</v>
      </c>
      <c r="D59" s="18" t="s">
        <v>117</v>
      </c>
      <c r="E59" s="19" t="s">
        <v>32</v>
      </c>
      <c r="F59" s="19">
        <v>1</v>
      </c>
      <c r="G59" s="27">
        <v>18.399999999999999</v>
      </c>
      <c r="H59" s="21">
        <f t="shared" si="2"/>
        <v>18.399999999999999</v>
      </c>
      <c r="I59" s="22">
        <v>0.23</v>
      </c>
      <c r="J59" s="23">
        <f t="shared" si="3"/>
        <v>22.631999999999998</v>
      </c>
      <c r="K59" s="29"/>
    </row>
    <row r="60" spans="1:11" ht="34.5">
      <c r="A60" s="15">
        <v>33</v>
      </c>
      <c r="B60" s="16">
        <v>564240116</v>
      </c>
      <c r="C60" s="17" t="s">
        <v>107</v>
      </c>
      <c r="D60" s="18" t="s">
        <v>118</v>
      </c>
      <c r="E60" s="19" t="s">
        <v>32</v>
      </c>
      <c r="F60" s="19">
        <v>1</v>
      </c>
      <c r="G60" s="27">
        <v>105.8</v>
      </c>
      <c r="H60" s="21">
        <f t="shared" si="2"/>
        <v>105.8</v>
      </c>
      <c r="I60" s="22">
        <v>0.23</v>
      </c>
      <c r="J60" s="23">
        <f t="shared" si="3"/>
        <v>130.13399999999999</v>
      </c>
      <c r="K60" s="29"/>
    </row>
    <row r="61" spans="1:11" ht="34.5">
      <c r="A61" s="16">
        <v>34</v>
      </c>
      <c r="B61" s="16">
        <v>885193111</v>
      </c>
      <c r="C61" s="17" t="s">
        <v>107</v>
      </c>
      <c r="D61" s="18" t="s">
        <v>119</v>
      </c>
      <c r="E61" s="19" t="s">
        <v>32</v>
      </c>
      <c r="F61" s="19">
        <v>1</v>
      </c>
      <c r="G61" s="27">
        <v>39.1</v>
      </c>
      <c r="H61" s="21">
        <f t="shared" si="2"/>
        <v>39.1</v>
      </c>
      <c r="I61" s="22">
        <v>0.23</v>
      </c>
      <c r="J61" s="23">
        <f t="shared" si="3"/>
        <v>48.093000000000004</v>
      </c>
      <c r="K61" s="29"/>
    </row>
    <row r="62" spans="1:11" ht="34.5">
      <c r="A62" s="15">
        <v>35</v>
      </c>
      <c r="B62" s="16">
        <v>529603115</v>
      </c>
      <c r="C62" s="17" t="s">
        <v>107</v>
      </c>
      <c r="D62" s="18" t="s">
        <v>120</v>
      </c>
      <c r="E62" s="19" t="s">
        <v>32</v>
      </c>
      <c r="F62" s="19">
        <v>4</v>
      </c>
      <c r="G62" s="27">
        <v>28.8</v>
      </c>
      <c r="H62" s="21">
        <f t="shared" si="2"/>
        <v>115.2</v>
      </c>
      <c r="I62" s="22">
        <v>0.23</v>
      </c>
      <c r="J62" s="23">
        <f t="shared" si="3"/>
        <v>141.696</v>
      </c>
      <c r="K62" s="29"/>
    </row>
    <row r="63" spans="1:11" ht="34.5">
      <c r="A63" s="16">
        <v>36</v>
      </c>
      <c r="B63" s="16">
        <v>432173111</v>
      </c>
      <c r="C63" s="17" t="s">
        <v>107</v>
      </c>
      <c r="D63" s="18" t="s">
        <v>123</v>
      </c>
      <c r="E63" s="19" t="s">
        <v>32</v>
      </c>
      <c r="F63" s="19">
        <v>2</v>
      </c>
      <c r="G63" s="27">
        <v>15</v>
      </c>
      <c r="H63" s="21">
        <f t="shared" si="2"/>
        <v>30</v>
      </c>
      <c r="I63" s="22">
        <v>0.23</v>
      </c>
      <c r="J63" s="23">
        <f t="shared" si="3"/>
        <v>36.9</v>
      </c>
      <c r="K63" s="29"/>
    </row>
    <row r="64" spans="1:11" ht="34.5">
      <c r="A64" s="15">
        <v>37</v>
      </c>
      <c r="B64" s="16">
        <v>485560111</v>
      </c>
      <c r="C64" s="17" t="s">
        <v>107</v>
      </c>
      <c r="D64" s="18" t="s">
        <v>588</v>
      </c>
      <c r="E64" s="19" t="s">
        <v>127</v>
      </c>
      <c r="F64" s="19">
        <v>2</v>
      </c>
      <c r="G64" s="27">
        <v>20.7</v>
      </c>
      <c r="H64" s="21">
        <f t="shared" si="2"/>
        <v>41.4</v>
      </c>
      <c r="I64" s="22">
        <v>0.23</v>
      </c>
      <c r="J64" s="23">
        <f t="shared" si="3"/>
        <v>50.921999999999997</v>
      </c>
      <c r="K64" s="29"/>
    </row>
    <row r="65" spans="1:11" ht="34.5">
      <c r="A65" s="16">
        <v>38</v>
      </c>
      <c r="B65" s="16">
        <v>564970115</v>
      </c>
      <c r="C65" s="17" t="s">
        <v>107</v>
      </c>
      <c r="D65" s="18" t="s">
        <v>589</v>
      </c>
      <c r="E65" s="19" t="s">
        <v>32</v>
      </c>
      <c r="F65" s="19">
        <v>1</v>
      </c>
      <c r="G65" s="27">
        <v>309.39999999999998</v>
      </c>
      <c r="H65" s="21">
        <f t="shared" si="2"/>
        <v>309.39999999999998</v>
      </c>
      <c r="I65" s="22">
        <v>0.23</v>
      </c>
      <c r="J65" s="23">
        <f t="shared" si="3"/>
        <v>380.56199999999995</v>
      </c>
      <c r="K65" s="29"/>
    </row>
    <row r="66" spans="1:11" ht="34.5">
      <c r="A66" s="15">
        <v>39</v>
      </c>
      <c r="B66" s="16">
        <v>727610110</v>
      </c>
      <c r="C66" s="17" t="s">
        <v>107</v>
      </c>
      <c r="D66" s="18" t="s">
        <v>143</v>
      </c>
      <c r="E66" s="19" t="s">
        <v>32</v>
      </c>
      <c r="F66" s="19">
        <v>1</v>
      </c>
      <c r="G66" s="27">
        <v>50.6</v>
      </c>
      <c r="H66" s="21">
        <f t="shared" si="2"/>
        <v>50.6</v>
      </c>
      <c r="I66" s="22">
        <v>0.23</v>
      </c>
      <c r="J66" s="23">
        <f t="shared" si="3"/>
        <v>62.238</v>
      </c>
      <c r="K66" s="29"/>
    </row>
    <row r="67" spans="1:11" ht="34.5">
      <c r="A67" s="16">
        <v>40</v>
      </c>
      <c r="B67" s="16">
        <v>102480151</v>
      </c>
      <c r="C67" s="17" t="s">
        <v>107</v>
      </c>
      <c r="D67" s="18" t="s">
        <v>590</v>
      </c>
      <c r="E67" s="19" t="s">
        <v>32</v>
      </c>
      <c r="F67" s="19">
        <v>3</v>
      </c>
      <c r="G67" s="27">
        <v>29.9</v>
      </c>
      <c r="H67" s="21">
        <f t="shared" si="2"/>
        <v>89.699999999999989</v>
      </c>
      <c r="I67" s="22">
        <v>0.23</v>
      </c>
      <c r="J67" s="23">
        <f t="shared" si="3"/>
        <v>110.33099999999999</v>
      </c>
      <c r="K67" s="29"/>
    </row>
    <row r="68" spans="1:11" ht="34.5">
      <c r="A68" s="15">
        <v>41</v>
      </c>
      <c r="B68" s="16">
        <v>739740161</v>
      </c>
      <c r="C68" s="17" t="s">
        <v>107</v>
      </c>
      <c r="D68" s="18" t="s">
        <v>186</v>
      </c>
      <c r="E68" s="19" t="s">
        <v>32</v>
      </c>
      <c r="F68" s="19">
        <v>1</v>
      </c>
      <c r="G68" s="27">
        <v>51.8</v>
      </c>
      <c r="H68" s="21">
        <f t="shared" si="2"/>
        <v>51.8</v>
      </c>
      <c r="I68" s="22">
        <v>0.23</v>
      </c>
      <c r="J68" s="23">
        <f t="shared" si="3"/>
        <v>63.713999999999999</v>
      </c>
      <c r="K68" s="29"/>
    </row>
    <row r="69" spans="1:11" ht="34.5">
      <c r="A69" s="16">
        <v>42</v>
      </c>
      <c r="B69" s="16">
        <v>904880119</v>
      </c>
      <c r="C69" s="17" t="s">
        <v>107</v>
      </c>
      <c r="D69" s="18" t="s">
        <v>591</v>
      </c>
      <c r="E69" s="19" t="s">
        <v>55</v>
      </c>
      <c r="F69" s="19">
        <v>1</v>
      </c>
      <c r="G69" s="27">
        <v>21.9</v>
      </c>
      <c r="H69" s="21">
        <f t="shared" si="2"/>
        <v>21.9</v>
      </c>
      <c r="I69" s="22">
        <v>0.23</v>
      </c>
      <c r="J69" s="23">
        <f t="shared" si="3"/>
        <v>26.936999999999998</v>
      </c>
      <c r="K69" s="29"/>
    </row>
    <row r="70" spans="1:11" ht="34.5">
      <c r="A70" s="15">
        <v>43</v>
      </c>
      <c r="B70" s="16">
        <v>879810112</v>
      </c>
      <c r="C70" s="17" t="s">
        <v>107</v>
      </c>
      <c r="D70" s="18" t="s">
        <v>504</v>
      </c>
      <c r="E70" s="19" t="s">
        <v>64</v>
      </c>
      <c r="F70" s="19">
        <v>1</v>
      </c>
      <c r="G70" s="27">
        <v>38</v>
      </c>
      <c r="H70" s="21">
        <f t="shared" si="2"/>
        <v>38</v>
      </c>
      <c r="I70" s="22">
        <v>0.23</v>
      </c>
      <c r="J70" s="23">
        <f t="shared" si="3"/>
        <v>46.74</v>
      </c>
      <c r="K70" s="29"/>
    </row>
    <row r="71" spans="1:11" ht="34.5">
      <c r="A71" s="16">
        <v>44</v>
      </c>
      <c r="B71" s="16">
        <v>531360115</v>
      </c>
      <c r="C71" s="17" t="s">
        <v>107</v>
      </c>
      <c r="D71" s="18" t="s">
        <v>592</v>
      </c>
      <c r="E71" s="19" t="s">
        <v>73</v>
      </c>
      <c r="F71" s="19">
        <v>4</v>
      </c>
      <c r="G71" s="27">
        <v>21.9</v>
      </c>
      <c r="H71" s="21">
        <f t="shared" si="2"/>
        <v>87.6</v>
      </c>
      <c r="I71" s="22">
        <v>0.23</v>
      </c>
      <c r="J71" s="23">
        <f t="shared" si="3"/>
        <v>107.74799999999999</v>
      </c>
      <c r="K71" s="29"/>
    </row>
    <row r="72" spans="1:11" ht="34.5">
      <c r="A72" s="15">
        <v>45</v>
      </c>
      <c r="B72" s="16" t="s">
        <v>593</v>
      </c>
      <c r="C72" s="17" t="s">
        <v>107</v>
      </c>
      <c r="D72" s="18" t="s">
        <v>198</v>
      </c>
      <c r="E72" s="19" t="s">
        <v>127</v>
      </c>
      <c r="F72" s="19">
        <v>1</v>
      </c>
      <c r="G72" s="27">
        <v>59.8</v>
      </c>
      <c r="H72" s="21">
        <f t="shared" si="2"/>
        <v>59.8</v>
      </c>
      <c r="I72" s="22">
        <v>0.23</v>
      </c>
      <c r="J72" s="23">
        <f t="shared" si="3"/>
        <v>73.554000000000002</v>
      </c>
      <c r="K72" s="29"/>
    </row>
    <row r="73" spans="1:11" ht="34.5">
      <c r="A73" s="16">
        <v>46</v>
      </c>
      <c r="B73" s="16" t="s">
        <v>594</v>
      </c>
      <c r="C73" s="17" t="s">
        <v>107</v>
      </c>
      <c r="D73" s="18" t="s">
        <v>199</v>
      </c>
      <c r="E73" s="19" t="s">
        <v>127</v>
      </c>
      <c r="F73" s="19">
        <v>1</v>
      </c>
      <c r="G73" s="27">
        <v>61</v>
      </c>
      <c r="H73" s="21">
        <f t="shared" si="2"/>
        <v>61</v>
      </c>
      <c r="I73" s="22">
        <v>0.23</v>
      </c>
      <c r="J73" s="23">
        <f t="shared" si="3"/>
        <v>75.03</v>
      </c>
      <c r="K73" s="29"/>
    </row>
    <row r="74" spans="1:11" ht="34.5">
      <c r="A74" s="15">
        <v>47</v>
      </c>
      <c r="B74" s="16">
        <v>520860119</v>
      </c>
      <c r="C74" s="17" t="s">
        <v>107</v>
      </c>
      <c r="D74" s="18" t="s">
        <v>595</v>
      </c>
      <c r="E74" s="19" t="s">
        <v>32</v>
      </c>
      <c r="F74" s="19">
        <v>2</v>
      </c>
      <c r="G74" s="27">
        <v>18.399999999999999</v>
      </c>
      <c r="H74" s="21">
        <f t="shared" si="2"/>
        <v>36.799999999999997</v>
      </c>
      <c r="I74" s="22">
        <v>0.23</v>
      </c>
      <c r="J74" s="23">
        <f t="shared" si="3"/>
        <v>45.263999999999996</v>
      </c>
      <c r="K74" s="29"/>
    </row>
    <row r="75" spans="1:11" ht="34.5">
      <c r="A75" s="16">
        <v>48</v>
      </c>
      <c r="B75" s="16">
        <v>575283115</v>
      </c>
      <c r="C75" s="17" t="s">
        <v>107</v>
      </c>
      <c r="D75" s="18" t="s">
        <v>596</v>
      </c>
      <c r="E75" s="19" t="s">
        <v>32</v>
      </c>
      <c r="F75" s="16">
        <v>2</v>
      </c>
      <c r="G75" s="20">
        <v>13.8</v>
      </c>
      <c r="H75" s="21">
        <f t="shared" si="2"/>
        <v>27.6</v>
      </c>
      <c r="I75" s="22">
        <v>0.23</v>
      </c>
      <c r="J75" s="23">
        <f t="shared" si="3"/>
        <v>33.948</v>
      </c>
      <c r="K75" s="24"/>
    </row>
    <row r="76" spans="1:11" ht="34.5">
      <c r="A76" s="15">
        <v>49</v>
      </c>
      <c r="B76" s="16">
        <v>384210114</v>
      </c>
      <c r="C76" s="17" t="s">
        <v>107</v>
      </c>
      <c r="D76" s="18" t="s">
        <v>110</v>
      </c>
      <c r="E76" s="19" t="s">
        <v>32</v>
      </c>
      <c r="F76" s="16">
        <v>18</v>
      </c>
      <c r="G76" s="20">
        <v>32.200000000000003</v>
      </c>
      <c r="H76" s="21">
        <f t="shared" si="2"/>
        <v>579.6</v>
      </c>
      <c r="I76" s="22">
        <v>0.23</v>
      </c>
      <c r="J76" s="23">
        <f t="shared" si="3"/>
        <v>712.90800000000002</v>
      </c>
      <c r="K76" s="24"/>
    </row>
    <row r="77" spans="1:11" ht="34.5">
      <c r="A77" s="16">
        <v>50</v>
      </c>
      <c r="B77" s="16">
        <v>396420113</v>
      </c>
      <c r="C77" s="17" t="s">
        <v>107</v>
      </c>
      <c r="D77" s="18" t="s">
        <v>115</v>
      </c>
      <c r="E77" s="19" t="s">
        <v>290</v>
      </c>
      <c r="F77" s="16">
        <v>12</v>
      </c>
      <c r="G77" s="20">
        <v>522.1</v>
      </c>
      <c r="H77" s="21">
        <f t="shared" si="2"/>
        <v>6265.2000000000007</v>
      </c>
      <c r="I77" s="22">
        <v>0.23</v>
      </c>
      <c r="J77" s="23">
        <f t="shared" si="3"/>
        <v>7706.1960000000008</v>
      </c>
      <c r="K77" s="24"/>
    </row>
    <row r="78" spans="1:11" ht="34.5">
      <c r="A78" s="15">
        <v>51</v>
      </c>
      <c r="B78" s="16">
        <v>746800113</v>
      </c>
      <c r="C78" s="17" t="s">
        <v>107</v>
      </c>
      <c r="D78" s="18" t="s">
        <v>404</v>
      </c>
      <c r="E78" s="19" t="s">
        <v>66</v>
      </c>
      <c r="F78" s="16">
        <v>2</v>
      </c>
      <c r="G78" s="20">
        <v>17.3</v>
      </c>
      <c r="H78" s="21">
        <f t="shared" si="2"/>
        <v>34.6</v>
      </c>
      <c r="I78" s="22">
        <v>0.23</v>
      </c>
      <c r="J78" s="23">
        <f t="shared" si="3"/>
        <v>42.558</v>
      </c>
      <c r="K78" s="24"/>
    </row>
    <row r="79" spans="1:11" ht="29.25" customHeight="1">
      <c r="A79" s="16">
        <v>52</v>
      </c>
      <c r="B79" s="16">
        <v>810981118</v>
      </c>
      <c r="C79" s="17" t="s">
        <v>107</v>
      </c>
      <c r="D79" s="18" t="s">
        <v>405</v>
      </c>
      <c r="E79" s="19" t="s">
        <v>66</v>
      </c>
      <c r="F79" s="16">
        <v>2</v>
      </c>
      <c r="G79" s="20">
        <v>13.8</v>
      </c>
      <c r="H79" s="21">
        <f t="shared" si="2"/>
        <v>27.6</v>
      </c>
      <c r="I79" s="22">
        <v>0.23</v>
      </c>
      <c r="J79" s="23">
        <f t="shared" si="3"/>
        <v>33.948</v>
      </c>
      <c r="K79" s="24"/>
    </row>
    <row r="80" spans="1:11" ht="34.5">
      <c r="A80" s="15">
        <v>53</v>
      </c>
      <c r="B80" s="16">
        <v>568760114</v>
      </c>
      <c r="C80" s="17" t="s">
        <v>107</v>
      </c>
      <c r="D80" s="18" t="s">
        <v>406</v>
      </c>
      <c r="E80" s="19" t="s">
        <v>407</v>
      </c>
      <c r="F80" s="16">
        <v>1</v>
      </c>
      <c r="G80" s="20">
        <v>18.399999999999999</v>
      </c>
      <c r="H80" s="21">
        <f t="shared" si="2"/>
        <v>18.399999999999999</v>
      </c>
      <c r="I80" s="22">
        <v>0.23</v>
      </c>
      <c r="J80" s="23">
        <f t="shared" si="3"/>
        <v>22.631999999999998</v>
      </c>
      <c r="K80" s="24"/>
    </row>
    <row r="81" spans="1:11" ht="34.5">
      <c r="A81" s="16">
        <v>54</v>
      </c>
      <c r="B81" s="16">
        <v>814322777</v>
      </c>
      <c r="C81" s="17" t="s">
        <v>107</v>
      </c>
      <c r="D81" s="18" t="s">
        <v>408</v>
      </c>
      <c r="E81" s="19" t="s">
        <v>169</v>
      </c>
      <c r="F81" s="16">
        <v>1</v>
      </c>
      <c r="G81" s="20">
        <v>277.2</v>
      </c>
      <c r="H81" s="21">
        <f t="shared" si="2"/>
        <v>277.2</v>
      </c>
      <c r="I81" s="22">
        <v>0.23</v>
      </c>
      <c r="J81" s="23">
        <f t="shared" si="3"/>
        <v>340.95600000000002</v>
      </c>
      <c r="K81" s="24"/>
    </row>
    <row r="82" spans="1:11" ht="34.5">
      <c r="A82" s="15">
        <v>55</v>
      </c>
      <c r="B82" s="16">
        <v>384690115</v>
      </c>
      <c r="C82" s="17" t="s">
        <v>107</v>
      </c>
      <c r="D82" s="18" t="s">
        <v>409</v>
      </c>
      <c r="E82" s="19" t="s">
        <v>407</v>
      </c>
      <c r="F82" s="16">
        <v>2</v>
      </c>
      <c r="G82" s="20">
        <v>27.6</v>
      </c>
      <c r="H82" s="21">
        <f t="shared" si="2"/>
        <v>55.2</v>
      </c>
      <c r="I82" s="22">
        <v>0.23</v>
      </c>
      <c r="J82" s="23">
        <f t="shared" si="3"/>
        <v>67.896000000000001</v>
      </c>
      <c r="K82" s="24"/>
    </row>
    <row r="83" spans="1:11" ht="34.5">
      <c r="A83" s="16">
        <v>56</v>
      </c>
      <c r="B83" s="16">
        <v>746980113</v>
      </c>
      <c r="C83" s="17" t="s">
        <v>107</v>
      </c>
      <c r="D83" s="18" t="s">
        <v>597</v>
      </c>
      <c r="E83" s="19" t="s">
        <v>66</v>
      </c>
      <c r="F83" s="16">
        <v>1</v>
      </c>
      <c r="G83" s="20">
        <v>121.9</v>
      </c>
      <c r="H83" s="21">
        <f t="shared" si="2"/>
        <v>121.9</v>
      </c>
      <c r="I83" s="22">
        <v>0.23</v>
      </c>
      <c r="J83" s="23">
        <f t="shared" si="3"/>
        <v>149.93700000000001</v>
      </c>
      <c r="K83" s="24"/>
    </row>
    <row r="84" spans="1:11" ht="34.5">
      <c r="A84" s="15">
        <v>57</v>
      </c>
      <c r="B84" s="16">
        <v>265490116</v>
      </c>
      <c r="C84" s="17" t="s">
        <v>107</v>
      </c>
      <c r="D84" s="18" t="s">
        <v>410</v>
      </c>
      <c r="E84" s="19" t="s">
        <v>66</v>
      </c>
      <c r="F84" s="16">
        <v>2</v>
      </c>
      <c r="G84" s="20">
        <v>200.1</v>
      </c>
      <c r="H84" s="21">
        <f t="shared" si="2"/>
        <v>400.2</v>
      </c>
      <c r="I84" s="22">
        <v>0.23</v>
      </c>
      <c r="J84" s="23">
        <f t="shared" si="3"/>
        <v>492.24599999999998</v>
      </c>
      <c r="K84" s="24"/>
    </row>
    <row r="85" spans="1:11" ht="34.5">
      <c r="A85" s="16">
        <v>58</v>
      </c>
      <c r="B85" s="16">
        <v>799180428</v>
      </c>
      <c r="C85" s="17" t="s">
        <v>107</v>
      </c>
      <c r="D85" s="18" t="s">
        <v>411</v>
      </c>
      <c r="E85" s="19" t="s">
        <v>73</v>
      </c>
      <c r="F85" s="16">
        <v>1</v>
      </c>
      <c r="G85" s="20">
        <v>34.5</v>
      </c>
      <c r="H85" s="21">
        <f t="shared" si="2"/>
        <v>34.5</v>
      </c>
      <c r="I85" s="22">
        <v>0.23</v>
      </c>
      <c r="J85" s="23">
        <f t="shared" si="3"/>
        <v>42.435000000000002</v>
      </c>
      <c r="K85" s="24"/>
    </row>
    <row r="86" spans="1:11" ht="34.5">
      <c r="A86" s="15">
        <v>59</v>
      </c>
      <c r="B86" s="16">
        <v>564970115</v>
      </c>
      <c r="C86" s="17" t="s">
        <v>107</v>
      </c>
      <c r="D86" s="18" t="s">
        <v>412</v>
      </c>
      <c r="E86" s="19" t="s">
        <v>407</v>
      </c>
      <c r="F86" s="16">
        <v>1</v>
      </c>
      <c r="G86" s="20">
        <v>424.4</v>
      </c>
      <c r="H86" s="21">
        <f t="shared" si="2"/>
        <v>424.4</v>
      </c>
      <c r="I86" s="22">
        <v>0.23</v>
      </c>
      <c r="J86" s="23">
        <f t="shared" si="3"/>
        <v>522.01199999999994</v>
      </c>
      <c r="K86" s="24"/>
    </row>
    <row r="87" spans="1:11" ht="34.5">
      <c r="A87" s="16">
        <v>60</v>
      </c>
      <c r="B87" s="16">
        <v>810530115</v>
      </c>
      <c r="C87" s="17" t="s">
        <v>107</v>
      </c>
      <c r="D87" s="18" t="s">
        <v>413</v>
      </c>
      <c r="E87" s="19" t="s">
        <v>66</v>
      </c>
      <c r="F87" s="16">
        <v>1</v>
      </c>
      <c r="G87" s="20">
        <v>12.7</v>
      </c>
      <c r="H87" s="21">
        <f t="shared" si="2"/>
        <v>12.7</v>
      </c>
      <c r="I87" s="22">
        <v>0.23</v>
      </c>
      <c r="J87" s="23">
        <f t="shared" si="3"/>
        <v>15.620999999999999</v>
      </c>
      <c r="K87" s="24"/>
    </row>
    <row r="88" spans="1:11" s="72" customFormat="1" ht="34.5">
      <c r="A88" s="15">
        <v>61</v>
      </c>
      <c r="B88" s="16">
        <v>742020112</v>
      </c>
      <c r="C88" s="17" t="s">
        <v>107</v>
      </c>
      <c r="D88" s="18" t="s">
        <v>414</v>
      </c>
      <c r="E88" s="19" t="s">
        <v>64</v>
      </c>
      <c r="F88" s="16">
        <v>2</v>
      </c>
      <c r="G88" s="20">
        <v>26.5</v>
      </c>
      <c r="H88" s="21">
        <f t="shared" si="2"/>
        <v>53</v>
      </c>
      <c r="I88" s="22">
        <v>0.23</v>
      </c>
      <c r="J88" s="23">
        <f t="shared" si="3"/>
        <v>65.19</v>
      </c>
      <c r="K88" s="24"/>
    </row>
    <row r="89" spans="1:11" ht="34.5">
      <c r="A89" s="16">
        <v>62</v>
      </c>
      <c r="B89" s="16">
        <v>575000115</v>
      </c>
      <c r="C89" s="17" t="s">
        <v>107</v>
      </c>
      <c r="D89" s="18" t="s">
        <v>415</v>
      </c>
      <c r="E89" s="19" t="s">
        <v>407</v>
      </c>
      <c r="F89" s="16">
        <v>2</v>
      </c>
      <c r="G89" s="20">
        <v>27.6</v>
      </c>
      <c r="H89" s="21">
        <f t="shared" si="2"/>
        <v>55.2</v>
      </c>
      <c r="I89" s="22">
        <v>0.23</v>
      </c>
      <c r="J89" s="23">
        <f t="shared" si="3"/>
        <v>67.896000000000001</v>
      </c>
      <c r="K89" s="24"/>
    </row>
    <row r="90" spans="1:11" ht="17.25">
      <c r="A90" s="30"/>
      <c r="B90" s="31"/>
      <c r="C90" s="31"/>
      <c r="D90" s="32"/>
      <c r="E90" s="33"/>
      <c r="F90" s="34" t="s">
        <v>7</v>
      </c>
      <c r="G90" s="35" t="s">
        <v>8</v>
      </c>
      <c r="H90" s="36">
        <f>SUM(H28:H89)</f>
        <v>17181.500000000004</v>
      </c>
      <c r="I90" s="37" t="s">
        <v>9</v>
      </c>
      <c r="J90" s="38">
        <f>SUM(J28:J89)</f>
        <v>21133.244999999999</v>
      </c>
      <c r="K90" s="30"/>
    </row>
    <row r="91" spans="1:11" ht="17.25">
      <c r="A91" s="30"/>
      <c r="B91" s="31"/>
      <c r="C91" s="31"/>
      <c r="D91" s="32"/>
      <c r="E91" s="55"/>
      <c r="F91" s="66"/>
      <c r="G91" s="67"/>
      <c r="H91" s="68"/>
      <c r="I91" s="67"/>
      <c r="J91" s="69"/>
      <c r="K91" s="30"/>
    </row>
    <row r="92" spans="1:11" ht="17.25">
      <c r="A92" s="46"/>
      <c r="B92" s="46"/>
      <c r="C92" s="46"/>
      <c r="D92" s="46"/>
      <c r="E92" s="39"/>
      <c r="F92" s="45"/>
      <c r="G92" s="45"/>
      <c r="H92" s="45"/>
      <c r="I92" s="45"/>
      <c r="J92" s="45"/>
      <c r="K92" s="40"/>
    </row>
    <row r="93" spans="1:11" ht="17.25">
      <c r="A93" s="121" t="s">
        <v>428</v>
      </c>
      <c r="B93" s="122"/>
      <c r="C93" s="122"/>
      <c r="D93" s="122"/>
      <c r="E93" s="122"/>
      <c r="F93" s="122"/>
      <c r="G93" s="122"/>
      <c r="H93" s="122"/>
      <c r="I93" s="122"/>
      <c r="J93" s="122"/>
      <c r="K93" s="123"/>
    </row>
    <row r="94" spans="1:11" ht="103.5">
      <c r="A94" s="11" t="s">
        <v>0</v>
      </c>
      <c r="B94" s="12" t="s">
        <v>1</v>
      </c>
      <c r="C94" s="13" t="s">
        <v>2</v>
      </c>
      <c r="D94" s="13" t="s">
        <v>3</v>
      </c>
      <c r="E94" s="11" t="s">
        <v>10</v>
      </c>
      <c r="F94" s="13" t="s">
        <v>4</v>
      </c>
      <c r="G94" s="13" t="s">
        <v>11</v>
      </c>
      <c r="H94" s="13" t="s">
        <v>5</v>
      </c>
      <c r="I94" s="13" t="s">
        <v>12</v>
      </c>
      <c r="J94" s="13" t="s">
        <v>6</v>
      </c>
      <c r="K94" s="13" t="s">
        <v>18</v>
      </c>
    </row>
    <row r="95" spans="1:11" ht="17.25">
      <c r="A95" s="14">
        <v>1</v>
      </c>
      <c r="B95" s="14">
        <v>2</v>
      </c>
      <c r="C95" s="14">
        <v>3</v>
      </c>
      <c r="D95" s="14">
        <v>4</v>
      </c>
      <c r="E95" s="14">
        <v>5</v>
      </c>
      <c r="F95" s="14">
        <v>6</v>
      </c>
      <c r="G95" s="14">
        <v>7</v>
      </c>
      <c r="H95" s="14">
        <v>8</v>
      </c>
      <c r="I95" s="14">
        <v>9</v>
      </c>
      <c r="J95" s="14">
        <v>10</v>
      </c>
      <c r="K95" s="14">
        <v>11</v>
      </c>
    </row>
    <row r="96" spans="1:11" ht="34.5">
      <c r="A96" s="15">
        <v>1</v>
      </c>
      <c r="B96" s="16" t="s">
        <v>29</v>
      </c>
      <c r="C96" s="17" t="s">
        <v>107</v>
      </c>
      <c r="D96" s="18" t="s">
        <v>79</v>
      </c>
      <c r="E96" s="19" t="s">
        <v>30</v>
      </c>
      <c r="F96" s="19">
        <v>1</v>
      </c>
      <c r="G96" s="20">
        <v>683.3</v>
      </c>
      <c r="H96" s="21">
        <f>F96*G96</f>
        <v>683.3</v>
      </c>
      <c r="I96" s="22">
        <v>0.23</v>
      </c>
      <c r="J96" s="23">
        <f>H96+(H96*I96)</f>
        <v>840.45899999999995</v>
      </c>
      <c r="K96" s="24"/>
    </row>
    <row r="97" spans="1:11" ht="34.5">
      <c r="A97" s="16">
        <v>2</v>
      </c>
      <c r="B97" s="16" t="s">
        <v>39</v>
      </c>
      <c r="C97" s="17" t="s">
        <v>107</v>
      </c>
      <c r="D97" s="18" t="s">
        <v>40</v>
      </c>
      <c r="E97" s="16" t="s">
        <v>32</v>
      </c>
      <c r="F97" s="16">
        <v>2</v>
      </c>
      <c r="G97" s="20">
        <v>137.80000000000001</v>
      </c>
      <c r="H97" s="21">
        <f t="shared" ref="H97:H148" si="4">F97*G97</f>
        <v>275.60000000000002</v>
      </c>
      <c r="I97" s="22">
        <v>0.23</v>
      </c>
      <c r="J97" s="23">
        <f t="shared" ref="J97:J148" si="5">H97+(H97*I97)</f>
        <v>338.98800000000006</v>
      </c>
      <c r="K97" s="29"/>
    </row>
    <row r="98" spans="1:11" ht="34.5">
      <c r="A98" s="15">
        <v>3</v>
      </c>
      <c r="B98" s="16" t="s">
        <v>42</v>
      </c>
      <c r="C98" s="17" t="s">
        <v>107</v>
      </c>
      <c r="D98" s="18" t="s">
        <v>41</v>
      </c>
      <c r="E98" s="19" t="s">
        <v>32</v>
      </c>
      <c r="F98" s="19">
        <v>2</v>
      </c>
      <c r="G98" s="20">
        <v>333.5</v>
      </c>
      <c r="H98" s="21">
        <f t="shared" si="4"/>
        <v>667</v>
      </c>
      <c r="I98" s="22">
        <v>0.23</v>
      </c>
      <c r="J98" s="23">
        <f t="shared" si="5"/>
        <v>820.41</v>
      </c>
      <c r="K98" s="29"/>
    </row>
    <row r="99" spans="1:11" ht="34.5">
      <c r="A99" s="16">
        <v>4</v>
      </c>
      <c r="B99" s="16" t="s">
        <v>62</v>
      </c>
      <c r="C99" s="17" t="s">
        <v>107</v>
      </c>
      <c r="D99" s="18" t="s">
        <v>61</v>
      </c>
      <c r="E99" s="16" t="s">
        <v>32</v>
      </c>
      <c r="F99" s="16">
        <v>1</v>
      </c>
      <c r="G99" s="20">
        <v>167.9</v>
      </c>
      <c r="H99" s="21">
        <f t="shared" si="4"/>
        <v>167.9</v>
      </c>
      <c r="I99" s="22">
        <v>0.23</v>
      </c>
      <c r="J99" s="23">
        <f t="shared" si="5"/>
        <v>206.517</v>
      </c>
      <c r="K99" s="29"/>
    </row>
    <row r="100" spans="1:11" ht="34.5">
      <c r="A100" s="15">
        <v>5</v>
      </c>
      <c r="B100" s="16" t="s">
        <v>65</v>
      </c>
      <c r="C100" s="17" t="s">
        <v>107</v>
      </c>
      <c r="D100" s="18" t="s">
        <v>598</v>
      </c>
      <c r="E100" s="19" t="s">
        <v>66</v>
      </c>
      <c r="F100" s="19">
        <v>1</v>
      </c>
      <c r="G100" s="20">
        <v>538.20000000000005</v>
      </c>
      <c r="H100" s="21">
        <f t="shared" si="4"/>
        <v>538.20000000000005</v>
      </c>
      <c r="I100" s="22">
        <v>0.23</v>
      </c>
      <c r="J100" s="23">
        <f t="shared" si="5"/>
        <v>661.9860000000001</v>
      </c>
      <c r="K100" s="29"/>
    </row>
    <row r="101" spans="1:11" ht="34.5">
      <c r="A101" s="16">
        <v>6</v>
      </c>
      <c r="B101" s="16" t="s">
        <v>67</v>
      </c>
      <c r="C101" s="17" t="s">
        <v>107</v>
      </c>
      <c r="D101" s="18" t="s">
        <v>68</v>
      </c>
      <c r="E101" s="16" t="s">
        <v>57</v>
      </c>
      <c r="F101" s="16">
        <v>1</v>
      </c>
      <c r="G101" s="20">
        <v>673.9</v>
      </c>
      <c r="H101" s="21">
        <f t="shared" si="4"/>
        <v>673.9</v>
      </c>
      <c r="I101" s="28">
        <v>0.23</v>
      </c>
      <c r="J101" s="23">
        <f t="shared" si="5"/>
        <v>828.89699999999993</v>
      </c>
      <c r="K101" s="29"/>
    </row>
    <row r="102" spans="1:11" ht="34.5">
      <c r="A102" s="15">
        <v>7</v>
      </c>
      <c r="B102" s="16" t="s">
        <v>71</v>
      </c>
      <c r="C102" s="17" t="s">
        <v>107</v>
      </c>
      <c r="D102" s="18" t="s">
        <v>599</v>
      </c>
      <c r="E102" s="19" t="s">
        <v>55</v>
      </c>
      <c r="F102" s="19">
        <v>1</v>
      </c>
      <c r="G102" s="20">
        <v>97.8</v>
      </c>
      <c r="H102" s="21">
        <f t="shared" si="4"/>
        <v>97.8</v>
      </c>
      <c r="I102" s="28">
        <v>0.23</v>
      </c>
      <c r="J102" s="23">
        <f t="shared" si="5"/>
        <v>120.294</v>
      </c>
      <c r="K102" s="29"/>
    </row>
    <row r="103" spans="1:11" ht="34.5">
      <c r="A103" s="16">
        <v>8</v>
      </c>
      <c r="B103" s="16" t="s">
        <v>94</v>
      </c>
      <c r="C103" s="17" t="s">
        <v>107</v>
      </c>
      <c r="D103" s="18" t="s">
        <v>600</v>
      </c>
      <c r="E103" s="19" t="s">
        <v>64</v>
      </c>
      <c r="F103" s="19">
        <v>5</v>
      </c>
      <c r="G103" s="20">
        <v>276</v>
      </c>
      <c r="H103" s="21">
        <f t="shared" si="4"/>
        <v>1380</v>
      </c>
      <c r="I103" s="28">
        <v>0.23</v>
      </c>
      <c r="J103" s="23">
        <f t="shared" si="5"/>
        <v>1697.4</v>
      </c>
      <c r="K103" s="29"/>
    </row>
    <row r="104" spans="1:11" ht="34.5">
      <c r="A104" s="15">
        <v>9</v>
      </c>
      <c r="B104" s="16" t="s">
        <v>93</v>
      </c>
      <c r="C104" s="17" t="s">
        <v>107</v>
      </c>
      <c r="D104" s="18" t="s">
        <v>601</v>
      </c>
      <c r="E104" s="19" t="s">
        <v>73</v>
      </c>
      <c r="F104" s="19">
        <v>1</v>
      </c>
      <c r="G104" s="20">
        <v>462.3</v>
      </c>
      <c r="H104" s="21">
        <f t="shared" si="4"/>
        <v>462.3</v>
      </c>
      <c r="I104" s="28">
        <v>0.23</v>
      </c>
      <c r="J104" s="23">
        <f t="shared" si="5"/>
        <v>568.62900000000002</v>
      </c>
      <c r="K104" s="29"/>
    </row>
    <row r="105" spans="1:11" ht="34.5">
      <c r="A105" s="16">
        <v>10</v>
      </c>
      <c r="B105" s="16" t="s">
        <v>101</v>
      </c>
      <c r="C105" s="17" t="s">
        <v>107</v>
      </c>
      <c r="D105" s="18" t="s">
        <v>602</v>
      </c>
      <c r="E105" s="19" t="s">
        <v>64</v>
      </c>
      <c r="F105" s="19">
        <v>1</v>
      </c>
      <c r="G105" s="20">
        <v>154.1</v>
      </c>
      <c r="H105" s="21">
        <f t="shared" si="4"/>
        <v>154.1</v>
      </c>
      <c r="I105" s="28">
        <v>0.23</v>
      </c>
      <c r="J105" s="23">
        <f t="shared" si="5"/>
        <v>189.54300000000001</v>
      </c>
      <c r="K105" s="29"/>
    </row>
    <row r="106" spans="1:11" ht="34.5">
      <c r="A106" s="15">
        <v>11</v>
      </c>
      <c r="B106" s="16" t="s">
        <v>102</v>
      </c>
      <c r="C106" s="17" t="s">
        <v>107</v>
      </c>
      <c r="D106" s="18" t="s">
        <v>603</v>
      </c>
      <c r="E106" s="19" t="s">
        <v>64</v>
      </c>
      <c r="F106" s="19">
        <v>1</v>
      </c>
      <c r="G106" s="20">
        <v>263.39999999999998</v>
      </c>
      <c r="H106" s="21">
        <f t="shared" si="4"/>
        <v>263.39999999999998</v>
      </c>
      <c r="I106" s="28">
        <v>0.23</v>
      </c>
      <c r="J106" s="23">
        <f t="shared" si="5"/>
        <v>323.98199999999997</v>
      </c>
      <c r="K106" s="29"/>
    </row>
    <row r="107" spans="1:11" ht="34.5">
      <c r="A107" s="16">
        <v>12</v>
      </c>
      <c r="B107" s="16">
        <v>8034631000</v>
      </c>
      <c r="C107" s="17" t="s">
        <v>107</v>
      </c>
      <c r="D107" s="18" t="s">
        <v>604</v>
      </c>
      <c r="E107" s="19" t="s">
        <v>32</v>
      </c>
      <c r="F107" s="19">
        <v>1</v>
      </c>
      <c r="G107" s="20">
        <v>161</v>
      </c>
      <c r="H107" s="21">
        <f t="shared" si="4"/>
        <v>161</v>
      </c>
      <c r="I107" s="28">
        <v>0.23</v>
      </c>
      <c r="J107" s="23">
        <f t="shared" si="5"/>
        <v>198.03</v>
      </c>
      <c r="K107" s="29"/>
    </row>
    <row r="108" spans="1:11" ht="34.5">
      <c r="A108" s="15">
        <v>13</v>
      </c>
      <c r="B108" s="16">
        <v>1154401000</v>
      </c>
      <c r="C108" s="17" t="s">
        <v>107</v>
      </c>
      <c r="D108" s="18" t="s">
        <v>605</v>
      </c>
      <c r="E108" s="19" t="s">
        <v>32</v>
      </c>
      <c r="F108" s="19">
        <v>2</v>
      </c>
      <c r="G108" s="20">
        <v>284.10000000000002</v>
      </c>
      <c r="H108" s="21">
        <f t="shared" si="4"/>
        <v>568.20000000000005</v>
      </c>
      <c r="I108" s="28">
        <v>0.23</v>
      </c>
      <c r="J108" s="23">
        <f t="shared" si="5"/>
        <v>698.88600000000008</v>
      </c>
      <c r="K108" s="29"/>
    </row>
    <row r="109" spans="1:11" ht="34.5">
      <c r="A109" s="16">
        <v>14</v>
      </c>
      <c r="B109" s="16">
        <v>1043711000</v>
      </c>
      <c r="C109" s="17" t="s">
        <v>107</v>
      </c>
      <c r="D109" s="18" t="s">
        <v>606</v>
      </c>
      <c r="E109" s="19" t="s">
        <v>32</v>
      </c>
      <c r="F109" s="19">
        <v>2</v>
      </c>
      <c r="G109" s="20">
        <v>127.7</v>
      </c>
      <c r="H109" s="21">
        <f t="shared" si="4"/>
        <v>255.4</v>
      </c>
      <c r="I109" s="28">
        <v>0.23</v>
      </c>
      <c r="J109" s="23">
        <f t="shared" si="5"/>
        <v>314.142</v>
      </c>
      <c r="K109" s="29"/>
    </row>
    <row r="110" spans="1:11" ht="34.5">
      <c r="A110" s="15">
        <v>15</v>
      </c>
      <c r="B110" s="16">
        <v>8024070250</v>
      </c>
      <c r="C110" s="17" t="s">
        <v>107</v>
      </c>
      <c r="D110" s="18" t="s">
        <v>607</v>
      </c>
      <c r="E110" s="19" t="s">
        <v>24</v>
      </c>
      <c r="F110" s="19">
        <v>1</v>
      </c>
      <c r="G110" s="20">
        <v>193.2</v>
      </c>
      <c r="H110" s="21">
        <f t="shared" si="4"/>
        <v>193.2</v>
      </c>
      <c r="I110" s="28">
        <v>0.23</v>
      </c>
      <c r="J110" s="23">
        <f t="shared" si="5"/>
        <v>237.636</v>
      </c>
      <c r="K110" s="29"/>
    </row>
    <row r="111" spans="1:11" ht="34.5">
      <c r="A111" s="16">
        <v>16</v>
      </c>
      <c r="B111" s="16">
        <v>1064541000</v>
      </c>
      <c r="C111" s="17" t="s">
        <v>107</v>
      </c>
      <c r="D111" s="18" t="s">
        <v>608</v>
      </c>
      <c r="E111" s="19" t="s">
        <v>32</v>
      </c>
      <c r="F111" s="19">
        <v>1</v>
      </c>
      <c r="G111" s="20">
        <v>182.9</v>
      </c>
      <c r="H111" s="21">
        <f t="shared" si="4"/>
        <v>182.9</v>
      </c>
      <c r="I111" s="28">
        <v>0.23</v>
      </c>
      <c r="J111" s="23">
        <f t="shared" si="5"/>
        <v>224.96700000000001</v>
      </c>
      <c r="K111" s="29"/>
    </row>
    <row r="112" spans="1:11" ht="34.5">
      <c r="A112" s="15">
        <v>17</v>
      </c>
      <c r="B112" s="16">
        <v>1091930100</v>
      </c>
      <c r="C112" s="17" t="s">
        <v>107</v>
      </c>
      <c r="D112" s="18" t="s">
        <v>152</v>
      </c>
      <c r="E112" s="19" t="s">
        <v>149</v>
      </c>
      <c r="F112" s="19">
        <v>1</v>
      </c>
      <c r="G112" s="20">
        <v>180.6</v>
      </c>
      <c r="H112" s="21">
        <f t="shared" si="4"/>
        <v>180.6</v>
      </c>
      <c r="I112" s="28">
        <v>0.23</v>
      </c>
      <c r="J112" s="23">
        <f t="shared" si="5"/>
        <v>222.13800000000001</v>
      </c>
      <c r="K112" s="29"/>
    </row>
    <row r="113" spans="1:11" ht="34.5">
      <c r="A113" s="16">
        <v>18</v>
      </c>
      <c r="B113" s="16" t="s">
        <v>609</v>
      </c>
      <c r="C113" s="17" t="s">
        <v>107</v>
      </c>
      <c r="D113" s="18" t="s">
        <v>610</v>
      </c>
      <c r="E113" s="19" t="s">
        <v>66</v>
      </c>
      <c r="F113" s="19">
        <v>1</v>
      </c>
      <c r="G113" s="20">
        <v>318.60000000000002</v>
      </c>
      <c r="H113" s="21">
        <f t="shared" si="4"/>
        <v>318.60000000000002</v>
      </c>
      <c r="I113" s="28">
        <v>0.23</v>
      </c>
      <c r="J113" s="23">
        <f t="shared" si="5"/>
        <v>391.87800000000004</v>
      </c>
      <c r="K113" s="29"/>
    </row>
    <row r="114" spans="1:11" ht="34.5">
      <c r="A114" s="15">
        <v>19</v>
      </c>
      <c r="B114" s="16">
        <v>1012520100</v>
      </c>
      <c r="C114" s="17" t="s">
        <v>107</v>
      </c>
      <c r="D114" s="18" t="s">
        <v>611</v>
      </c>
      <c r="E114" s="19" t="s">
        <v>55</v>
      </c>
      <c r="F114" s="19">
        <v>1</v>
      </c>
      <c r="G114" s="20">
        <v>173.7</v>
      </c>
      <c r="H114" s="21">
        <f t="shared" si="4"/>
        <v>173.7</v>
      </c>
      <c r="I114" s="28">
        <v>0.23</v>
      </c>
      <c r="J114" s="23">
        <f t="shared" si="5"/>
        <v>213.65099999999998</v>
      </c>
      <c r="K114" s="29"/>
    </row>
    <row r="115" spans="1:11" ht="34.5">
      <c r="A115" s="16">
        <v>20</v>
      </c>
      <c r="B115" s="16">
        <v>1076870250</v>
      </c>
      <c r="C115" s="17" t="s">
        <v>107</v>
      </c>
      <c r="D115" s="18" t="s">
        <v>613</v>
      </c>
      <c r="E115" s="19" t="s">
        <v>64</v>
      </c>
      <c r="F115" s="19">
        <v>1</v>
      </c>
      <c r="G115" s="20">
        <v>103.5</v>
      </c>
      <c r="H115" s="21">
        <f t="shared" si="4"/>
        <v>103.5</v>
      </c>
      <c r="I115" s="28">
        <v>0.23</v>
      </c>
      <c r="J115" s="23">
        <f t="shared" si="5"/>
        <v>127.30500000000001</v>
      </c>
      <c r="K115" s="29"/>
    </row>
    <row r="116" spans="1:11" ht="34.5">
      <c r="A116" s="15">
        <v>21</v>
      </c>
      <c r="B116" s="16">
        <v>1051531000</v>
      </c>
      <c r="C116" s="17" t="s">
        <v>107</v>
      </c>
      <c r="D116" s="18" t="s">
        <v>612</v>
      </c>
      <c r="E116" s="19" t="s">
        <v>195</v>
      </c>
      <c r="F116" s="19">
        <v>1</v>
      </c>
      <c r="G116" s="20">
        <v>204.7</v>
      </c>
      <c r="H116" s="21">
        <f t="shared" si="4"/>
        <v>204.7</v>
      </c>
      <c r="I116" s="28">
        <v>0.23</v>
      </c>
      <c r="J116" s="23">
        <f t="shared" si="5"/>
        <v>251.78099999999998</v>
      </c>
      <c r="K116" s="29"/>
    </row>
    <row r="117" spans="1:11" ht="34.5">
      <c r="A117" s="16">
        <v>22</v>
      </c>
      <c r="B117" s="16">
        <v>1013400025</v>
      </c>
      <c r="C117" s="17" t="s">
        <v>107</v>
      </c>
      <c r="D117" s="18" t="s">
        <v>200</v>
      </c>
      <c r="E117" s="19" t="s">
        <v>70</v>
      </c>
      <c r="F117" s="19">
        <v>1</v>
      </c>
      <c r="G117" s="20">
        <v>177.1</v>
      </c>
      <c r="H117" s="21">
        <f t="shared" si="4"/>
        <v>177.1</v>
      </c>
      <c r="I117" s="28">
        <v>0.23</v>
      </c>
      <c r="J117" s="23">
        <f t="shared" si="5"/>
        <v>217.833</v>
      </c>
      <c r="K117" s="29"/>
    </row>
    <row r="118" spans="1:11" ht="34.5">
      <c r="A118" s="15">
        <v>23</v>
      </c>
      <c r="B118" s="16">
        <v>8209311000</v>
      </c>
      <c r="C118" s="17" t="s">
        <v>107</v>
      </c>
      <c r="D118" s="18" t="s">
        <v>614</v>
      </c>
      <c r="E118" s="16" t="s">
        <v>32</v>
      </c>
      <c r="F118" s="16">
        <v>1</v>
      </c>
      <c r="G118" s="20">
        <v>258.8</v>
      </c>
      <c r="H118" s="21">
        <f t="shared" si="4"/>
        <v>258.8</v>
      </c>
      <c r="I118" s="28">
        <v>0.23</v>
      </c>
      <c r="J118" s="23">
        <f t="shared" si="5"/>
        <v>318.32400000000001</v>
      </c>
      <c r="K118" s="29"/>
    </row>
    <row r="119" spans="1:11" ht="103.5">
      <c r="A119" s="16">
        <v>24</v>
      </c>
      <c r="B119" s="16">
        <v>1702380500</v>
      </c>
      <c r="C119" s="17" t="s">
        <v>107</v>
      </c>
      <c r="D119" s="18" t="s">
        <v>505</v>
      </c>
      <c r="E119" s="19" t="s">
        <v>127</v>
      </c>
      <c r="F119" s="16">
        <v>1</v>
      </c>
      <c r="G119" s="20">
        <v>136.9</v>
      </c>
      <c r="H119" s="21">
        <f t="shared" si="4"/>
        <v>136.9</v>
      </c>
      <c r="I119" s="28">
        <v>0.23</v>
      </c>
      <c r="J119" s="23">
        <f t="shared" si="5"/>
        <v>168.387</v>
      </c>
      <c r="K119" s="24"/>
    </row>
    <row r="120" spans="1:11" ht="34.5">
      <c r="A120" s="15">
        <v>25</v>
      </c>
      <c r="B120" s="16">
        <v>1094391000</v>
      </c>
      <c r="C120" s="17" t="s">
        <v>107</v>
      </c>
      <c r="D120" s="18" t="s">
        <v>286</v>
      </c>
      <c r="E120" s="16" t="s">
        <v>32</v>
      </c>
      <c r="F120" s="16">
        <v>1</v>
      </c>
      <c r="G120" s="20">
        <v>93.2</v>
      </c>
      <c r="H120" s="21">
        <f t="shared" si="4"/>
        <v>93.2</v>
      </c>
      <c r="I120" s="28">
        <v>0.23</v>
      </c>
      <c r="J120" s="23">
        <f t="shared" si="5"/>
        <v>114.636</v>
      </c>
      <c r="K120" s="29"/>
    </row>
    <row r="121" spans="1:11" ht="34.5">
      <c r="A121" s="16">
        <v>26</v>
      </c>
      <c r="B121" s="16">
        <v>1094351000</v>
      </c>
      <c r="C121" s="17" t="s">
        <v>107</v>
      </c>
      <c r="D121" s="18" t="s">
        <v>287</v>
      </c>
      <c r="E121" s="16" t="s">
        <v>32</v>
      </c>
      <c r="F121" s="16">
        <v>1</v>
      </c>
      <c r="G121" s="20">
        <v>93.2</v>
      </c>
      <c r="H121" s="21">
        <f t="shared" si="4"/>
        <v>93.2</v>
      </c>
      <c r="I121" s="28">
        <v>0.23</v>
      </c>
      <c r="J121" s="23">
        <f t="shared" si="5"/>
        <v>114.636</v>
      </c>
      <c r="K121" s="29"/>
    </row>
    <row r="122" spans="1:11" ht="34.5">
      <c r="A122" s="15">
        <v>27</v>
      </c>
      <c r="B122" s="16">
        <v>1094611000</v>
      </c>
      <c r="C122" s="17" t="s">
        <v>107</v>
      </c>
      <c r="D122" s="18" t="s">
        <v>288</v>
      </c>
      <c r="E122" s="16" t="s">
        <v>32</v>
      </c>
      <c r="F122" s="16">
        <v>1</v>
      </c>
      <c r="G122" s="20">
        <v>97.8</v>
      </c>
      <c r="H122" s="21">
        <f t="shared" si="4"/>
        <v>97.8</v>
      </c>
      <c r="I122" s="28">
        <v>0.23</v>
      </c>
      <c r="J122" s="23">
        <f t="shared" si="5"/>
        <v>120.294</v>
      </c>
      <c r="K122" s="29"/>
    </row>
    <row r="123" spans="1:11" s="64" customFormat="1" ht="34.5">
      <c r="A123" s="16">
        <v>28</v>
      </c>
      <c r="B123" s="16">
        <v>1043712500</v>
      </c>
      <c r="C123" s="17" t="s">
        <v>107</v>
      </c>
      <c r="D123" s="18" t="s">
        <v>289</v>
      </c>
      <c r="E123" s="16" t="s">
        <v>290</v>
      </c>
      <c r="F123" s="16">
        <v>38</v>
      </c>
      <c r="G123" s="20">
        <v>261.10000000000002</v>
      </c>
      <c r="H123" s="21">
        <f t="shared" si="4"/>
        <v>9921.8000000000011</v>
      </c>
      <c r="I123" s="28">
        <v>0.23</v>
      </c>
      <c r="J123" s="23">
        <f t="shared" si="5"/>
        <v>12203.814000000002</v>
      </c>
      <c r="K123" s="29"/>
    </row>
    <row r="124" spans="1:11" s="64" customFormat="1" ht="34.5">
      <c r="A124" s="15">
        <v>29</v>
      </c>
      <c r="B124" s="16">
        <v>1154402500</v>
      </c>
      <c r="C124" s="17" t="s">
        <v>107</v>
      </c>
      <c r="D124" s="18" t="s">
        <v>291</v>
      </c>
      <c r="E124" s="16" t="s">
        <v>290</v>
      </c>
      <c r="F124" s="16">
        <v>8</v>
      </c>
      <c r="G124" s="20">
        <v>587.70000000000005</v>
      </c>
      <c r="H124" s="21">
        <f t="shared" si="4"/>
        <v>4701.6000000000004</v>
      </c>
      <c r="I124" s="28">
        <v>0.23</v>
      </c>
      <c r="J124" s="23">
        <f t="shared" si="5"/>
        <v>5782.9680000000008</v>
      </c>
      <c r="K124" s="29"/>
    </row>
    <row r="125" spans="1:11" s="64" customFormat="1" ht="34.5">
      <c r="A125" s="16">
        <v>30</v>
      </c>
      <c r="B125" s="16">
        <v>1009312500</v>
      </c>
      <c r="C125" s="17" t="s">
        <v>107</v>
      </c>
      <c r="D125" s="18" t="s">
        <v>292</v>
      </c>
      <c r="E125" s="16" t="s">
        <v>290</v>
      </c>
      <c r="F125" s="16">
        <v>12</v>
      </c>
      <c r="G125" s="20">
        <v>808.5</v>
      </c>
      <c r="H125" s="21">
        <f t="shared" si="4"/>
        <v>9702</v>
      </c>
      <c r="I125" s="28">
        <v>0.23</v>
      </c>
      <c r="J125" s="23">
        <f t="shared" si="5"/>
        <v>11933.46</v>
      </c>
      <c r="K125" s="29"/>
    </row>
    <row r="126" spans="1:11" ht="34.5">
      <c r="A126" s="15">
        <v>31</v>
      </c>
      <c r="B126" s="63">
        <v>1000202500</v>
      </c>
      <c r="C126" s="17" t="s">
        <v>107</v>
      </c>
      <c r="D126" s="18" t="s">
        <v>293</v>
      </c>
      <c r="E126" s="63" t="s">
        <v>290</v>
      </c>
      <c r="F126" s="63">
        <v>4</v>
      </c>
      <c r="G126" s="20">
        <v>259.89999999999998</v>
      </c>
      <c r="H126" s="21">
        <f t="shared" si="4"/>
        <v>1039.5999999999999</v>
      </c>
      <c r="I126" s="65">
        <v>0.23</v>
      </c>
      <c r="J126" s="23">
        <f t="shared" si="5"/>
        <v>1278.7079999999999</v>
      </c>
      <c r="K126" s="63"/>
    </row>
    <row r="127" spans="1:11" ht="34.5">
      <c r="A127" s="16">
        <v>32</v>
      </c>
      <c r="B127" s="63">
        <v>1009832511</v>
      </c>
      <c r="C127" s="17" t="s">
        <v>107</v>
      </c>
      <c r="D127" s="18" t="s">
        <v>294</v>
      </c>
      <c r="E127" s="63" t="s">
        <v>290</v>
      </c>
      <c r="F127" s="63">
        <v>1</v>
      </c>
      <c r="G127" s="20">
        <v>603.79999999999995</v>
      </c>
      <c r="H127" s="21">
        <f t="shared" si="4"/>
        <v>603.79999999999995</v>
      </c>
      <c r="I127" s="65">
        <v>0.23</v>
      </c>
      <c r="J127" s="23">
        <f t="shared" si="5"/>
        <v>742.67399999999998</v>
      </c>
      <c r="K127" s="63"/>
    </row>
    <row r="128" spans="1:11" ht="34.5">
      <c r="A128" s="15">
        <v>33</v>
      </c>
      <c r="B128" s="63">
        <v>1109722500</v>
      </c>
      <c r="C128" s="17" t="s">
        <v>107</v>
      </c>
      <c r="D128" s="18" t="s">
        <v>295</v>
      </c>
      <c r="E128" s="63" t="s">
        <v>290</v>
      </c>
      <c r="F128" s="63">
        <v>2</v>
      </c>
      <c r="G128" s="20">
        <v>469.2</v>
      </c>
      <c r="H128" s="21">
        <f t="shared" si="4"/>
        <v>938.4</v>
      </c>
      <c r="I128" s="65">
        <v>0.23</v>
      </c>
      <c r="J128" s="23">
        <f t="shared" si="5"/>
        <v>1154.232</v>
      </c>
      <c r="K128" s="63"/>
    </row>
    <row r="129" spans="1:11" ht="34.5">
      <c r="A129" s="16">
        <v>34</v>
      </c>
      <c r="B129" s="16">
        <v>1097280100</v>
      </c>
      <c r="C129" s="17" t="s">
        <v>107</v>
      </c>
      <c r="D129" s="18" t="s">
        <v>296</v>
      </c>
      <c r="E129" s="16" t="s">
        <v>149</v>
      </c>
      <c r="F129" s="16">
        <v>2</v>
      </c>
      <c r="G129" s="20">
        <v>86.3</v>
      </c>
      <c r="H129" s="21">
        <f t="shared" si="4"/>
        <v>172.6</v>
      </c>
      <c r="I129" s="28">
        <v>0.23</v>
      </c>
      <c r="J129" s="23">
        <f t="shared" si="5"/>
        <v>212.298</v>
      </c>
      <c r="K129" s="29"/>
    </row>
    <row r="130" spans="1:11" s="64" customFormat="1" ht="34.5">
      <c r="A130" s="15">
        <v>35</v>
      </c>
      <c r="B130" s="16">
        <v>1060182500</v>
      </c>
      <c r="C130" s="17" t="s">
        <v>107</v>
      </c>
      <c r="D130" s="18" t="s">
        <v>297</v>
      </c>
      <c r="E130" s="16" t="s">
        <v>290</v>
      </c>
      <c r="F130" s="16">
        <v>12</v>
      </c>
      <c r="G130" s="20">
        <v>132.9</v>
      </c>
      <c r="H130" s="21">
        <f t="shared" si="4"/>
        <v>1594.8000000000002</v>
      </c>
      <c r="I130" s="28">
        <v>0.23</v>
      </c>
      <c r="J130" s="23">
        <f t="shared" si="5"/>
        <v>1961.6040000000003</v>
      </c>
      <c r="K130" s="29"/>
    </row>
    <row r="131" spans="1:11" ht="34.5">
      <c r="A131" s="16">
        <v>36</v>
      </c>
      <c r="B131" s="16">
        <v>1077341000</v>
      </c>
      <c r="C131" s="17" t="s">
        <v>107</v>
      </c>
      <c r="D131" s="18" t="s">
        <v>298</v>
      </c>
      <c r="E131" s="16" t="s">
        <v>73</v>
      </c>
      <c r="F131" s="16">
        <v>4</v>
      </c>
      <c r="G131" s="20">
        <v>222.5</v>
      </c>
      <c r="H131" s="21">
        <f t="shared" si="4"/>
        <v>890</v>
      </c>
      <c r="I131" s="28">
        <v>0.23</v>
      </c>
      <c r="J131" s="23">
        <f t="shared" si="5"/>
        <v>1094.7</v>
      </c>
      <c r="K131" s="29"/>
    </row>
    <row r="132" spans="1:11" ht="34.5">
      <c r="A132" s="15">
        <v>37</v>
      </c>
      <c r="B132" s="16">
        <v>1096342500</v>
      </c>
      <c r="C132" s="17" t="s">
        <v>107</v>
      </c>
      <c r="D132" s="18" t="s">
        <v>299</v>
      </c>
      <c r="E132" s="16" t="s">
        <v>290</v>
      </c>
      <c r="F132" s="16">
        <v>4</v>
      </c>
      <c r="G132" s="20">
        <v>130.6</v>
      </c>
      <c r="H132" s="21">
        <f t="shared" si="4"/>
        <v>522.4</v>
      </c>
      <c r="I132" s="28">
        <v>0.23</v>
      </c>
      <c r="J132" s="23">
        <f t="shared" si="5"/>
        <v>642.55200000000002</v>
      </c>
      <c r="K132" s="29"/>
    </row>
    <row r="133" spans="1:11" ht="34.5">
      <c r="A133" s="16">
        <v>38</v>
      </c>
      <c r="B133" s="63">
        <v>1000302500</v>
      </c>
      <c r="C133" s="17" t="s">
        <v>107</v>
      </c>
      <c r="D133" s="18" t="s">
        <v>300</v>
      </c>
      <c r="E133" s="63" t="s">
        <v>290</v>
      </c>
      <c r="F133" s="63">
        <v>8</v>
      </c>
      <c r="G133" s="20">
        <v>1241.4000000000001</v>
      </c>
      <c r="H133" s="21">
        <f t="shared" si="4"/>
        <v>9931.2000000000007</v>
      </c>
      <c r="I133" s="65">
        <v>0.23</v>
      </c>
      <c r="J133" s="23">
        <f t="shared" si="5"/>
        <v>12215.376</v>
      </c>
      <c r="K133" s="63"/>
    </row>
    <row r="134" spans="1:11" ht="34.5">
      <c r="A134" s="15">
        <v>39</v>
      </c>
      <c r="B134" s="16">
        <v>1083870500</v>
      </c>
      <c r="C134" s="17" t="s">
        <v>107</v>
      </c>
      <c r="D134" s="18" t="s">
        <v>301</v>
      </c>
      <c r="E134" s="16" t="s">
        <v>66</v>
      </c>
      <c r="F134" s="16">
        <v>2</v>
      </c>
      <c r="G134" s="20">
        <v>199.4</v>
      </c>
      <c r="H134" s="21">
        <f t="shared" si="4"/>
        <v>398.8</v>
      </c>
      <c r="I134" s="28">
        <v>0.23</v>
      </c>
      <c r="J134" s="23">
        <f t="shared" si="5"/>
        <v>490.524</v>
      </c>
      <c r="K134" s="29"/>
    </row>
    <row r="135" spans="1:11" ht="34.5">
      <c r="A135" s="16">
        <v>40</v>
      </c>
      <c r="B135" s="16">
        <v>1062680250</v>
      </c>
      <c r="C135" s="17" t="s">
        <v>107</v>
      </c>
      <c r="D135" s="18" t="s">
        <v>302</v>
      </c>
      <c r="E135" s="16" t="s">
        <v>64</v>
      </c>
      <c r="F135" s="16">
        <v>1</v>
      </c>
      <c r="G135" s="20">
        <v>113.2</v>
      </c>
      <c r="H135" s="21">
        <f t="shared" si="4"/>
        <v>113.2</v>
      </c>
      <c r="I135" s="28">
        <v>0.23</v>
      </c>
      <c r="J135" s="23">
        <f t="shared" si="5"/>
        <v>139.23599999999999</v>
      </c>
      <c r="K135" s="29"/>
    </row>
    <row r="136" spans="1:11" ht="34.5">
      <c r="A136" s="15">
        <v>41</v>
      </c>
      <c r="B136" s="16">
        <v>1054281000</v>
      </c>
      <c r="C136" s="17" t="s">
        <v>107</v>
      </c>
      <c r="D136" s="18" t="s">
        <v>303</v>
      </c>
      <c r="E136" s="16" t="s">
        <v>32</v>
      </c>
      <c r="F136" s="16">
        <v>1</v>
      </c>
      <c r="G136" s="20">
        <v>648.1</v>
      </c>
      <c r="H136" s="21">
        <f t="shared" si="4"/>
        <v>648.1</v>
      </c>
      <c r="I136" s="28">
        <v>0.23</v>
      </c>
      <c r="J136" s="23">
        <f t="shared" si="5"/>
        <v>797.16300000000001</v>
      </c>
      <c r="K136" s="29"/>
    </row>
    <row r="137" spans="1:11" ht="34.5">
      <c r="A137" s="16">
        <v>42</v>
      </c>
      <c r="B137" s="16">
        <v>1018491000</v>
      </c>
      <c r="C137" s="17" t="s">
        <v>107</v>
      </c>
      <c r="D137" s="18" t="s">
        <v>304</v>
      </c>
      <c r="E137" s="16" t="s">
        <v>32</v>
      </c>
      <c r="F137" s="16">
        <v>2</v>
      </c>
      <c r="G137" s="20">
        <v>132</v>
      </c>
      <c r="H137" s="21">
        <f t="shared" si="4"/>
        <v>264</v>
      </c>
      <c r="I137" s="28">
        <v>0.23</v>
      </c>
      <c r="J137" s="23">
        <f t="shared" si="5"/>
        <v>324.72000000000003</v>
      </c>
      <c r="K137" s="29"/>
    </row>
    <row r="138" spans="1:11" ht="34.5">
      <c r="A138" s="15">
        <v>43</v>
      </c>
      <c r="B138" s="16">
        <v>1024441000</v>
      </c>
      <c r="C138" s="17" t="s">
        <v>107</v>
      </c>
      <c r="D138" s="18" t="s">
        <v>305</v>
      </c>
      <c r="E138" s="16" t="s">
        <v>32</v>
      </c>
      <c r="F138" s="16">
        <v>1</v>
      </c>
      <c r="G138" s="20">
        <v>178.6</v>
      </c>
      <c r="H138" s="21">
        <f t="shared" si="4"/>
        <v>178.6</v>
      </c>
      <c r="I138" s="28">
        <v>0.23</v>
      </c>
      <c r="J138" s="23">
        <f t="shared" si="5"/>
        <v>219.678</v>
      </c>
      <c r="K138" s="29"/>
    </row>
    <row r="139" spans="1:11" ht="34.5">
      <c r="A139" s="16">
        <v>44</v>
      </c>
      <c r="B139" s="16">
        <v>1008071000</v>
      </c>
      <c r="C139" s="17" t="s">
        <v>107</v>
      </c>
      <c r="D139" s="18" t="s">
        <v>306</v>
      </c>
      <c r="E139" s="16" t="s">
        <v>73</v>
      </c>
      <c r="F139" s="16">
        <v>1</v>
      </c>
      <c r="G139" s="20">
        <v>473.8</v>
      </c>
      <c r="H139" s="21">
        <f t="shared" si="4"/>
        <v>473.8</v>
      </c>
      <c r="I139" s="28">
        <v>0.23</v>
      </c>
      <c r="J139" s="23">
        <f t="shared" si="5"/>
        <v>582.774</v>
      </c>
      <c r="K139" s="29"/>
    </row>
    <row r="140" spans="1:11" ht="34.5">
      <c r="A140" s="15">
        <v>45</v>
      </c>
      <c r="B140" s="16">
        <v>1083271000</v>
      </c>
      <c r="C140" s="17" t="s">
        <v>107</v>
      </c>
      <c r="D140" s="18" t="s">
        <v>307</v>
      </c>
      <c r="E140" s="16" t="s">
        <v>32</v>
      </c>
      <c r="F140" s="16">
        <v>2</v>
      </c>
      <c r="G140" s="20">
        <v>227.7</v>
      </c>
      <c r="H140" s="21">
        <f t="shared" si="4"/>
        <v>455.4</v>
      </c>
      <c r="I140" s="28">
        <v>0.23</v>
      </c>
      <c r="J140" s="23">
        <f t="shared" si="5"/>
        <v>560.14199999999994</v>
      </c>
      <c r="K140" s="29"/>
    </row>
    <row r="141" spans="1:11" ht="34.5">
      <c r="A141" s="16">
        <v>46</v>
      </c>
      <c r="B141" s="16">
        <v>1004432500</v>
      </c>
      <c r="C141" s="17" t="s">
        <v>107</v>
      </c>
      <c r="D141" s="18" t="s">
        <v>308</v>
      </c>
      <c r="E141" s="16" t="s">
        <v>290</v>
      </c>
      <c r="F141" s="16">
        <v>6</v>
      </c>
      <c r="G141" s="20">
        <v>128.80000000000001</v>
      </c>
      <c r="H141" s="21">
        <f t="shared" si="4"/>
        <v>772.80000000000007</v>
      </c>
      <c r="I141" s="28">
        <v>0.23</v>
      </c>
      <c r="J141" s="23">
        <f t="shared" si="5"/>
        <v>950.5440000000001</v>
      </c>
      <c r="K141" s="29"/>
    </row>
    <row r="142" spans="1:11" ht="34.5">
      <c r="A142" s="15">
        <v>47</v>
      </c>
      <c r="B142" s="16">
        <v>1081011000</v>
      </c>
      <c r="C142" s="17" t="s">
        <v>107</v>
      </c>
      <c r="D142" s="18" t="s">
        <v>309</v>
      </c>
      <c r="E142" s="16" t="s">
        <v>32</v>
      </c>
      <c r="F142" s="16">
        <v>1</v>
      </c>
      <c r="G142" s="20">
        <v>351.9</v>
      </c>
      <c r="H142" s="21">
        <f t="shared" si="4"/>
        <v>351.9</v>
      </c>
      <c r="I142" s="28">
        <v>0.23</v>
      </c>
      <c r="J142" s="23">
        <f t="shared" si="5"/>
        <v>432.83699999999999</v>
      </c>
      <c r="K142" s="29"/>
    </row>
    <row r="143" spans="1:11" s="72" customFormat="1" ht="34.5">
      <c r="A143" s="16">
        <v>48</v>
      </c>
      <c r="B143" s="16">
        <v>1058671000</v>
      </c>
      <c r="C143" s="17" t="s">
        <v>107</v>
      </c>
      <c r="D143" s="18" t="s">
        <v>310</v>
      </c>
      <c r="E143" s="16" t="s">
        <v>73</v>
      </c>
      <c r="F143" s="16">
        <v>1</v>
      </c>
      <c r="G143" s="20">
        <v>314</v>
      </c>
      <c r="H143" s="21">
        <f t="shared" si="4"/>
        <v>314</v>
      </c>
      <c r="I143" s="28">
        <v>0.23</v>
      </c>
      <c r="J143" s="23">
        <f t="shared" si="5"/>
        <v>386.22</v>
      </c>
      <c r="K143" s="29"/>
    </row>
    <row r="144" spans="1:11" ht="34.5">
      <c r="A144" s="15">
        <v>49</v>
      </c>
      <c r="B144" s="16">
        <v>1021210500</v>
      </c>
      <c r="C144" s="17" t="s">
        <v>107</v>
      </c>
      <c r="D144" s="18" t="s">
        <v>311</v>
      </c>
      <c r="E144" s="16" t="s">
        <v>66</v>
      </c>
      <c r="F144" s="16">
        <v>1</v>
      </c>
      <c r="G144" s="20">
        <v>163.80000000000001</v>
      </c>
      <c r="H144" s="21">
        <f t="shared" si="4"/>
        <v>163.80000000000001</v>
      </c>
      <c r="I144" s="28">
        <v>0.23</v>
      </c>
      <c r="J144" s="23">
        <f t="shared" si="5"/>
        <v>201.47400000000002</v>
      </c>
      <c r="K144" s="29"/>
    </row>
    <row r="145" spans="1:11" ht="34.5" customHeight="1">
      <c r="A145" s="16">
        <v>50</v>
      </c>
      <c r="B145" s="74">
        <v>1000450010</v>
      </c>
      <c r="C145" s="74" t="s">
        <v>438</v>
      </c>
      <c r="D145" s="110" t="s">
        <v>461</v>
      </c>
      <c r="E145" s="75" t="s">
        <v>462</v>
      </c>
      <c r="F145" s="75">
        <v>1</v>
      </c>
      <c r="G145" s="78">
        <v>420</v>
      </c>
      <c r="H145" s="21">
        <f t="shared" si="4"/>
        <v>420</v>
      </c>
      <c r="I145" s="73">
        <v>0.23</v>
      </c>
      <c r="J145" s="23">
        <f t="shared" si="5"/>
        <v>516.6</v>
      </c>
      <c r="K145" s="84"/>
    </row>
    <row r="146" spans="1:11" ht="34.5" customHeight="1">
      <c r="A146" s="15">
        <v>51</v>
      </c>
      <c r="B146" s="74" t="s">
        <v>463</v>
      </c>
      <c r="C146" s="74" t="s">
        <v>438</v>
      </c>
      <c r="D146" s="110" t="s">
        <v>464</v>
      </c>
      <c r="E146" s="75" t="s">
        <v>290</v>
      </c>
      <c r="F146" s="75">
        <v>4</v>
      </c>
      <c r="G146" s="78">
        <v>180</v>
      </c>
      <c r="H146" s="21">
        <f t="shared" si="4"/>
        <v>720</v>
      </c>
      <c r="I146" s="73">
        <v>0.23</v>
      </c>
      <c r="J146" s="23">
        <f t="shared" si="5"/>
        <v>885.6</v>
      </c>
      <c r="K146" s="86"/>
    </row>
    <row r="147" spans="1:11" ht="34.5">
      <c r="A147" s="16">
        <v>52</v>
      </c>
      <c r="B147" s="74">
        <v>1133000001</v>
      </c>
      <c r="C147" s="74" t="s">
        <v>438</v>
      </c>
      <c r="D147" s="77" t="s">
        <v>465</v>
      </c>
      <c r="E147" s="75" t="s">
        <v>466</v>
      </c>
      <c r="F147" s="75">
        <v>1</v>
      </c>
      <c r="G147" s="78">
        <v>129</v>
      </c>
      <c r="H147" s="21">
        <f t="shared" si="4"/>
        <v>129</v>
      </c>
      <c r="I147" s="73">
        <v>0.23</v>
      </c>
      <c r="J147" s="23">
        <f t="shared" si="5"/>
        <v>158.67000000000002</v>
      </c>
      <c r="K147" s="76"/>
    </row>
    <row r="148" spans="1:11" ht="34.5" customHeight="1">
      <c r="A148" s="15">
        <v>53</v>
      </c>
      <c r="B148" s="109">
        <v>8221870500</v>
      </c>
      <c r="C148" s="74" t="s">
        <v>438</v>
      </c>
      <c r="D148" s="110" t="s">
        <v>581</v>
      </c>
      <c r="E148" s="75" t="s">
        <v>127</v>
      </c>
      <c r="F148" s="75">
        <v>1</v>
      </c>
      <c r="G148" s="78">
        <v>340</v>
      </c>
      <c r="H148" s="21">
        <f t="shared" si="4"/>
        <v>340</v>
      </c>
      <c r="I148" s="73">
        <v>0.23</v>
      </c>
      <c r="J148" s="23">
        <f t="shared" si="5"/>
        <v>418.2</v>
      </c>
      <c r="K148" s="86"/>
    </row>
    <row r="149" spans="1:11" ht="17.25">
      <c r="A149" s="30"/>
      <c r="B149" s="31"/>
      <c r="C149" s="31"/>
      <c r="D149" s="32"/>
      <c r="E149" s="33"/>
      <c r="F149" s="34" t="s">
        <v>7</v>
      </c>
      <c r="G149" s="35" t="s">
        <v>8</v>
      </c>
      <c r="H149" s="36">
        <f>SUM(H96:H148)</f>
        <v>54323.900000000023</v>
      </c>
      <c r="I149" s="37" t="s">
        <v>9</v>
      </c>
      <c r="J149" s="38">
        <f>SUM(J96:J148)</f>
        <v>66818.396999999997</v>
      </c>
      <c r="K149" s="30"/>
    </row>
    <row r="150" spans="1:11" ht="17.25">
      <c r="A150" s="30"/>
      <c r="B150" s="31"/>
      <c r="C150" s="31"/>
      <c r="D150" s="32"/>
      <c r="E150" s="55"/>
      <c r="F150" s="66"/>
      <c r="G150" s="67"/>
      <c r="H150" s="68"/>
      <c r="I150" s="67"/>
      <c r="J150" s="69"/>
      <c r="K150" s="30"/>
    </row>
    <row r="151" spans="1:11" ht="17.25">
      <c r="A151" s="46"/>
      <c r="B151" s="1"/>
      <c r="C151" s="1"/>
      <c r="D151" s="1"/>
      <c r="E151" s="2"/>
      <c r="F151" s="2"/>
      <c r="G151" s="2"/>
      <c r="H151" s="2"/>
      <c r="I151" s="2"/>
      <c r="J151" s="41"/>
      <c r="K151" s="1"/>
    </row>
    <row r="152" spans="1:11" ht="17.25">
      <c r="A152" s="121" t="s">
        <v>53</v>
      </c>
      <c r="B152" s="122"/>
      <c r="C152" s="122"/>
      <c r="D152" s="122"/>
      <c r="E152" s="122"/>
      <c r="F152" s="122"/>
      <c r="G152" s="122"/>
      <c r="H152" s="122"/>
      <c r="I152" s="122"/>
      <c r="J152" s="122"/>
      <c r="K152" s="123"/>
    </row>
    <row r="153" spans="1:11" ht="103.5">
      <c r="A153" s="11" t="s">
        <v>0</v>
      </c>
      <c r="B153" s="12" t="s">
        <v>1</v>
      </c>
      <c r="C153" s="13" t="s">
        <v>2</v>
      </c>
      <c r="D153" s="13" t="s">
        <v>3</v>
      </c>
      <c r="E153" s="11" t="s">
        <v>10</v>
      </c>
      <c r="F153" s="13" t="s">
        <v>4</v>
      </c>
      <c r="G153" s="13" t="s">
        <v>11</v>
      </c>
      <c r="H153" s="13" t="s">
        <v>5</v>
      </c>
      <c r="I153" s="13" t="s">
        <v>12</v>
      </c>
      <c r="J153" s="13" t="s">
        <v>6</v>
      </c>
      <c r="K153" s="13" t="s">
        <v>18</v>
      </c>
    </row>
    <row r="154" spans="1:11" ht="17.25">
      <c r="A154" s="14">
        <v>1</v>
      </c>
      <c r="B154" s="14">
        <v>2</v>
      </c>
      <c r="C154" s="14">
        <v>3</v>
      </c>
      <c r="D154" s="14">
        <v>4</v>
      </c>
      <c r="E154" s="14">
        <v>5</v>
      </c>
      <c r="F154" s="14">
        <v>6</v>
      </c>
      <c r="G154" s="14">
        <v>7</v>
      </c>
      <c r="H154" s="14">
        <v>8</v>
      </c>
      <c r="I154" s="14">
        <v>9</v>
      </c>
      <c r="J154" s="14">
        <v>10</v>
      </c>
      <c r="K154" s="14">
        <v>11</v>
      </c>
    </row>
    <row r="155" spans="1:11" ht="34.5">
      <c r="A155" s="15">
        <v>1</v>
      </c>
      <c r="B155" s="16">
        <v>805313168</v>
      </c>
      <c r="C155" s="17" t="s">
        <v>107</v>
      </c>
      <c r="D155" s="18" t="s">
        <v>37</v>
      </c>
      <c r="E155" s="19" t="s">
        <v>32</v>
      </c>
      <c r="F155" s="19">
        <v>2</v>
      </c>
      <c r="G155" s="20">
        <v>26.6</v>
      </c>
      <c r="H155" s="21">
        <f>F155*G155</f>
        <v>53.2</v>
      </c>
      <c r="I155" s="22">
        <v>0.23</v>
      </c>
      <c r="J155" s="23">
        <f>H155+(H155*I155)</f>
        <v>65.436000000000007</v>
      </c>
      <c r="K155" s="24"/>
    </row>
    <row r="156" spans="1:11" ht="34.5">
      <c r="A156" s="15">
        <v>2</v>
      </c>
      <c r="B156" s="16">
        <v>118469108</v>
      </c>
      <c r="C156" s="17" t="s">
        <v>107</v>
      </c>
      <c r="D156" s="18" t="s">
        <v>617</v>
      </c>
      <c r="E156" s="19" t="s">
        <v>32</v>
      </c>
      <c r="F156" s="19">
        <v>1</v>
      </c>
      <c r="G156" s="20">
        <v>67</v>
      </c>
      <c r="H156" s="21">
        <f t="shared" ref="H156:H187" si="6">F156*G156</f>
        <v>67</v>
      </c>
      <c r="I156" s="22">
        <v>0.23</v>
      </c>
      <c r="J156" s="23">
        <f t="shared" ref="J156:J187" si="7">H156+(H156*I156)</f>
        <v>82.41</v>
      </c>
      <c r="K156" s="24"/>
    </row>
    <row r="157" spans="1:11" ht="34.5">
      <c r="A157" s="15">
        <v>3</v>
      </c>
      <c r="B157" s="16">
        <v>810953173</v>
      </c>
      <c r="C157" s="17" t="s">
        <v>107</v>
      </c>
      <c r="D157" s="18" t="s">
        <v>38</v>
      </c>
      <c r="E157" s="16" t="s">
        <v>32</v>
      </c>
      <c r="F157" s="16">
        <v>2</v>
      </c>
      <c r="G157" s="20">
        <v>38</v>
      </c>
      <c r="H157" s="21">
        <f t="shared" si="6"/>
        <v>76</v>
      </c>
      <c r="I157" s="22">
        <v>0.23</v>
      </c>
      <c r="J157" s="23">
        <f t="shared" si="7"/>
        <v>93.48</v>
      </c>
      <c r="K157" s="29"/>
    </row>
    <row r="158" spans="1:11" ht="34.5">
      <c r="A158" s="15">
        <v>4</v>
      </c>
      <c r="B158" s="16">
        <v>804340168</v>
      </c>
      <c r="C158" s="17" t="s">
        <v>107</v>
      </c>
      <c r="D158" s="18" t="s">
        <v>43</v>
      </c>
      <c r="E158" s="19" t="s">
        <v>32</v>
      </c>
      <c r="F158" s="19">
        <v>1</v>
      </c>
      <c r="G158" s="20">
        <v>92</v>
      </c>
      <c r="H158" s="21">
        <f t="shared" si="6"/>
        <v>92</v>
      </c>
      <c r="I158" s="22">
        <v>0.23</v>
      </c>
      <c r="J158" s="23">
        <f t="shared" si="7"/>
        <v>113.16</v>
      </c>
      <c r="K158" s="29"/>
    </row>
    <row r="159" spans="1:11" ht="34.5">
      <c r="A159" s="15">
        <v>5</v>
      </c>
      <c r="B159" s="16">
        <v>817455008</v>
      </c>
      <c r="C159" s="17" t="s">
        <v>107</v>
      </c>
      <c r="D159" s="18" t="s">
        <v>44</v>
      </c>
      <c r="E159" s="16" t="s">
        <v>32</v>
      </c>
      <c r="F159" s="16">
        <v>2</v>
      </c>
      <c r="G159" s="20">
        <v>43.7</v>
      </c>
      <c r="H159" s="21">
        <f t="shared" si="6"/>
        <v>87.4</v>
      </c>
      <c r="I159" s="22">
        <v>0.23</v>
      </c>
      <c r="J159" s="23">
        <f t="shared" si="7"/>
        <v>107.50200000000001</v>
      </c>
      <c r="K159" s="29"/>
    </row>
    <row r="160" spans="1:11" ht="34.5">
      <c r="A160" s="15">
        <v>6</v>
      </c>
      <c r="B160" s="16">
        <v>167431005</v>
      </c>
      <c r="C160" s="17" t="s">
        <v>107</v>
      </c>
      <c r="D160" s="18" t="s">
        <v>54</v>
      </c>
      <c r="E160" s="19" t="s">
        <v>13</v>
      </c>
      <c r="F160" s="19">
        <v>1</v>
      </c>
      <c r="G160" s="20">
        <v>36.799999999999997</v>
      </c>
      <c r="H160" s="21">
        <f t="shared" si="6"/>
        <v>36.799999999999997</v>
      </c>
      <c r="I160" s="22">
        <v>0.23</v>
      </c>
      <c r="J160" s="23">
        <f t="shared" si="7"/>
        <v>45.263999999999996</v>
      </c>
      <c r="K160" s="29"/>
    </row>
    <row r="161" spans="1:11" ht="34.5">
      <c r="A161" s="15">
        <v>7</v>
      </c>
      <c r="B161" s="16">
        <v>117031052</v>
      </c>
      <c r="C161" s="17" t="s">
        <v>107</v>
      </c>
      <c r="D161" s="18" t="s">
        <v>618</v>
      </c>
      <c r="E161" s="16" t="s">
        <v>57</v>
      </c>
      <c r="F161" s="16">
        <v>1</v>
      </c>
      <c r="G161" s="20">
        <v>58.7</v>
      </c>
      <c r="H161" s="21">
        <f t="shared" si="6"/>
        <v>58.7</v>
      </c>
      <c r="I161" s="22">
        <v>0.23</v>
      </c>
      <c r="J161" s="23">
        <f t="shared" si="7"/>
        <v>72.201000000000008</v>
      </c>
      <c r="K161" s="29"/>
    </row>
    <row r="162" spans="1:11" ht="34.5">
      <c r="A162" s="15">
        <v>8</v>
      </c>
      <c r="B162" s="16">
        <v>217046301</v>
      </c>
      <c r="C162" s="17" t="s">
        <v>107</v>
      </c>
      <c r="D162" s="18" t="s">
        <v>58</v>
      </c>
      <c r="E162" s="19" t="s">
        <v>59</v>
      </c>
      <c r="F162" s="19">
        <v>1</v>
      </c>
      <c r="G162" s="20">
        <v>28.8</v>
      </c>
      <c r="H162" s="21">
        <f t="shared" si="6"/>
        <v>28.8</v>
      </c>
      <c r="I162" s="22">
        <v>0.23</v>
      </c>
      <c r="J162" s="23">
        <f t="shared" si="7"/>
        <v>35.423999999999999</v>
      </c>
      <c r="K162" s="29"/>
    </row>
    <row r="163" spans="1:11" ht="34.5">
      <c r="A163" s="15">
        <v>9</v>
      </c>
      <c r="B163" s="16">
        <v>121840408</v>
      </c>
      <c r="C163" s="17" t="s">
        <v>107</v>
      </c>
      <c r="D163" s="18" t="s">
        <v>74</v>
      </c>
      <c r="E163" s="19" t="s">
        <v>59</v>
      </c>
      <c r="F163" s="19">
        <v>1</v>
      </c>
      <c r="G163" s="20">
        <v>40.299999999999997</v>
      </c>
      <c r="H163" s="21">
        <f t="shared" si="6"/>
        <v>40.299999999999997</v>
      </c>
      <c r="I163" s="22">
        <v>0.23</v>
      </c>
      <c r="J163" s="23">
        <f t="shared" si="7"/>
        <v>49.568999999999996</v>
      </c>
      <c r="K163" s="29"/>
    </row>
    <row r="164" spans="1:11" ht="34.5">
      <c r="A164" s="15">
        <v>10</v>
      </c>
      <c r="B164" s="16">
        <v>211841409</v>
      </c>
      <c r="C164" s="17" t="s">
        <v>107</v>
      </c>
      <c r="D164" s="18" t="s">
        <v>75</v>
      </c>
      <c r="E164" s="19" t="s">
        <v>76</v>
      </c>
      <c r="F164" s="19">
        <v>1</v>
      </c>
      <c r="G164" s="20">
        <v>34.5</v>
      </c>
      <c r="H164" s="21">
        <f t="shared" si="6"/>
        <v>34.5</v>
      </c>
      <c r="I164" s="22">
        <v>0.23</v>
      </c>
      <c r="J164" s="23">
        <f t="shared" si="7"/>
        <v>42.435000000000002</v>
      </c>
      <c r="K164" s="29"/>
    </row>
    <row r="165" spans="1:11" ht="34.5">
      <c r="A165" s="15">
        <v>11</v>
      </c>
      <c r="B165" s="16">
        <v>121854808</v>
      </c>
      <c r="C165" s="17" t="s">
        <v>107</v>
      </c>
      <c r="D165" s="18" t="s">
        <v>77</v>
      </c>
      <c r="E165" s="19" t="s">
        <v>76</v>
      </c>
      <c r="F165" s="19">
        <v>1</v>
      </c>
      <c r="G165" s="20">
        <v>12.7</v>
      </c>
      <c r="H165" s="21">
        <f t="shared" si="6"/>
        <v>12.7</v>
      </c>
      <c r="I165" s="22">
        <v>0.23</v>
      </c>
      <c r="J165" s="23">
        <f t="shared" si="7"/>
        <v>15.620999999999999</v>
      </c>
      <c r="K165" s="29"/>
    </row>
    <row r="166" spans="1:11" ht="34.5">
      <c r="A166" s="15">
        <v>12</v>
      </c>
      <c r="B166" s="16">
        <v>212722504</v>
      </c>
      <c r="C166" s="17" t="s">
        <v>107</v>
      </c>
      <c r="D166" s="18" t="s">
        <v>80</v>
      </c>
      <c r="E166" s="19" t="s">
        <v>76</v>
      </c>
      <c r="F166" s="19">
        <v>1</v>
      </c>
      <c r="G166" s="20">
        <v>24.2</v>
      </c>
      <c r="H166" s="21">
        <f t="shared" si="6"/>
        <v>24.2</v>
      </c>
      <c r="I166" s="22">
        <v>0.23</v>
      </c>
      <c r="J166" s="23">
        <f t="shared" si="7"/>
        <v>29.765999999999998</v>
      </c>
      <c r="K166" s="29"/>
    </row>
    <row r="167" spans="1:11" ht="34.5">
      <c r="A167" s="15">
        <v>13</v>
      </c>
      <c r="B167" s="16">
        <v>114356206</v>
      </c>
      <c r="C167" s="17" t="s">
        <v>107</v>
      </c>
      <c r="D167" s="18" t="s">
        <v>82</v>
      </c>
      <c r="E167" s="19" t="s">
        <v>66</v>
      </c>
      <c r="F167" s="19">
        <v>1</v>
      </c>
      <c r="G167" s="20">
        <v>144.9</v>
      </c>
      <c r="H167" s="21">
        <f t="shared" si="6"/>
        <v>144.9</v>
      </c>
      <c r="I167" s="22">
        <v>0.23</v>
      </c>
      <c r="J167" s="23">
        <f t="shared" si="7"/>
        <v>178.227</v>
      </c>
      <c r="K167" s="29"/>
    </row>
    <row r="168" spans="1:11" ht="34.5">
      <c r="A168" s="15">
        <v>14</v>
      </c>
      <c r="B168" s="16">
        <v>117960802</v>
      </c>
      <c r="C168" s="17" t="s">
        <v>107</v>
      </c>
      <c r="D168" s="18" t="s">
        <v>615</v>
      </c>
      <c r="E168" s="19" t="s">
        <v>66</v>
      </c>
      <c r="F168" s="19">
        <v>1</v>
      </c>
      <c r="G168" s="20">
        <v>17.3</v>
      </c>
      <c r="H168" s="21">
        <f t="shared" si="6"/>
        <v>17.3</v>
      </c>
      <c r="I168" s="22">
        <v>0.23</v>
      </c>
      <c r="J168" s="23">
        <f t="shared" si="7"/>
        <v>21.279</v>
      </c>
      <c r="K168" s="29"/>
    </row>
    <row r="169" spans="1:11" ht="34.5">
      <c r="A169" s="15">
        <v>15</v>
      </c>
      <c r="B169" s="16">
        <v>117957800</v>
      </c>
      <c r="C169" s="17" t="s">
        <v>107</v>
      </c>
      <c r="D169" s="18" t="s">
        <v>95</v>
      </c>
      <c r="E169" s="19" t="s">
        <v>64</v>
      </c>
      <c r="F169" s="19">
        <v>1</v>
      </c>
      <c r="G169" s="20">
        <v>16.100000000000001</v>
      </c>
      <c r="H169" s="21">
        <f t="shared" si="6"/>
        <v>16.100000000000001</v>
      </c>
      <c r="I169" s="22">
        <v>0.23</v>
      </c>
      <c r="J169" s="23">
        <f t="shared" si="7"/>
        <v>19.803000000000001</v>
      </c>
      <c r="K169" s="29"/>
    </row>
    <row r="170" spans="1:11" ht="34.5">
      <c r="A170" s="15">
        <v>16</v>
      </c>
      <c r="B170" s="16">
        <v>118105602</v>
      </c>
      <c r="C170" s="17" t="s">
        <v>107</v>
      </c>
      <c r="D170" s="18" t="s">
        <v>96</v>
      </c>
      <c r="E170" s="19" t="s">
        <v>73</v>
      </c>
      <c r="F170" s="19">
        <v>1</v>
      </c>
      <c r="G170" s="20">
        <v>42.6</v>
      </c>
      <c r="H170" s="21">
        <f t="shared" si="6"/>
        <v>42.6</v>
      </c>
      <c r="I170" s="22">
        <v>0.23</v>
      </c>
      <c r="J170" s="23">
        <f t="shared" si="7"/>
        <v>52.398000000000003</v>
      </c>
      <c r="K170" s="29"/>
    </row>
    <row r="171" spans="1:11" ht="34.5">
      <c r="A171" s="15">
        <v>17</v>
      </c>
      <c r="B171" s="16">
        <v>212725700</v>
      </c>
      <c r="C171" s="17" t="s">
        <v>107</v>
      </c>
      <c r="D171" s="18" t="s">
        <v>100</v>
      </c>
      <c r="E171" s="19" t="s">
        <v>76</v>
      </c>
      <c r="F171" s="19">
        <v>1</v>
      </c>
      <c r="G171" s="20">
        <v>19.600000000000001</v>
      </c>
      <c r="H171" s="21">
        <f t="shared" si="6"/>
        <v>19.600000000000001</v>
      </c>
      <c r="I171" s="22">
        <v>0.23</v>
      </c>
      <c r="J171" s="23">
        <f t="shared" si="7"/>
        <v>24.108000000000004</v>
      </c>
      <c r="K171" s="29"/>
    </row>
    <row r="172" spans="1:11" ht="34.5">
      <c r="A172" s="15">
        <v>18</v>
      </c>
      <c r="B172" s="16">
        <v>119041809</v>
      </c>
      <c r="C172" s="17" t="s">
        <v>107</v>
      </c>
      <c r="D172" s="18" t="s">
        <v>104</v>
      </c>
      <c r="E172" s="19" t="s">
        <v>64</v>
      </c>
      <c r="F172" s="19">
        <v>1</v>
      </c>
      <c r="G172" s="20">
        <v>139.19999999999999</v>
      </c>
      <c r="H172" s="21">
        <f t="shared" si="6"/>
        <v>139.19999999999999</v>
      </c>
      <c r="I172" s="22">
        <v>0.23</v>
      </c>
      <c r="J172" s="23">
        <f t="shared" si="7"/>
        <v>171.21599999999998</v>
      </c>
      <c r="K172" s="29"/>
    </row>
    <row r="173" spans="1:11" ht="34.5">
      <c r="A173" s="15">
        <v>19</v>
      </c>
      <c r="B173" s="16">
        <v>211872507</v>
      </c>
      <c r="C173" s="17" t="s">
        <v>107</v>
      </c>
      <c r="D173" s="18" t="s">
        <v>148</v>
      </c>
      <c r="E173" s="19" t="s">
        <v>149</v>
      </c>
      <c r="F173" s="19">
        <v>1</v>
      </c>
      <c r="G173" s="20">
        <v>27.6</v>
      </c>
      <c r="H173" s="21">
        <f t="shared" si="6"/>
        <v>27.6</v>
      </c>
      <c r="I173" s="22">
        <v>0.23</v>
      </c>
      <c r="J173" s="23">
        <f t="shared" si="7"/>
        <v>33.948</v>
      </c>
      <c r="K173" s="29"/>
    </row>
    <row r="174" spans="1:11" ht="34.5">
      <c r="A174" s="15">
        <v>20</v>
      </c>
      <c r="B174" s="16">
        <v>117455008</v>
      </c>
      <c r="C174" s="17" t="s">
        <v>107</v>
      </c>
      <c r="D174" s="18" t="s">
        <v>187</v>
      </c>
      <c r="E174" s="19" t="s">
        <v>64</v>
      </c>
      <c r="F174" s="19">
        <v>2</v>
      </c>
      <c r="G174" s="20">
        <v>44.9</v>
      </c>
      <c r="H174" s="21">
        <f t="shared" si="6"/>
        <v>89.8</v>
      </c>
      <c r="I174" s="22">
        <v>0.23</v>
      </c>
      <c r="J174" s="23">
        <f t="shared" si="7"/>
        <v>110.45399999999999</v>
      </c>
      <c r="K174" s="29"/>
    </row>
    <row r="175" spans="1:11" ht="34.5">
      <c r="A175" s="15">
        <v>21</v>
      </c>
      <c r="B175" s="16">
        <v>119028407</v>
      </c>
      <c r="C175" s="17" t="s">
        <v>107</v>
      </c>
      <c r="D175" s="18" t="s">
        <v>188</v>
      </c>
      <c r="E175" s="19" t="s">
        <v>66</v>
      </c>
      <c r="F175" s="19">
        <v>1</v>
      </c>
      <c r="G175" s="20">
        <v>16.100000000000001</v>
      </c>
      <c r="H175" s="21">
        <f t="shared" si="6"/>
        <v>16.100000000000001</v>
      </c>
      <c r="I175" s="22">
        <v>0.23</v>
      </c>
      <c r="J175" s="23">
        <f t="shared" si="7"/>
        <v>19.803000000000001</v>
      </c>
      <c r="K175" s="29"/>
    </row>
    <row r="176" spans="1:11" ht="34.5">
      <c r="A176" s="15">
        <v>22</v>
      </c>
      <c r="B176" s="16">
        <v>115382101</v>
      </c>
      <c r="C176" s="17" t="s">
        <v>107</v>
      </c>
      <c r="D176" s="18" t="s">
        <v>196</v>
      </c>
      <c r="E176" s="16" t="s">
        <v>64</v>
      </c>
      <c r="F176" s="16">
        <v>2</v>
      </c>
      <c r="G176" s="20">
        <v>12.7</v>
      </c>
      <c r="H176" s="21">
        <f t="shared" si="6"/>
        <v>25.4</v>
      </c>
      <c r="I176" s="22">
        <v>0.23</v>
      </c>
      <c r="J176" s="23">
        <f t="shared" si="7"/>
        <v>31.241999999999997</v>
      </c>
      <c r="K176" s="29"/>
    </row>
    <row r="177" spans="1:11" ht="34.5">
      <c r="A177" s="15">
        <v>23</v>
      </c>
      <c r="B177" s="16">
        <v>115756405</v>
      </c>
      <c r="C177" s="17" t="s">
        <v>107</v>
      </c>
      <c r="D177" s="18" t="s">
        <v>197</v>
      </c>
      <c r="E177" s="16" t="s">
        <v>55</v>
      </c>
      <c r="F177" s="16">
        <v>1</v>
      </c>
      <c r="G177" s="20">
        <v>21.9</v>
      </c>
      <c r="H177" s="21">
        <f t="shared" si="6"/>
        <v>21.9</v>
      </c>
      <c r="I177" s="22">
        <v>0.23</v>
      </c>
      <c r="J177" s="23">
        <f t="shared" si="7"/>
        <v>26.936999999999998</v>
      </c>
      <c r="K177" s="29"/>
    </row>
    <row r="178" spans="1:11" ht="34.5">
      <c r="A178" s="15">
        <v>24</v>
      </c>
      <c r="B178" s="16" t="s">
        <v>389</v>
      </c>
      <c r="C178" s="17" t="s">
        <v>107</v>
      </c>
      <c r="D178" s="18" t="s">
        <v>616</v>
      </c>
      <c r="E178" s="19" t="s">
        <v>55</v>
      </c>
      <c r="F178" s="16">
        <v>1</v>
      </c>
      <c r="G178" s="20">
        <v>38</v>
      </c>
      <c r="H178" s="21">
        <f t="shared" si="6"/>
        <v>38</v>
      </c>
      <c r="I178" s="22">
        <v>0.23</v>
      </c>
      <c r="J178" s="23">
        <f t="shared" si="7"/>
        <v>46.74</v>
      </c>
      <c r="K178" s="24"/>
    </row>
    <row r="179" spans="1:11" s="72" customFormat="1" ht="34.5">
      <c r="A179" s="15">
        <v>25</v>
      </c>
      <c r="B179" s="16" t="s">
        <v>390</v>
      </c>
      <c r="C179" s="17" t="s">
        <v>107</v>
      </c>
      <c r="D179" s="18" t="s">
        <v>391</v>
      </c>
      <c r="E179" s="19" t="s">
        <v>66</v>
      </c>
      <c r="F179" s="16">
        <v>20</v>
      </c>
      <c r="G179" s="20">
        <v>15</v>
      </c>
      <c r="H179" s="21">
        <f t="shared" si="6"/>
        <v>300</v>
      </c>
      <c r="I179" s="22">
        <v>0.23</v>
      </c>
      <c r="J179" s="23">
        <f t="shared" si="7"/>
        <v>369</v>
      </c>
      <c r="K179" s="24"/>
    </row>
    <row r="180" spans="1:11" ht="34.5">
      <c r="A180" s="15">
        <v>26</v>
      </c>
      <c r="B180" s="16" t="s">
        <v>392</v>
      </c>
      <c r="C180" s="17" t="s">
        <v>107</v>
      </c>
      <c r="D180" s="18" t="s">
        <v>393</v>
      </c>
      <c r="E180" s="19" t="s">
        <v>73</v>
      </c>
      <c r="F180" s="16">
        <v>1</v>
      </c>
      <c r="G180" s="20">
        <v>42.6</v>
      </c>
      <c r="H180" s="21">
        <f t="shared" si="6"/>
        <v>42.6</v>
      </c>
      <c r="I180" s="22">
        <v>0.23</v>
      </c>
      <c r="J180" s="23">
        <f t="shared" si="7"/>
        <v>52.398000000000003</v>
      </c>
      <c r="K180" s="24"/>
    </row>
    <row r="181" spans="1:11" ht="34.5">
      <c r="A181" s="15">
        <v>27</v>
      </c>
      <c r="B181" s="5" t="s">
        <v>394</v>
      </c>
      <c r="C181" s="17" t="s">
        <v>107</v>
      </c>
      <c r="D181" s="18" t="s">
        <v>395</v>
      </c>
      <c r="E181" s="19" t="s">
        <v>32</v>
      </c>
      <c r="F181" s="16">
        <v>2</v>
      </c>
      <c r="G181" s="20">
        <v>26.5</v>
      </c>
      <c r="H181" s="21">
        <f t="shared" si="6"/>
        <v>53</v>
      </c>
      <c r="I181" s="22">
        <v>0.23</v>
      </c>
      <c r="J181" s="23">
        <f t="shared" si="7"/>
        <v>65.19</v>
      </c>
      <c r="K181" s="24"/>
    </row>
    <row r="182" spans="1:11" ht="34.5">
      <c r="A182" s="15">
        <v>28</v>
      </c>
      <c r="B182" s="16" t="s">
        <v>396</v>
      </c>
      <c r="C182" s="17" t="s">
        <v>107</v>
      </c>
      <c r="D182" s="18" t="s">
        <v>397</v>
      </c>
      <c r="E182" s="19" t="s">
        <v>66</v>
      </c>
      <c r="F182" s="16">
        <v>2</v>
      </c>
      <c r="G182" s="20">
        <v>28.8</v>
      </c>
      <c r="H182" s="21">
        <f t="shared" si="6"/>
        <v>57.6</v>
      </c>
      <c r="I182" s="22">
        <v>0.23</v>
      </c>
      <c r="J182" s="23">
        <f t="shared" si="7"/>
        <v>70.847999999999999</v>
      </c>
      <c r="K182" s="24"/>
    </row>
    <row r="183" spans="1:11" ht="34.5">
      <c r="A183" s="15">
        <v>29</v>
      </c>
      <c r="B183" s="16" t="s">
        <v>398</v>
      </c>
      <c r="C183" s="17" t="s">
        <v>107</v>
      </c>
      <c r="D183" s="18" t="s">
        <v>399</v>
      </c>
      <c r="E183" s="19" t="s">
        <v>64</v>
      </c>
      <c r="F183" s="16">
        <v>2</v>
      </c>
      <c r="G183" s="20">
        <v>17.3</v>
      </c>
      <c r="H183" s="21">
        <f t="shared" si="6"/>
        <v>34.6</v>
      </c>
      <c r="I183" s="22">
        <v>0.23</v>
      </c>
      <c r="J183" s="23">
        <f t="shared" si="7"/>
        <v>42.558</v>
      </c>
      <c r="K183" s="24"/>
    </row>
    <row r="184" spans="1:11" ht="34.5">
      <c r="A184" s="15">
        <v>30</v>
      </c>
      <c r="B184" s="16" t="s">
        <v>400</v>
      </c>
      <c r="C184" s="17" t="s">
        <v>107</v>
      </c>
      <c r="D184" s="18" t="s">
        <v>401</v>
      </c>
      <c r="E184" s="19" t="s">
        <v>64</v>
      </c>
      <c r="F184" s="16">
        <v>1</v>
      </c>
      <c r="G184" s="20">
        <v>70.2</v>
      </c>
      <c r="H184" s="21">
        <f t="shared" si="6"/>
        <v>70.2</v>
      </c>
      <c r="I184" s="22">
        <v>0.23</v>
      </c>
      <c r="J184" s="23">
        <f t="shared" si="7"/>
        <v>86.346000000000004</v>
      </c>
      <c r="K184" s="24"/>
    </row>
    <row r="185" spans="1:11" ht="34.5">
      <c r="A185" s="15">
        <v>31</v>
      </c>
      <c r="B185" s="16" t="s">
        <v>402</v>
      </c>
      <c r="C185" s="17" t="s">
        <v>107</v>
      </c>
      <c r="D185" s="18" t="s">
        <v>403</v>
      </c>
      <c r="E185" s="19" t="s">
        <v>149</v>
      </c>
      <c r="F185" s="16">
        <v>2</v>
      </c>
      <c r="G185" s="20">
        <v>8.1</v>
      </c>
      <c r="H185" s="21">
        <f t="shared" si="6"/>
        <v>16.2</v>
      </c>
      <c r="I185" s="22">
        <v>0.23</v>
      </c>
      <c r="J185" s="23">
        <f t="shared" si="7"/>
        <v>19.925999999999998</v>
      </c>
      <c r="K185" s="24"/>
    </row>
    <row r="186" spans="1:11" ht="34.5">
      <c r="A186" s="15">
        <v>32</v>
      </c>
      <c r="B186" s="16">
        <v>117720907</v>
      </c>
      <c r="C186" s="17" t="s">
        <v>107</v>
      </c>
      <c r="D186" s="18" t="s">
        <v>619</v>
      </c>
      <c r="E186" s="19" t="s">
        <v>66</v>
      </c>
      <c r="F186" s="16">
        <v>2</v>
      </c>
      <c r="G186" s="20">
        <v>17</v>
      </c>
      <c r="H186" s="21">
        <f t="shared" si="6"/>
        <v>34</v>
      </c>
      <c r="I186" s="22">
        <v>0.23</v>
      </c>
      <c r="J186" s="23">
        <f t="shared" si="7"/>
        <v>41.82</v>
      </c>
      <c r="K186" s="24"/>
    </row>
    <row r="187" spans="1:11" ht="34.5">
      <c r="A187" s="15">
        <v>33</v>
      </c>
      <c r="B187" s="16">
        <v>423964203</v>
      </c>
      <c r="C187" s="17" t="s">
        <v>107</v>
      </c>
      <c r="D187" s="18" t="s">
        <v>457</v>
      </c>
      <c r="E187" s="19" t="s">
        <v>32</v>
      </c>
      <c r="F187" s="16">
        <v>4</v>
      </c>
      <c r="G187" s="20">
        <v>128.4</v>
      </c>
      <c r="H187" s="21">
        <f t="shared" si="6"/>
        <v>513.6</v>
      </c>
      <c r="I187" s="22">
        <v>0.23</v>
      </c>
      <c r="J187" s="23">
        <f t="shared" si="7"/>
        <v>631.72800000000007</v>
      </c>
      <c r="K187" s="24"/>
    </row>
    <row r="188" spans="1:11" ht="17.25">
      <c r="A188" s="30"/>
      <c r="B188" s="31"/>
      <c r="C188" s="31"/>
      <c r="D188" s="32"/>
      <c r="E188" s="33"/>
      <c r="F188" s="34" t="s">
        <v>7</v>
      </c>
      <c r="G188" s="35" t="s">
        <v>8</v>
      </c>
      <c r="H188" s="36">
        <f>SUM(H155:H187)</f>
        <v>2331.9</v>
      </c>
      <c r="I188" s="37" t="s">
        <v>9</v>
      </c>
      <c r="J188" s="38">
        <f>SUM(J155:J187)</f>
        <v>2868.2370000000001</v>
      </c>
      <c r="K188" s="30"/>
    </row>
    <row r="189" spans="1:11" ht="17.25">
      <c r="A189" s="30"/>
      <c r="B189" s="31"/>
      <c r="C189" s="31"/>
      <c r="D189" s="32"/>
      <c r="E189" s="55"/>
      <c r="F189" s="66"/>
      <c r="G189" s="67"/>
      <c r="H189" s="68"/>
      <c r="I189" s="67"/>
      <c r="J189" s="69"/>
      <c r="K189" s="30"/>
    </row>
    <row r="190" spans="1:11" ht="17.25">
      <c r="A190" s="46"/>
      <c r="B190" s="46"/>
      <c r="C190" s="46"/>
      <c r="D190" s="46"/>
      <c r="E190" s="45"/>
      <c r="F190" s="45"/>
      <c r="G190" s="45"/>
      <c r="H190" s="45"/>
      <c r="I190" s="45"/>
      <c r="J190" s="41"/>
      <c r="K190" s="46"/>
    </row>
    <row r="191" spans="1:11" ht="17.25">
      <c r="A191" s="121" t="s">
        <v>203</v>
      </c>
      <c r="B191" s="122"/>
      <c r="C191" s="122"/>
      <c r="D191" s="122"/>
      <c r="E191" s="122"/>
      <c r="F191" s="122"/>
      <c r="G191" s="122"/>
      <c r="H191" s="122"/>
      <c r="I191" s="122"/>
      <c r="J191" s="122"/>
      <c r="K191" s="123"/>
    </row>
    <row r="192" spans="1:11" ht="103.5">
      <c r="A192" s="11" t="s">
        <v>0</v>
      </c>
      <c r="B192" s="12" t="s">
        <v>1</v>
      </c>
      <c r="C192" s="13" t="s">
        <v>2</v>
      </c>
      <c r="D192" s="13" t="s">
        <v>3</v>
      </c>
      <c r="E192" s="11" t="s">
        <v>10</v>
      </c>
      <c r="F192" s="13" t="s">
        <v>4</v>
      </c>
      <c r="G192" s="13" t="s">
        <v>11</v>
      </c>
      <c r="H192" s="13" t="s">
        <v>5</v>
      </c>
      <c r="I192" s="13" t="s">
        <v>12</v>
      </c>
      <c r="J192" s="13" t="s">
        <v>6</v>
      </c>
      <c r="K192" s="13" t="s">
        <v>18</v>
      </c>
    </row>
    <row r="193" spans="1:11" s="72" customFormat="1" ht="17.25">
      <c r="A193" s="14">
        <v>1</v>
      </c>
      <c r="B193" s="14">
        <v>2</v>
      </c>
      <c r="C193" s="14">
        <v>3</v>
      </c>
      <c r="D193" s="14">
        <v>4</v>
      </c>
      <c r="E193" s="14">
        <v>5</v>
      </c>
      <c r="F193" s="14">
        <v>6</v>
      </c>
      <c r="G193" s="14">
        <v>7</v>
      </c>
      <c r="H193" s="14">
        <v>8</v>
      </c>
      <c r="I193" s="14">
        <v>9</v>
      </c>
      <c r="J193" s="14">
        <v>10</v>
      </c>
      <c r="K193" s="14">
        <v>11</v>
      </c>
    </row>
    <row r="194" spans="1:11" ht="69">
      <c r="A194" s="15">
        <v>1</v>
      </c>
      <c r="B194" s="16">
        <v>10139092035</v>
      </c>
      <c r="C194" s="17" t="s">
        <v>107</v>
      </c>
      <c r="D194" s="18" t="s">
        <v>45</v>
      </c>
      <c r="E194" s="19" t="s">
        <v>13</v>
      </c>
      <c r="F194" s="19">
        <v>2</v>
      </c>
      <c r="G194" s="20">
        <v>487.3</v>
      </c>
      <c r="H194" s="21">
        <f>F194*G194</f>
        <v>974.6</v>
      </c>
      <c r="I194" s="22">
        <v>0.23</v>
      </c>
      <c r="J194" s="23">
        <f>H194+(H194*I194)</f>
        <v>1198.758</v>
      </c>
      <c r="K194" s="24"/>
    </row>
    <row r="195" spans="1:11" ht="69">
      <c r="A195" s="16">
        <v>2</v>
      </c>
      <c r="B195" s="16">
        <v>10905658035</v>
      </c>
      <c r="C195" s="17" t="s">
        <v>107</v>
      </c>
      <c r="D195" s="18" t="s">
        <v>46</v>
      </c>
      <c r="E195" s="16" t="s">
        <v>13</v>
      </c>
      <c r="F195" s="16">
        <v>2</v>
      </c>
      <c r="G195" s="20">
        <v>631.5</v>
      </c>
      <c r="H195" s="21">
        <f t="shared" ref="H195:H201" si="8">F195*G195</f>
        <v>1263</v>
      </c>
      <c r="I195" s="22">
        <v>0.23</v>
      </c>
      <c r="J195" s="23">
        <f t="shared" ref="J195:J201" si="9">H195+(H195*I195)</f>
        <v>1553.49</v>
      </c>
      <c r="K195" s="29"/>
    </row>
    <row r="196" spans="1:11" ht="69">
      <c r="A196" s="15">
        <v>3</v>
      </c>
      <c r="B196" s="16">
        <v>11112821035</v>
      </c>
      <c r="C196" s="17" t="s">
        <v>107</v>
      </c>
      <c r="D196" s="18" t="s">
        <v>47</v>
      </c>
      <c r="E196" s="19" t="s">
        <v>13</v>
      </c>
      <c r="F196" s="19">
        <v>1</v>
      </c>
      <c r="G196" s="20">
        <v>1342.6</v>
      </c>
      <c r="H196" s="21">
        <f t="shared" si="8"/>
        <v>1342.6</v>
      </c>
      <c r="I196" s="22">
        <v>0.23</v>
      </c>
      <c r="J196" s="23">
        <f t="shared" si="9"/>
        <v>1651.3979999999999</v>
      </c>
      <c r="K196" s="29"/>
    </row>
    <row r="197" spans="1:11" ht="51.75">
      <c r="A197" s="16">
        <v>4</v>
      </c>
      <c r="B197" s="16">
        <v>10139076035</v>
      </c>
      <c r="C197" s="17" t="s">
        <v>107</v>
      </c>
      <c r="D197" s="18" t="s">
        <v>48</v>
      </c>
      <c r="E197" s="16" t="s">
        <v>13</v>
      </c>
      <c r="F197" s="16">
        <v>1</v>
      </c>
      <c r="G197" s="20">
        <v>583.70000000000005</v>
      </c>
      <c r="H197" s="21">
        <f t="shared" si="8"/>
        <v>583.70000000000005</v>
      </c>
      <c r="I197" s="22">
        <v>0.23</v>
      </c>
      <c r="J197" s="23">
        <f t="shared" si="9"/>
        <v>717.95100000000002</v>
      </c>
      <c r="K197" s="29"/>
    </row>
    <row r="198" spans="1:11" s="64" customFormat="1" ht="69">
      <c r="A198" s="15">
        <v>5</v>
      </c>
      <c r="B198" s="16">
        <v>10414433035</v>
      </c>
      <c r="C198" s="17" t="s">
        <v>107</v>
      </c>
      <c r="D198" s="18" t="s">
        <v>49</v>
      </c>
      <c r="E198" s="19" t="s">
        <v>13</v>
      </c>
      <c r="F198" s="19">
        <v>1</v>
      </c>
      <c r="G198" s="20">
        <v>447.5</v>
      </c>
      <c r="H198" s="21">
        <f t="shared" si="8"/>
        <v>447.5</v>
      </c>
      <c r="I198" s="22">
        <v>0.23</v>
      </c>
      <c r="J198" s="23">
        <f t="shared" si="9"/>
        <v>550.42499999999995</v>
      </c>
      <c r="K198" s="29"/>
    </row>
    <row r="199" spans="1:11" s="64" customFormat="1" ht="51.75">
      <c r="A199" s="16">
        <v>6</v>
      </c>
      <c r="B199" s="16">
        <v>11215558035</v>
      </c>
      <c r="C199" s="17" t="s">
        <v>107</v>
      </c>
      <c r="D199" s="18" t="s">
        <v>50</v>
      </c>
      <c r="E199" s="19" t="s">
        <v>13</v>
      </c>
      <c r="F199" s="19">
        <v>1</v>
      </c>
      <c r="G199" s="20">
        <v>846.4</v>
      </c>
      <c r="H199" s="21">
        <f t="shared" si="8"/>
        <v>846.4</v>
      </c>
      <c r="I199" s="22">
        <v>0.23</v>
      </c>
      <c r="J199" s="23">
        <f t="shared" si="9"/>
        <v>1041.0719999999999</v>
      </c>
      <c r="K199" s="29"/>
    </row>
    <row r="200" spans="1:11" s="64" customFormat="1" ht="51.75">
      <c r="A200" s="15">
        <v>7</v>
      </c>
      <c r="B200" s="16">
        <v>10139068035</v>
      </c>
      <c r="C200" s="17" t="s">
        <v>107</v>
      </c>
      <c r="D200" s="18" t="s">
        <v>51</v>
      </c>
      <c r="E200" s="16" t="s">
        <v>13</v>
      </c>
      <c r="F200" s="16">
        <v>1</v>
      </c>
      <c r="G200" s="20">
        <v>417.9</v>
      </c>
      <c r="H200" s="21">
        <f t="shared" si="8"/>
        <v>417.9</v>
      </c>
      <c r="I200" s="22">
        <v>0.23</v>
      </c>
      <c r="J200" s="23">
        <f t="shared" si="9"/>
        <v>514.01699999999994</v>
      </c>
      <c r="K200" s="29"/>
    </row>
    <row r="201" spans="1:11" s="64" customFormat="1" ht="69">
      <c r="A201" s="16">
        <v>8</v>
      </c>
      <c r="B201" s="16">
        <v>10176303035</v>
      </c>
      <c r="C201" s="17" t="s">
        <v>107</v>
      </c>
      <c r="D201" s="18" t="s">
        <v>52</v>
      </c>
      <c r="E201" s="19" t="s">
        <v>13</v>
      </c>
      <c r="F201" s="19">
        <v>2</v>
      </c>
      <c r="G201" s="20">
        <v>650.70000000000005</v>
      </c>
      <c r="H201" s="21">
        <f t="shared" si="8"/>
        <v>1301.4000000000001</v>
      </c>
      <c r="I201" s="22">
        <v>0.23</v>
      </c>
      <c r="J201" s="23">
        <f t="shared" si="9"/>
        <v>1600.7220000000002</v>
      </c>
      <c r="K201" s="29"/>
    </row>
    <row r="202" spans="1:11" s="64" customFormat="1" ht="17.25">
      <c r="A202" s="30"/>
      <c r="B202" s="31"/>
      <c r="C202" s="31"/>
      <c r="D202" s="32"/>
      <c r="E202" s="33"/>
      <c r="F202" s="34" t="s">
        <v>7</v>
      </c>
      <c r="G202" s="35" t="s">
        <v>8</v>
      </c>
      <c r="H202" s="36">
        <f>SUM(H194:H201)</f>
        <v>7177.0999999999985</v>
      </c>
      <c r="I202" s="37" t="s">
        <v>9</v>
      </c>
      <c r="J202" s="38">
        <f>SUM(J194:J201)</f>
        <v>8827.8330000000005</v>
      </c>
      <c r="K202" s="30"/>
    </row>
    <row r="203" spans="1:11" s="64" customFormat="1" ht="17.25">
      <c r="A203" s="30"/>
      <c r="B203" s="31"/>
      <c r="C203" s="31"/>
      <c r="D203" s="32"/>
      <c r="E203" s="55"/>
      <c r="F203" s="66"/>
      <c r="G203" s="67"/>
      <c r="H203" s="68"/>
      <c r="I203" s="67"/>
      <c r="J203" s="69"/>
      <c r="K203" s="30"/>
    </row>
    <row r="204" spans="1:11" s="64" customFormat="1" ht="17.25">
      <c r="A204" s="46"/>
      <c r="B204" s="46"/>
      <c r="C204" s="46"/>
      <c r="D204" s="46"/>
      <c r="E204" s="45"/>
      <c r="F204" s="45"/>
      <c r="G204" s="45"/>
      <c r="H204" s="45"/>
      <c r="I204" s="45"/>
      <c r="J204" s="41"/>
      <c r="K204" s="46"/>
    </row>
    <row r="205" spans="1:11" s="64" customFormat="1" ht="17.25">
      <c r="A205" s="121" t="s">
        <v>204</v>
      </c>
      <c r="B205" s="122"/>
      <c r="C205" s="122"/>
      <c r="D205" s="122"/>
      <c r="E205" s="122"/>
      <c r="F205" s="122"/>
      <c r="G205" s="122"/>
      <c r="H205" s="122"/>
      <c r="I205" s="122"/>
      <c r="J205" s="122"/>
      <c r="K205" s="123"/>
    </row>
    <row r="206" spans="1:11" s="64" customFormat="1" ht="103.5">
      <c r="A206" s="11" t="s">
        <v>0</v>
      </c>
      <c r="B206" s="12" t="s">
        <v>1</v>
      </c>
      <c r="C206" s="13" t="s">
        <v>2</v>
      </c>
      <c r="D206" s="13" t="s">
        <v>3</v>
      </c>
      <c r="E206" s="11" t="s">
        <v>10</v>
      </c>
      <c r="F206" s="13" t="s">
        <v>4</v>
      </c>
      <c r="G206" s="13" t="s">
        <v>11</v>
      </c>
      <c r="H206" s="13" t="s">
        <v>5</v>
      </c>
      <c r="I206" s="13" t="s">
        <v>12</v>
      </c>
      <c r="J206" s="13" t="s">
        <v>6</v>
      </c>
      <c r="K206" s="13" t="s">
        <v>18</v>
      </c>
    </row>
    <row r="207" spans="1:11" s="64" customFormat="1" ht="17.25">
      <c r="A207" s="14">
        <v>1</v>
      </c>
      <c r="B207" s="14">
        <v>2</v>
      </c>
      <c r="C207" s="14">
        <v>3</v>
      </c>
      <c r="D207" s="14">
        <v>4</v>
      </c>
      <c r="E207" s="14">
        <v>5</v>
      </c>
      <c r="F207" s="14">
        <v>6</v>
      </c>
      <c r="G207" s="14">
        <v>7</v>
      </c>
      <c r="H207" s="14">
        <v>8</v>
      </c>
      <c r="I207" s="14">
        <v>9</v>
      </c>
      <c r="J207" s="14">
        <v>10</v>
      </c>
      <c r="K207" s="14">
        <v>11</v>
      </c>
    </row>
    <row r="208" spans="1:11" s="64" customFormat="1" ht="34.5">
      <c r="A208" s="15">
        <v>1</v>
      </c>
      <c r="B208" s="63" t="s">
        <v>56</v>
      </c>
      <c r="C208" s="17" t="s">
        <v>107</v>
      </c>
      <c r="D208" s="18" t="s">
        <v>84</v>
      </c>
      <c r="E208" s="19" t="s">
        <v>55</v>
      </c>
      <c r="F208" s="19">
        <v>1</v>
      </c>
      <c r="G208" s="20">
        <v>249.6</v>
      </c>
      <c r="H208" s="21">
        <f>F208*G208</f>
        <v>249.6</v>
      </c>
      <c r="I208" s="22">
        <v>0.23</v>
      </c>
      <c r="J208" s="23">
        <f>H208+(H208*I208)</f>
        <v>307.00799999999998</v>
      </c>
      <c r="K208" s="15"/>
    </row>
    <row r="209" spans="1:11" s="64" customFormat="1" ht="34.5">
      <c r="A209" s="15">
        <v>2</v>
      </c>
      <c r="B209" s="63" t="s">
        <v>69</v>
      </c>
      <c r="C209" s="17" t="s">
        <v>107</v>
      </c>
      <c r="D209" s="18" t="s">
        <v>620</v>
      </c>
      <c r="E209" s="63" t="s">
        <v>70</v>
      </c>
      <c r="F209" s="63">
        <v>1</v>
      </c>
      <c r="G209" s="20">
        <v>253</v>
      </c>
      <c r="H209" s="21">
        <f t="shared" ref="H209:H260" si="10">F209*G209</f>
        <v>253</v>
      </c>
      <c r="I209" s="22">
        <v>0.23</v>
      </c>
      <c r="J209" s="23">
        <f t="shared" ref="J209:J260" si="11">H209+(H209*I209)</f>
        <v>311.19</v>
      </c>
      <c r="K209" s="63"/>
    </row>
    <row r="210" spans="1:11" s="64" customFormat="1" ht="34.5">
      <c r="A210" s="15">
        <v>3</v>
      </c>
      <c r="B210" s="63" t="s">
        <v>85</v>
      </c>
      <c r="C210" s="17" t="s">
        <v>107</v>
      </c>
      <c r="D210" s="18" t="s">
        <v>194</v>
      </c>
      <c r="E210" s="19" t="s">
        <v>83</v>
      </c>
      <c r="F210" s="19">
        <v>1</v>
      </c>
      <c r="G210" s="20">
        <v>402.5</v>
      </c>
      <c r="H210" s="21">
        <f t="shared" si="10"/>
        <v>402.5</v>
      </c>
      <c r="I210" s="22">
        <v>0.23</v>
      </c>
      <c r="J210" s="23">
        <f t="shared" si="11"/>
        <v>495.07499999999999</v>
      </c>
      <c r="K210" s="63"/>
    </row>
    <row r="211" spans="1:11" s="64" customFormat="1" ht="34.5">
      <c r="A211" s="15">
        <v>4</v>
      </c>
      <c r="B211" s="63" t="s">
        <v>86</v>
      </c>
      <c r="C211" s="17" t="s">
        <v>107</v>
      </c>
      <c r="D211" s="18" t="s">
        <v>87</v>
      </c>
      <c r="E211" s="63" t="s">
        <v>70</v>
      </c>
      <c r="F211" s="63">
        <v>1</v>
      </c>
      <c r="G211" s="20">
        <v>230</v>
      </c>
      <c r="H211" s="21">
        <f t="shared" si="10"/>
        <v>230</v>
      </c>
      <c r="I211" s="22">
        <v>0.23</v>
      </c>
      <c r="J211" s="23">
        <f t="shared" si="11"/>
        <v>282.89999999999998</v>
      </c>
      <c r="K211" s="63"/>
    </row>
    <row r="212" spans="1:11" s="64" customFormat="1" ht="34.5">
      <c r="A212" s="15">
        <v>5</v>
      </c>
      <c r="B212" s="63" t="s">
        <v>122</v>
      </c>
      <c r="C212" s="17" t="s">
        <v>107</v>
      </c>
      <c r="D212" s="18" t="s">
        <v>121</v>
      </c>
      <c r="E212" s="19" t="s">
        <v>64</v>
      </c>
      <c r="F212" s="19">
        <v>1</v>
      </c>
      <c r="G212" s="20">
        <v>254.2</v>
      </c>
      <c r="H212" s="21">
        <f t="shared" si="10"/>
        <v>254.2</v>
      </c>
      <c r="I212" s="22">
        <v>0.23</v>
      </c>
      <c r="J212" s="23">
        <f t="shared" si="11"/>
        <v>312.666</v>
      </c>
      <c r="K212" s="63"/>
    </row>
    <row r="213" spans="1:11" s="64" customFormat="1" ht="34.5">
      <c r="A213" s="15">
        <v>6</v>
      </c>
      <c r="B213" s="63" t="s">
        <v>153</v>
      </c>
      <c r="C213" s="17" t="s">
        <v>107</v>
      </c>
      <c r="D213" s="18" t="s">
        <v>621</v>
      </c>
      <c r="E213" s="63" t="s">
        <v>70</v>
      </c>
      <c r="F213" s="63">
        <v>1</v>
      </c>
      <c r="G213" s="20">
        <v>748.7</v>
      </c>
      <c r="H213" s="21">
        <f t="shared" si="10"/>
        <v>748.7</v>
      </c>
      <c r="I213" s="22">
        <v>0.23</v>
      </c>
      <c r="J213" s="23">
        <f t="shared" si="11"/>
        <v>920.90100000000007</v>
      </c>
      <c r="K213" s="63"/>
    </row>
    <row r="214" spans="1:11" s="64" customFormat="1" ht="34.5">
      <c r="A214" s="15">
        <v>7</v>
      </c>
      <c r="B214" s="63" t="s">
        <v>164</v>
      </c>
      <c r="C214" s="17" t="s">
        <v>107</v>
      </c>
      <c r="D214" s="18" t="s">
        <v>165</v>
      </c>
      <c r="E214" s="19" t="s">
        <v>70</v>
      </c>
      <c r="F214" s="19">
        <v>1</v>
      </c>
      <c r="G214" s="20">
        <v>189.8</v>
      </c>
      <c r="H214" s="21">
        <f t="shared" si="10"/>
        <v>189.8</v>
      </c>
      <c r="I214" s="22">
        <v>0.23</v>
      </c>
      <c r="J214" s="23">
        <f t="shared" si="11"/>
        <v>233.45400000000001</v>
      </c>
      <c r="K214" s="63"/>
    </row>
    <row r="215" spans="1:11" s="64" customFormat="1" ht="34.5">
      <c r="A215" s="15">
        <v>8</v>
      </c>
      <c r="B215" s="63" t="s">
        <v>168</v>
      </c>
      <c r="C215" s="17" t="s">
        <v>107</v>
      </c>
      <c r="D215" s="18" t="s">
        <v>622</v>
      </c>
      <c r="E215" s="19" t="s">
        <v>169</v>
      </c>
      <c r="F215" s="19">
        <v>1</v>
      </c>
      <c r="G215" s="20">
        <v>834.9</v>
      </c>
      <c r="H215" s="21">
        <f t="shared" si="10"/>
        <v>834.9</v>
      </c>
      <c r="I215" s="22">
        <v>0.23</v>
      </c>
      <c r="J215" s="23">
        <f t="shared" si="11"/>
        <v>1026.9269999999999</v>
      </c>
      <c r="K215" s="63"/>
    </row>
    <row r="216" spans="1:11" s="64" customFormat="1" ht="34.5">
      <c r="A216" s="15">
        <v>9</v>
      </c>
      <c r="B216" s="63" t="s">
        <v>170</v>
      </c>
      <c r="C216" s="17" t="s">
        <v>107</v>
      </c>
      <c r="D216" s="18" t="s">
        <v>623</v>
      </c>
      <c r="E216" s="19" t="s">
        <v>169</v>
      </c>
      <c r="F216" s="19">
        <v>1</v>
      </c>
      <c r="G216" s="20">
        <v>917.7</v>
      </c>
      <c r="H216" s="21">
        <f t="shared" si="10"/>
        <v>917.7</v>
      </c>
      <c r="I216" s="22">
        <v>0.23</v>
      </c>
      <c r="J216" s="23">
        <f t="shared" si="11"/>
        <v>1128.7710000000002</v>
      </c>
      <c r="K216" s="63"/>
    </row>
    <row r="217" spans="1:11" s="64" customFormat="1" ht="34.5">
      <c r="A217" s="15">
        <v>10</v>
      </c>
      <c r="B217" s="63" t="s">
        <v>624</v>
      </c>
      <c r="C217" s="17" t="s">
        <v>107</v>
      </c>
      <c r="D217" s="18" t="s">
        <v>625</v>
      </c>
      <c r="E217" s="19" t="s">
        <v>171</v>
      </c>
      <c r="F217" s="19">
        <v>1</v>
      </c>
      <c r="G217" s="20">
        <v>1055.7</v>
      </c>
      <c r="H217" s="21">
        <f t="shared" si="10"/>
        <v>1055.7</v>
      </c>
      <c r="I217" s="22">
        <v>0.23</v>
      </c>
      <c r="J217" s="23">
        <f t="shared" si="11"/>
        <v>1298.511</v>
      </c>
      <c r="K217" s="63"/>
    </row>
    <row r="218" spans="1:11" s="64" customFormat="1" ht="34.5">
      <c r="A218" s="15">
        <v>11</v>
      </c>
      <c r="B218" s="63" t="s">
        <v>626</v>
      </c>
      <c r="C218" s="17" t="s">
        <v>107</v>
      </c>
      <c r="D218" s="18" t="s">
        <v>627</v>
      </c>
      <c r="E218" s="19" t="s">
        <v>172</v>
      </c>
      <c r="F218" s="19">
        <v>1</v>
      </c>
      <c r="G218" s="20">
        <v>1055.7</v>
      </c>
      <c r="H218" s="21">
        <f t="shared" si="10"/>
        <v>1055.7</v>
      </c>
      <c r="I218" s="22">
        <v>0.23</v>
      </c>
      <c r="J218" s="23">
        <f t="shared" si="11"/>
        <v>1298.511</v>
      </c>
      <c r="K218" s="63"/>
    </row>
    <row r="219" spans="1:11" s="64" customFormat="1" ht="34.5">
      <c r="A219" s="15">
        <v>12</v>
      </c>
      <c r="B219" s="63" t="s">
        <v>191</v>
      </c>
      <c r="C219" s="17" t="s">
        <v>107</v>
      </c>
      <c r="D219" s="18" t="s">
        <v>192</v>
      </c>
      <c r="E219" s="19" t="s">
        <v>55</v>
      </c>
      <c r="F219" s="19">
        <v>1</v>
      </c>
      <c r="G219" s="20">
        <v>95.5</v>
      </c>
      <c r="H219" s="21">
        <f t="shared" si="10"/>
        <v>95.5</v>
      </c>
      <c r="I219" s="22">
        <v>0.23</v>
      </c>
      <c r="J219" s="23">
        <f t="shared" si="11"/>
        <v>117.465</v>
      </c>
      <c r="K219" s="63"/>
    </row>
    <row r="220" spans="1:11" s="64" customFormat="1" ht="34.5">
      <c r="A220" s="15">
        <v>13</v>
      </c>
      <c r="B220" s="63" t="s">
        <v>316</v>
      </c>
      <c r="C220" s="17" t="s">
        <v>107</v>
      </c>
      <c r="D220" s="18" t="s">
        <v>317</v>
      </c>
      <c r="E220" s="63" t="s">
        <v>256</v>
      </c>
      <c r="F220" s="63">
        <v>1</v>
      </c>
      <c r="G220" s="20">
        <v>239.2</v>
      </c>
      <c r="H220" s="21">
        <f t="shared" si="10"/>
        <v>239.2</v>
      </c>
      <c r="I220" s="22">
        <v>0.23</v>
      </c>
      <c r="J220" s="23">
        <f t="shared" si="11"/>
        <v>294.21600000000001</v>
      </c>
      <c r="K220" s="63"/>
    </row>
    <row r="221" spans="1:11" s="64" customFormat="1" ht="34.5">
      <c r="A221" s="15">
        <v>14</v>
      </c>
      <c r="B221" s="63" t="s">
        <v>318</v>
      </c>
      <c r="C221" s="17" t="s">
        <v>107</v>
      </c>
      <c r="D221" s="18" t="s">
        <v>319</v>
      </c>
      <c r="E221" s="63" t="s">
        <v>320</v>
      </c>
      <c r="F221" s="63">
        <v>1</v>
      </c>
      <c r="G221" s="20">
        <v>648.6</v>
      </c>
      <c r="H221" s="21">
        <f t="shared" si="10"/>
        <v>648.6</v>
      </c>
      <c r="I221" s="22">
        <v>0.23</v>
      </c>
      <c r="J221" s="23">
        <f t="shared" si="11"/>
        <v>797.77800000000002</v>
      </c>
      <c r="K221" s="63"/>
    </row>
    <row r="222" spans="1:11" s="64" customFormat="1" ht="34.5">
      <c r="A222" s="15">
        <v>15</v>
      </c>
      <c r="B222" s="63" t="s">
        <v>321</v>
      </c>
      <c r="C222" s="17" t="s">
        <v>107</v>
      </c>
      <c r="D222" s="18" t="s">
        <v>322</v>
      </c>
      <c r="E222" s="63" t="s">
        <v>70</v>
      </c>
      <c r="F222" s="63">
        <v>1</v>
      </c>
      <c r="G222" s="20">
        <v>182.9</v>
      </c>
      <c r="H222" s="21">
        <f t="shared" si="10"/>
        <v>182.9</v>
      </c>
      <c r="I222" s="22">
        <v>0.23</v>
      </c>
      <c r="J222" s="23">
        <f t="shared" si="11"/>
        <v>224.96700000000001</v>
      </c>
      <c r="K222" s="63"/>
    </row>
    <row r="223" spans="1:11" s="64" customFormat="1" ht="34.5">
      <c r="A223" s="15">
        <v>16</v>
      </c>
      <c r="B223" s="63">
        <v>148997</v>
      </c>
      <c r="C223" s="17" t="s">
        <v>107</v>
      </c>
      <c r="D223" s="18" t="s">
        <v>323</v>
      </c>
      <c r="E223" s="63" t="s">
        <v>324</v>
      </c>
      <c r="F223" s="63">
        <v>1</v>
      </c>
      <c r="G223" s="20">
        <v>131.1</v>
      </c>
      <c r="H223" s="21">
        <f t="shared" si="10"/>
        <v>131.1</v>
      </c>
      <c r="I223" s="22">
        <v>0.23</v>
      </c>
      <c r="J223" s="23">
        <f t="shared" si="11"/>
        <v>161.25299999999999</v>
      </c>
      <c r="K223" s="63"/>
    </row>
    <row r="224" spans="1:11" s="64" customFormat="1" ht="34.5">
      <c r="A224" s="15">
        <v>17</v>
      </c>
      <c r="B224" s="63">
        <v>72061</v>
      </c>
      <c r="C224" s="17" t="s">
        <v>107</v>
      </c>
      <c r="D224" s="18" t="s">
        <v>325</v>
      </c>
      <c r="E224" s="63" t="s">
        <v>326</v>
      </c>
      <c r="F224" s="63">
        <v>1</v>
      </c>
      <c r="G224" s="20">
        <v>384.1</v>
      </c>
      <c r="H224" s="21">
        <f t="shared" si="10"/>
        <v>384.1</v>
      </c>
      <c r="I224" s="22">
        <v>0.23</v>
      </c>
      <c r="J224" s="23">
        <f t="shared" si="11"/>
        <v>472.44300000000004</v>
      </c>
      <c r="K224" s="63"/>
    </row>
    <row r="225" spans="1:11" s="64" customFormat="1" ht="34.5">
      <c r="A225" s="15">
        <v>18</v>
      </c>
      <c r="B225" s="63">
        <v>305553</v>
      </c>
      <c r="C225" s="17" t="s">
        <v>107</v>
      </c>
      <c r="D225" s="18" t="s">
        <v>327</v>
      </c>
      <c r="E225" s="63" t="s">
        <v>70</v>
      </c>
      <c r="F225" s="63">
        <v>1</v>
      </c>
      <c r="G225" s="20">
        <v>169.1</v>
      </c>
      <c r="H225" s="21">
        <f t="shared" si="10"/>
        <v>169.1</v>
      </c>
      <c r="I225" s="22">
        <v>0.23</v>
      </c>
      <c r="J225" s="23">
        <f t="shared" si="11"/>
        <v>207.99299999999999</v>
      </c>
      <c r="K225" s="63"/>
    </row>
    <row r="226" spans="1:11" s="64" customFormat="1" ht="34.5">
      <c r="A226" s="15">
        <v>19</v>
      </c>
      <c r="B226" s="63" t="s">
        <v>328</v>
      </c>
      <c r="C226" s="17" t="s">
        <v>107</v>
      </c>
      <c r="D226" s="18" t="s">
        <v>249</v>
      </c>
      <c r="E226" s="63" t="s">
        <v>124</v>
      </c>
      <c r="F226" s="63">
        <v>1</v>
      </c>
      <c r="G226" s="20">
        <v>920</v>
      </c>
      <c r="H226" s="21">
        <f t="shared" si="10"/>
        <v>920</v>
      </c>
      <c r="I226" s="22">
        <v>0.23</v>
      </c>
      <c r="J226" s="23">
        <f t="shared" si="11"/>
        <v>1131.5999999999999</v>
      </c>
      <c r="K226" s="63"/>
    </row>
    <row r="227" spans="1:11" s="64" customFormat="1" ht="34.5">
      <c r="A227" s="15">
        <v>20</v>
      </c>
      <c r="B227" s="63" t="s">
        <v>329</v>
      </c>
      <c r="C227" s="17" t="s">
        <v>107</v>
      </c>
      <c r="D227" s="18" t="s">
        <v>193</v>
      </c>
      <c r="E227" s="63" t="s">
        <v>64</v>
      </c>
      <c r="F227" s="63">
        <v>1</v>
      </c>
      <c r="G227" s="20">
        <v>125.4</v>
      </c>
      <c r="H227" s="21">
        <f t="shared" si="10"/>
        <v>125.4</v>
      </c>
      <c r="I227" s="65">
        <v>0.08</v>
      </c>
      <c r="J227" s="23">
        <f t="shared" si="11"/>
        <v>135.43200000000002</v>
      </c>
      <c r="K227" s="63"/>
    </row>
    <row r="228" spans="1:11" s="64" customFormat="1" ht="34.5">
      <c r="A228" s="15">
        <v>21</v>
      </c>
      <c r="B228" s="63" t="s">
        <v>330</v>
      </c>
      <c r="C228" s="17" t="s">
        <v>107</v>
      </c>
      <c r="D228" s="18" t="s">
        <v>331</v>
      </c>
      <c r="E228" s="63" t="s">
        <v>332</v>
      </c>
      <c r="F228" s="63">
        <v>1</v>
      </c>
      <c r="G228" s="20">
        <v>107</v>
      </c>
      <c r="H228" s="21">
        <f t="shared" si="10"/>
        <v>107</v>
      </c>
      <c r="I228" s="65">
        <v>0.08</v>
      </c>
      <c r="J228" s="23">
        <f t="shared" si="11"/>
        <v>115.56</v>
      </c>
      <c r="K228" s="63"/>
    </row>
    <row r="229" spans="1:11" s="64" customFormat="1" ht="34.5">
      <c r="A229" s="15">
        <v>22</v>
      </c>
      <c r="B229" s="63" t="s">
        <v>333</v>
      </c>
      <c r="C229" s="17" t="s">
        <v>107</v>
      </c>
      <c r="D229" s="18" t="s">
        <v>334</v>
      </c>
      <c r="E229" s="63" t="s">
        <v>55</v>
      </c>
      <c r="F229" s="63">
        <v>1</v>
      </c>
      <c r="G229" s="20">
        <v>110.4</v>
      </c>
      <c r="H229" s="21">
        <f t="shared" si="10"/>
        <v>110.4</v>
      </c>
      <c r="I229" s="65">
        <v>0.08</v>
      </c>
      <c r="J229" s="23">
        <f t="shared" si="11"/>
        <v>119.232</v>
      </c>
      <c r="K229" s="63"/>
    </row>
    <row r="230" spans="1:11" s="64" customFormat="1" ht="34.5">
      <c r="A230" s="15">
        <v>23</v>
      </c>
      <c r="B230" s="63" t="s">
        <v>335</v>
      </c>
      <c r="C230" s="17" t="s">
        <v>107</v>
      </c>
      <c r="D230" s="18" t="s">
        <v>336</v>
      </c>
      <c r="E230" s="63" t="s">
        <v>124</v>
      </c>
      <c r="F230" s="63">
        <v>1</v>
      </c>
      <c r="G230" s="20">
        <v>452</v>
      </c>
      <c r="H230" s="21">
        <f t="shared" si="10"/>
        <v>452</v>
      </c>
      <c r="I230" s="22">
        <v>0.23</v>
      </c>
      <c r="J230" s="23">
        <f t="shared" si="11"/>
        <v>555.96</v>
      </c>
      <c r="K230" s="63"/>
    </row>
    <row r="231" spans="1:11" s="64" customFormat="1" ht="34.5">
      <c r="A231" s="15">
        <v>24</v>
      </c>
      <c r="B231" s="63" t="s">
        <v>337</v>
      </c>
      <c r="C231" s="17" t="s">
        <v>107</v>
      </c>
      <c r="D231" s="18" t="s">
        <v>338</v>
      </c>
      <c r="E231" s="63" t="s">
        <v>256</v>
      </c>
      <c r="F231" s="63">
        <v>1</v>
      </c>
      <c r="G231" s="20">
        <v>420.9</v>
      </c>
      <c r="H231" s="21">
        <f t="shared" si="10"/>
        <v>420.9</v>
      </c>
      <c r="I231" s="65">
        <v>0.23</v>
      </c>
      <c r="J231" s="23">
        <f t="shared" si="11"/>
        <v>517.70699999999999</v>
      </c>
      <c r="K231" s="63"/>
    </row>
    <row r="232" spans="1:11" s="64" customFormat="1" ht="34.5">
      <c r="A232" s="15">
        <v>25</v>
      </c>
      <c r="B232" s="63" t="s">
        <v>339</v>
      </c>
      <c r="C232" s="17" t="s">
        <v>107</v>
      </c>
      <c r="D232" s="18" t="s">
        <v>340</v>
      </c>
      <c r="E232" s="63" t="s">
        <v>341</v>
      </c>
      <c r="F232" s="63">
        <v>1</v>
      </c>
      <c r="G232" s="20">
        <v>901.6</v>
      </c>
      <c r="H232" s="21">
        <f t="shared" si="10"/>
        <v>901.6</v>
      </c>
      <c r="I232" s="22">
        <v>0.23</v>
      </c>
      <c r="J232" s="23">
        <f t="shared" si="11"/>
        <v>1108.9680000000001</v>
      </c>
      <c r="K232" s="63"/>
    </row>
    <row r="233" spans="1:11" s="64" customFormat="1" ht="34.5">
      <c r="A233" s="15">
        <v>26</v>
      </c>
      <c r="B233" s="63" t="s">
        <v>342</v>
      </c>
      <c r="C233" s="17" t="s">
        <v>107</v>
      </c>
      <c r="D233" s="18" t="s">
        <v>343</v>
      </c>
      <c r="E233" s="63" t="s">
        <v>250</v>
      </c>
      <c r="F233" s="63">
        <v>1</v>
      </c>
      <c r="G233" s="20">
        <v>887.8</v>
      </c>
      <c r="H233" s="21">
        <f t="shared" si="10"/>
        <v>887.8</v>
      </c>
      <c r="I233" s="65">
        <v>0.23</v>
      </c>
      <c r="J233" s="23">
        <f t="shared" si="11"/>
        <v>1091.9939999999999</v>
      </c>
      <c r="K233" s="63"/>
    </row>
    <row r="234" spans="1:11" s="64" customFormat="1" ht="34.5">
      <c r="A234" s="15">
        <v>27</v>
      </c>
      <c r="B234" s="63">
        <v>284246</v>
      </c>
      <c r="C234" s="17" t="s">
        <v>107</v>
      </c>
      <c r="D234" s="18" t="s">
        <v>344</v>
      </c>
      <c r="E234" s="63" t="s">
        <v>256</v>
      </c>
      <c r="F234" s="63">
        <v>1</v>
      </c>
      <c r="G234" s="20">
        <v>695.8</v>
      </c>
      <c r="H234" s="21">
        <f t="shared" si="10"/>
        <v>695.8</v>
      </c>
      <c r="I234" s="65">
        <v>0.23</v>
      </c>
      <c r="J234" s="23">
        <f t="shared" si="11"/>
        <v>855.83399999999995</v>
      </c>
      <c r="K234" s="63"/>
    </row>
    <row r="235" spans="1:11" s="64" customFormat="1" ht="34.5">
      <c r="A235" s="15">
        <v>28</v>
      </c>
      <c r="B235" s="63">
        <v>841513</v>
      </c>
      <c r="C235" s="17" t="s">
        <v>107</v>
      </c>
      <c r="D235" s="18" t="s">
        <v>345</v>
      </c>
      <c r="E235" s="63" t="s">
        <v>76</v>
      </c>
      <c r="F235" s="63">
        <v>1</v>
      </c>
      <c r="G235" s="20">
        <v>345</v>
      </c>
      <c r="H235" s="21">
        <f t="shared" si="10"/>
        <v>345</v>
      </c>
      <c r="I235" s="65">
        <v>0.23</v>
      </c>
      <c r="J235" s="23">
        <f t="shared" si="11"/>
        <v>424.35</v>
      </c>
      <c r="K235" s="63"/>
    </row>
    <row r="236" spans="1:11" s="64" customFormat="1" ht="34.5">
      <c r="A236" s="15">
        <v>29</v>
      </c>
      <c r="B236" s="63" t="s">
        <v>346</v>
      </c>
      <c r="C236" s="17" t="s">
        <v>107</v>
      </c>
      <c r="D236" s="18" t="s">
        <v>345</v>
      </c>
      <c r="E236" s="63" t="s">
        <v>59</v>
      </c>
      <c r="F236" s="63">
        <v>1</v>
      </c>
      <c r="G236" s="20">
        <v>495.7</v>
      </c>
      <c r="H236" s="21">
        <f t="shared" si="10"/>
        <v>495.7</v>
      </c>
      <c r="I236" s="65">
        <v>0.23</v>
      </c>
      <c r="J236" s="23">
        <f t="shared" si="11"/>
        <v>609.71100000000001</v>
      </c>
      <c r="K236" s="63"/>
    </row>
    <row r="237" spans="1:11" s="64" customFormat="1" ht="34.5">
      <c r="A237" s="15">
        <v>30</v>
      </c>
      <c r="B237" s="63" t="s">
        <v>347</v>
      </c>
      <c r="C237" s="17" t="s">
        <v>107</v>
      </c>
      <c r="D237" s="18" t="s">
        <v>348</v>
      </c>
      <c r="E237" s="63" t="s">
        <v>252</v>
      </c>
      <c r="F237" s="63">
        <v>1</v>
      </c>
      <c r="G237" s="20">
        <v>361.1</v>
      </c>
      <c r="H237" s="21">
        <f t="shared" si="10"/>
        <v>361.1</v>
      </c>
      <c r="I237" s="65">
        <v>0.23</v>
      </c>
      <c r="J237" s="23">
        <f t="shared" si="11"/>
        <v>444.15300000000002</v>
      </c>
      <c r="K237" s="63"/>
    </row>
    <row r="238" spans="1:11" s="64" customFormat="1" ht="34.5">
      <c r="A238" s="15">
        <v>31</v>
      </c>
      <c r="B238" s="63" t="s">
        <v>349</v>
      </c>
      <c r="C238" s="17" t="s">
        <v>107</v>
      </c>
      <c r="D238" s="18" t="s">
        <v>350</v>
      </c>
      <c r="E238" s="63" t="s">
        <v>280</v>
      </c>
      <c r="F238" s="63">
        <v>1</v>
      </c>
      <c r="G238" s="20">
        <v>1863</v>
      </c>
      <c r="H238" s="21">
        <f t="shared" si="10"/>
        <v>1863</v>
      </c>
      <c r="I238" s="22">
        <v>0.23</v>
      </c>
      <c r="J238" s="23">
        <f t="shared" si="11"/>
        <v>2291.4899999999998</v>
      </c>
      <c r="K238" s="63"/>
    </row>
    <row r="239" spans="1:11" s="64" customFormat="1" ht="34.5">
      <c r="A239" s="15">
        <v>32</v>
      </c>
      <c r="B239" s="63" t="s">
        <v>351</v>
      </c>
      <c r="C239" s="17" t="s">
        <v>107</v>
      </c>
      <c r="D239" s="18" t="s">
        <v>352</v>
      </c>
      <c r="E239" s="63" t="s">
        <v>59</v>
      </c>
      <c r="F239" s="63">
        <v>1</v>
      </c>
      <c r="G239" s="20">
        <v>1736.5</v>
      </c>
      <c r="H239" s="21">
        <f t="shared" si="10"/>
        <v>1736.5</v>
      </c>
      <c r="I239" s="65">
        <v>0.23</v>
      </c>
      <c r="J239" s="23">
        <f t="shared" si="11"/>
        <v>2135.895</v>
      </c>
      <c r="K239" s="63"/>
    </row>
    <row r="240" spans="1:11" s="64" customFormat="1" ht="34.5">
      <c r="A240" s="15">
        <v>33</v>
      </c>
      <c r="B240" s="63" t="s">
        <v>353</v>
      </c>
      <c r="C240" s="17" t="s">
        <v>107</v>
      </c>
      <c r="D240" s="18" t="s">
        <v>354</v>
      </c>
      <c r="E240" s="63" t="s">
        <v>76</v>
      </c>
      <c r="F240" s="63">
        <v>1</v>
      </c>
      <c r="G240" s="20">
        <v>220.8</v>
      </c>
      <c r="H240" s="21">
        <f t="shared" si="10"/>
        <v>220.8</v>
      </c>
      <c r="I240" s="65">
        <v>0.23</v>
      </c>
      <c r="J240" s="23">
        <f t="shared" si="11"/>
        <v>271.584</v>
      </c>
      <c r="K240" s="63"/>
    </row>
    <row r="241" spans="1:11" s="64" customFormat="1" ht="34.5">
      <c r="A241" s="15">
        <v>34</v>
      </c>
      <c r="B241" s="63" t="s">
        <v>355</v>
      </c>
      <c r="C241" s="17" t="s">
        <v>107</v>
      </c>
      <c r="D241" s="18" t="s">
        <v>356</v>
      </c>
      <c r="E241" s="63" t="s">
        <v>256</v>
      </c>
      <c r="F241" s="63">
        <v>1</v>
      </c>
      <c r="G241" s="20">
        <v>357.7</v>
      </c>
      <c r="H241" s="21">
        <f t="shared" si="10"/>
        <v>357.7</v>
      </c>
      <c r="I241" s="65">
        <v>0.23</v>
      </c>
      <c r="J241" s="23">
        <f t="shared" si="11"/>
        <v>439.971</v>
      </c>
      <c r="K241" s="63"/>
    </row>
    <row r="242" spans="1:11" s="64" customFormat="1" ht="34.5">
      <c r="A242" s="15">
        <v>35</v>
      </c>
      <c r="B242" s="63">
        <v>44878</v>
      </c>
      <c r="C242" s="17" t="s">
        <v>107</v>
      </c>
      <c r="D242" s="18" t="s">
        <v>357</v>
      </c>
      <c r="E242" s="63" t="s">
        <v>256</v>
      </c>
      <c r="F242" s="63">
        <v>1</v>
      </c>
      <c r="G242" s="20">
        <v>402.5</v>
      </c>
      <c r="H242" s="21">
        <f t="shared" si="10"/>
        <v>402.5</v>
      </c>
      <c r="I242" s="65">
        <v>0.23</v>
      </c>
      <c r="J242" s="23">
        <f t="shared" si="11"/>
        <v>495.07499999999999</v>
      </c>
      <c r="K242" s="63"/>
    </row>
    <row r="243" spans="1:11" s="64" customFormat="1" ht="34.5">
      <c r="A243" s="15">
        <v>36</v>
      </c>
      <c r="B243" s="63" t="s">
        <v>358</v>
      </c>
      <c r="C243" s="17" t="s">
        <v>107</v>
      </c>
      <c r="D243" s="18" t="s">
        <v>359</v>
      </c>
      <c r="E243" s="63" t="s">
        <v>254</v>
      </c>
      <c r="F243" s="63">
        <v>1</v>
      </c>
      <c r="G243" s="20">
        <v>645.20000000000005</v>
      </c>
      <c r="H243" s="21">
        <f t="shared" si="10"/>
        <v>645.20000000000005</v>
      </c>
      <c r="I243" s="65">
        <v>0.23</v>
      </c>
      <c r="J243" s="23">
        <f t="shared" si="11"/>
        <v>793.596</v>
      </c>
      <c r="K243" s="63"/>
    </row>
    <row r="244" spans="1:11" s="64" customFormat="1" ht="34.5">
      <c r="A244" s="15">
        <v>37</v>
      </c>
      <c r="B244" s="63" t="s">
        <v>360</v>
      </c>
      <c r="C244" s="17" t="s">
        <v>107</v>
      </c>
      <c r="D244" s="18" t="s">
        <v>361</v>
      </c>
      <c r="E244" s="63" t="s">
        <v>250</v>
      </c>
      <c r="F244" s="63">
        <v>1</v>
      </c>
      <c r="G244" s="20">
        <v>646.29999999999995</v>
      </c>
      <c r="H244" s="21">
        <f t="shared" si="10"/>
        <v>646.29999999999995</v>
      </c>
      <c r="I244" s="65">
        <v>0.23</v>
      </c>
      <c r="J244" s="23">
        <f t="shared" si="11"/>
        <v>794.94899999999996</v>
      </c>
      <c r="K244" s="63"/>
    </row>
    <row r="245" spans="1:11" s="64" customFormat="1" ht="34.5">
      <c r="A245" s="15">
        <v>38</v>
      </c>
      <c r="B245" s="63" t="s">
        <v>362</v>
      </c>
      <c r="C245" s="17" t="s">
        <v>107</v>
      </c>
      <c r="D245" s="18" t="s">
        <v>363</v>
      </c>
      <c r="E245" s="63" t="s">
        <v>364</v>
      </c>
      <c r="F245" s="63">
        <v>1</v>
      </c>
      <c r="G245" s="20">
        <v>101.2</v>
      </c>
      <c r="H245" s="21">
        <f t="shared" si="10"/>
        <v>101.2</v>
      </c>
      <c r="I245" s="22">
        <v>0.23</v>
      </c>
      <c r="J245" s="23">
        <f t="shared" si="11"/>
        <v>124.476</v>
      </c>
      <c r="K245" s="63"/>
    </row>
    <row r="246" spans="1:11" s="64" customFormat="1" ht="34.5">
      <c r="A246" s="15">
        <v>39</v>
      </c>
      <c r="B246" s="63">
        <v>243981</v>
      </c>
      <c r="C246" s="17" t="s">
        <v>107</v>
      </c>
      <c r="D246" s="18" t="s">
        <v>365</v>
      </c>
      <c r="E246" s="63" t="s">
        <v>366</v>
      </c>
      <c r="F246" s="63">
        <v>1</v>
      </c>
      <c r="G246" s="20">
        <v>2152.8000000000002</v>
      </c>
      <c r="H246" s="21">
        <f t="shared" si="10"/>
        <v>2152.8000000000002</v>
      </c>
      <c r="I246" s="65">
        <v>0.23</v>
      </c>
      <c r="J246" s="23">
        <f t="shared" si="11"/>
        <v>2647.9440000000004</v>
      </c>
      <c r="K246" s="63"/>
    </row>
    <row r="247" spans="1:11" s="64" customFormat="1" ht="34.5">
      <c r="A247" s="15">
        <v>40</v>
      </c>
      <c r="B247" s="63">
        <v>105945</v>
      </c>
      <c r="C247" s="17" t="s">
        <v>107</v>
      </c>
      <c r="D247" s="18" t="s">
        <v>367</v>
      </c>
      <c r="E247" s="63" t="s">
        <v>55</v>
      </c>
      <c r="F247" s="63">
        <v>1</v>
      </c>
      <c r="G247" s="20">
        <v>219.7</v>
      </c>
      <c r="H247" s="21">
        <f t="shared" si="10"/>
        <v>219.7</v>
      </c>
      <c r="I247" s="65">
        <v>0.23</v>
      </c>
      <c r="J247" s="23">
        <f t="shared" si="11"/>
        <v>270.23099999999999</v>
      </c>
      <c r="K247" s="63"/>
    </row>
    <row r="248" spans="1:11" s="64" customFormat="1" ht="34.5">
      <c r="A248" s="15">
        <v>41</v>
      </c>
      <c r="B248" s="63" t="s">
        <v>368</v>
      </c>
      <c r="C248" s="17" t="s">
        <v>107</v>
      </c>
      <c r="D248" s="18" t="s">
        <v>369</v>
      </c>
      <c r="E248" s="63" t="s">
        <v>76</v>
      </c>
      <c r="F248" s="63">
        <v>1</v>
      </c>
      <c r="G248" s="20">
        <v>377.2</v>
      </c>
      <c r="H248" s="21">
        <f t="shared" si="10"/>
        <v>377.2</v>
      </c>
      <c r="I248" s="65">
        <v>0.23</v>
      </c>
      <c r="J248" s="23">
        <f t="shared" si="11"/>
        <v>463.95600000000002</v>
      </c>
      <c r="K248" s="63"/>
    </row>
    <row r="249" spans="1:11" s="64" customFormat="1" ht="34.5">
      <c r="A249" s="15">
        <v>42</v>
      </c>
      <c r="B249" s="63">
        <v>440191</v>
      </c>
      <c r="C249" s="17" t="s">
        <v>107</v>
      </c>
      <c r="D249" s="18" t="s">
        <v>370</v>
      </c>
      <c r="E249" s="63" t="s">
        <v>149</v>
      </c>
      <c r="F249" s="63">
        <v>1</v>
      </c>
      <c r="G249" s="20">
        <v>287.5</v>
      </c>
      <c r="H249" s="21">
        <f t="shared" si="10"/>
        <v>287.5</v>
      </c>
      <c r="I249" s="65">
        <v>0.23</v>
      </c>
      <c r="J249" s="23">
        <f t="shared" si="11"/>
        <v>353.625</v>
      </c>
      <c r="K249" s="63"/>
    </row>
    <row r="250" spans="1:11" s="64" customFormat="1" ht="34.5">
      <c r="A250" s="15">
        <v>43</v>
      </c>
      <c r="B250" s="63">
        <v>92361</v>
      </c>
      <c r="C250" s="17" t="s">
        <v>107</v>
      </c>
      <c r="D250" s="18" t="s">
        <v>371</v>
      </c>
      <c r="E250" s="63" t="s">
        <v>149</v>
      </c>
      <c r="F250" s="63">
        <v>1</v>
      </c>
      <c r="G250" s="20">
        <v>117.3</v>
      </c>
      <c r="H250" s="21">
        <f t="shared" si="10"/>
        <v>117.3</v>
      </c>
      <c r="I250" s="65">
        <v>0.23</v>
      </c>
      <c r="J250" s="23">
        <f t="shared" si="11"/>
        <v>144.279</v>
      </c>
      <c r="K250" s="63"/>
    </row>
    <row r="251" spans="1:11" ht="34.5">
      <c r="A251" s="15">
        <v>44</v>
      </c>
      <c r="B251" s="63" t="s">
        <v>372</v>
      </c>
      <c r="C251" s="17" t="s">
        <v>107</v>
      </c>
      <c r="D251" s="18" t="s">
        <v>373</v>
      </c>
      <c r="E251" s="63" t="s">
        <v>70</v>
      </c>
      <c r="F251" s="63">
        <v>2</v>
      </c>
      <c r="G251" s="20">
        <v>208.2</v>
      </c>
      <c r="H251" s="21">
        <f t="shared" si="10"/>
        <v>416.4</v>
      </c>
      <c r="I251" s="65">
        <v>0.23</v>
      </c>
      <c r="J251" s="23">
        <f t="shared" si="11"/>
        <v>512.17200000000003</v>
      </c>
      <c r="K251" s="63"/>
    </row>
    <row r="252" spans="1:11" s="72" customFormat="1" ht="34.5">
      <c r="A252" s="15">
        <v>45</v>
      </c>
      <c r="B252" s="63" t="s">
        <v>374</v>
      </c>
      <c r="C252" s="17" t="s">
        <v>107</v>
      </c>
      <c r="D252" s="18" t="s">
        <v>375</v>
      </c>
      <c r="E252" s="63" t="s">
        <v>55</v>
      </c>
      <c r="F252" s="63">
        <v>1</v>
      </c>
      <c r="G252" s="20">
        <v>925.8</v>
      </c>
      <c r="H252" s="21">
        <f t="shared" si="10"/>
        <v>925.8</v>
      </c>
      <c r="I252" s="22">
        <v>0.23</v>
      </c>
      <c r="J252" s="23">
        <f t="shared" si="11"/>
        <v>1138.7339999999999</v>
      </c>
      <c r="K252" s="63"/>
    </row>
    <row r="253" spans="1:11" ht="34.5">
      <c r="A253" s="15">
        <v>46</v>
      </c>
      <c r="B253" s="63" t="s">
        <v>376</v>
      </c>
      <c r="C253" s="17" t="s">
        <v>107</v>
      </c>
      <c r="D253" s="18" t="s">
        <v>377</v>
      </c>
      <c r="E253" s="63" t="s">
        <v>66</v>
      </c>
      <c r="F253" s="63">
        <v>2</v>
      </c>
      <c r="G253" s="20">
        <v>119.6</v>
      </c>
      <c r="H253" s="21">
        <f t="shared" si="10"/>
        <v>239.2</v>
      </c>
      <c r="I253" s="65">
        <v>0.23</v>
      </c>
      <c r="J253" s="23">
        <f t="shared" si="11"/>
        <v>294.21600000000001</v>
      </c>
      <c r="K253" s="63"/>
    </row>
    <row r="254" spans="1:11" ht="34.5">
      <c r="A254" s="15">
        <v>47</v>
      </c>
      <c r="B254" s="63" t="s">
        <v>378</v>
      </c>
      <c r="C254" s="17" t="s">
        <v>107</v>
      </c>
      <c r="D254" s="18" t="s">
        <v>379</v>
      </c>
      <c r="E254" s="63" t="s">
        <v>55</v>
      </c>
      <c r="F254" s="63">
        <v>1</v>
      </c>
      <c r="G254" s="20">
        <v>463.5</v>
      </c>
      <c r="H254" s="21">
        <f t="shared" si="10"/>
        <v>463.5</v>
      </c>
      <c r="I254" s="65">
        <v>0.23</v>
      </c>
      <c r="J254" s="23">
        <f t="shared" si="11"/>
        <v>570.10500000000002</v>
      </c>
      <c r="K254" s="63"/>
    </row>
    <row r="255" spans="1:11" ht="34.5">
      <c r="A255" s="15">
        <v>48</v>
      </c>
      <c r="B255" s="63">
        <v>243973</v>
      </c>
      <c r="C255" s="17" t="s">
        <v>107</v>
      </c>
      <c r="D255" s="18" t="s">
        <v>380</v>
      </c>
      <c r="E255" s="63" t="s">
        <v>55</v>
      </c>
      <c r="F255" s="63">
        <v>1</v>
      </c>
      <c r="G255" s="20">
        <v>115</v>
      </c>
      <c r="H255" s="21">
        <f t="shared" si="10"/>
        <v>115</v>
      </c>
      <c r="I255" s="65">
        <v>0.23</v>
      </c>
      <c r="J255" s="23">
        <f t="shared" si="11"/>
        <v>141.44999999999999</v>
      </c>
      <c r="K255" s="63"/>
    </row>
    <row r="256" spans="1:11" ht="34.5">
      <c r="A256" s="15">
        <v>49</v>
      </c>
      <c r="B256" s="63" t="s">
        <v>381</v>
      </c>
      <c r="C256" s="17" t="s">
        <v>107</v>
      </c>
      <c r="D256" s="18" t="s">
        <v>382</v>
      </c>
      <c r="E256" s="63" t="s">
        <v>55</v>
      </c>
      <c r="F256" s="63">
        <v>1</v>
      </c>
      <c r="G256" s="20">
        <v>197.8</v>
      </c>
      <c r="H256" s="21">
        <f t="shared" si="10"/>
        <v>197.8</v>
      </c>
      <c r="I256" s="65">
        <v>0.23</v>
      </c>
      <c r="J256" s="23">
        <f t="shared" si="11"/>
        <v>243.29400000000001</v>
      </c>
      <c r="K256" s="63"/>
    </row>
    <row r="257" spans="1:11" ht="34.5">
      <c r="A257" s="15">
        <v>50</v>
      </c>
      <c r="B257" s="63" t="s">
        <v>383</v>
      </c>
      <c r="C257" s="17" t="s">
        <v>107</v>
      </c>
      <c r="D257" s="18" t="s">
        <v>384</v>
      </c>
      <c r="E257" s="63" t="s">
        <v>64</v>
      </c>
      <c r="F257" s="63">
        <v>1</v>
      </c>
      <c r="G257" s="20">
        <v>64.400000000000006</v>
      </c>
      <c r="H257" s="21">
        <f t="shared" si="10"/>
        <v>64.400000000000006</v>
      </c>
      <c r="I257" s="65">
        <v>0.23</v>
      </c>
      <c r="J257" s="23">
        <f t="shared" si="11"/>
        <v>79.212000000000003</v>
      </c>
      <c r="K257" s="63"/>
    </row>
    <row r="258" spans="1:11" ht="34.5">
      <c r="A258" s="15">
        <v>51</v>
      </c>
      <c r="B258" s="63" t="s">
        <v>385</v>
      </c>
      <c r="C258" s="17" t="s">
        <v>107</v>
      </c>
      <c r="D258" s="18" t="s">
        <v>386</v>
      </c>
      <c r="E258" s="63" t="s">
        <v>55</v>
      </c>
      <c r="F258" s="63">
        <v>1</v>
      </c>
      <c r="G258" s="20">
        <v>113.9</v>
      </c>
      <c r="H258" s="21">
        <f t="shared" si="10"/>
        <v>113.9</v>
      </c>
      <c r="I258" s="65">
        <v>0.23</v>
      </c>
      <c r="J258" s="23">
        <f t="shared" si="11"/>
        <v>140.09700000000001</v>
      </c>
      <c r="K258" s="63"/>
    </row>
    <row r="259" spans="1:11" s="72" customFormat="1" ht="34.5">
      <c r="A259" s="15">
        <v>52</v>
      </c>
      <c r="B259" s="63">
        <v>159417</v>
      </c>
      <c r="C259" s="17" t="s">
        <v>107</v>
      </c>
      <c r="D259" s="18" t="s">
        <v>387</v>
      </c>
      <c r="E259" s="63" t="s">
        <v>332</v>
      </c>
      <c r="F259" s="63">
        <v>1</v>
      </c>
      <c r="G259" s="20">
        <v>125.4</v>
      </c>
      <c r="H259" s="21">
        <f t="shared" si="10"/>
        <v>125.4</v>
      </c>
      <c r="I259" s="65">
        <v>0.23</v>
      </c>
      <c r="J259" s="23">
        <f t="shared" si="11"/>
        <v>154.24200000000002</v>
      </c>
      <c r="K259" s="63"/>
    </row>
    <row r="260" spans="1:11" ht="34.5">
      <c r="A260" s="15">
        <v>53</v>
      </c>
      <c r="B260" s="63">
        <v>305553</v>
      </c>
      <c r="C260" s="17" t="s">
        <v>107</v>
      </c>
      <c r="D260" s="18" t="s">
        <v>388</v>
      </c>
      <c r="E260" s="63" t="s">
        <v>70</v>
      </c>
      <c r="F260" s="63">
        <v>1</v>
      </c>
      <c r="G260" s="20">
        <v>169.1</v>
      </c>
      <c r="H260" s="21">
        <f t="shared" si="10"/>
        <v>169.1</v>
      </c>
      <c r="I260" s="65">
        <v>0.23</v>
      </c>
      <c r="J260" s="23">
        <f t="shared" si="11"/>
        <v>207.99299999999999</v>
      </c>
      <c r="K260" s="63"/>
    </row>
    <row r="261" spans="1:11" ht="17.25">
      <c r="A261" s="30"/>
      <c r="B261" s="31"/>
      <c r="C261" s="31"/>
      <c r="D261" s="32"/>
      <c r="E261" s="33"/>
      <c r="F261" s="34" t="s">
        <v>7</v>
      </c>
      <c r="G261" s="35" t="s">
        <v>8</v>
      </c>
      <c r="H261" s="36">
        <f>SUM(H208:H260)</f>
        <v>25823.200000000004</v>
      </c>
      <c r="I261" s="37" t="s">
        <v>9</v>
      </c>
      <c r="J261" s="38">
        <f>SUM(J208:J260)</f>
        <v>31711.116000000002</v>
      </c>
      <c r="K261" s="30"/>
    </row>
    <row r="262" spans="1:11" ht="17.25">
      <c r="A262" s="30"/>
      <c r="B262" s="31"/>
      <c r="C262" s="31"/>
      <c r="D262" s="32"/>
      <c r="E262" s="55"/>
      <c r="F262" s="66"/>
      <c r="G262" s="67"/>
      <c r="H262" s="68"/>
      <c r="I262" s="67"/>
      <c r="J262" s="69"/>
      <c r="K262" s="30"/>
    </row>
    <row r="263" spans="1:11" ht="17.25">
      <c r="A263" s="46"/>
      <c r="B263" s="46"/>
      <c r="C263" s="46"/>
      <c r="D263" s="46"/>
      <c r="E263" s="45"/>
      <c r="F263" s="45"/>
      <c r="G263" s="45"/>
      <c r="H263" s="45"/>
      <c r="I263" s="45"/>
      <c r="J263" s="41"/>
      <c r="K263" s="46"/>
    </row>
    <row r="264" spans="1:11" ht="17.25">
      <c r="A264" s="121" t="s">
        <v>205</v>
      </c>
      <c r="B264" s="122"/>
      <c r="C264" s="122"/>
      <c r="D264" s="122"/>
      <c r="E264" s="122"/>
      <c r="F264" s="122"/>
      <c r="G264" s="122"/>
      <c r="H264" s="122"/>
      <c r="I264" s="122"/>
      <c r="J264" s="122"/>
      <c r="K264" s="123"/>
    </row>
    <row r="265" spans="1:11" ht="103.5">
      <c r="A265" s="11" t="s">
        <v>0</v>
      </c>
      <c r="B265" s="12" t="s">
        <v>1</v>
      </c>
      <c r="C265" s="13" t="s">
        <v>2</v>
      </c>
      <c r="D265" s="13" t="s">
        <v>3</v>
      </c>
      <c r="E265" s="11" t="s">
        <v>10</v>
      </c>
      <c r="F265" s="13" t="s">
        <v>4</v>
      </c>
      <c r="G265" s="13" t="s">
        <v>11</v>
      </c>
      <c r="H265" s="13" t="s">
        <v>5</v>
      </c>
      <c r="I265" s="13" t="s">
        <v>12</v>
      </c>
      <c r="J265" s="13" t="s">
        <v>6</v>
      </c>
      <c r="K265" s="13" t="s">
        <v>18</v>
      </c>
    </row>
    <row r="266" spans="1:11" s="72" customFormat="1" ht="17.25">
      <c r="A266" s="14">
        <v>1</v>
      </c>
      <c r="B266" s="14">
        <v>2</v>
      </c>
      <c r="C266" s="14">
        <v>3</v>
      </c>
      <c r="D266" s="14">
        <v>4</v>
      </c>
      <c r="E266" s="14">
        <v>5</v>
      </c>
      <c r="F266" s="14">
        <v>6</v>
      </c>
      <c r="G266" s="14">
        <v>7</v>
      </c>
      <c r="H266" s="14">
        <v>8</v>
      </c>
      <c r="I266" s="14">
        <v>9</v>
      </c>
      <c r="J266" s="14">
        <v>10</v>
      </c>
      <c r="K266" s="14">
        <v>11</v>
      </c>
    </row>
    <row r="267" spans="1:11" ht="34.5">
      <c r="A267" s="16">
        <v>1</v>
      </c>
      <c r="B267" s="16">
        <v>113920010</v>
      </c>
      <c r="C267" s="17" t="s">
        <v>107</v>
      </c>
      <c r="D267" s="18" t="s">
        <v>109</v>
      </c>
      <c r="E267" s="16" t="s">
        <v>73</v>
      </c>
      <c r="F267" s="16">
        <v>1</v>
      </c>
      <c r="G267" s="21">
        <f>29*4.5</f>
        <v>130.5</v>
      </c>
      <c r="H267" s="21">
        <f>F267*G267</f>
        <v>130.5</v>
      </c>
      <c r="I267" s="22">
        <v>0.23</v>
      </c>
      <c r="J267" s="23">
        <f>H267+(H267*I267)</f>
        <v>160.51499999999999</v>
      </c>
      <c r="K267" s="29"/>
    </row>
    <row r="268" spans="1:11" ht="17.25">
      <c r="A268" s="30"/>
      <c r="B268" s="31"/>
      <c r="C268" s="31"/>
      <c r="D268" s="32"/>
      <c r="E268" s="33"/>
      <c r="F268" s="34" t="s">
        <v>7</v>
      </c>
      <c r="G268" s="35" t="s">
        <v>8</v>
      </c>
      <c r="H268" s="36">
        <f>SUM(H267:H267)</f>
        <v>130.5</v>
      </c>
      <c r="I268" s="37" t="s">
        <v>9</v>
      </c>
      <c r="J268" s="38">
        <f>SUM(J267:J267)</f>
        <v>160.51499999999999</v>
      </c>
      <c r="K268" s="30"/>
    </row>
    <row r="269" spans="1:11" ht="17.25">
      <c r="A269" s="30"/>
      <c r="B269" s="31"/>
      <c r="C269" s="31"/>
      <c r="D269" s="32"/>
      <c r="E269" s="55"/>
      <c r="F269" s="66"/>
      <c r="G269" s="67"/>
      <c r="H269" s="68"/>
      <c r="I269" s="67"/>
      <c r="J269" s="69"/>
      <c r="K269" s="30"/>
    </row>
    <row r="270" spans="1:11" ht="17.25">
      <c r="A270" s="46"/>
      <c r="B270" s="46"/>
      <c r="C270" s="46"/>
      <c r="D270" s="46"/>
      <c r="E270" s="45"/>
      <c r="F270" s="45"/>
      <c r="G270" s="45"/>
      <c r="H270" s="45"/>
      <c r="I270" s="45"/>
      <c r="J270" s="41"/>
      <c r="K270" s="46"/>
    </row>
    <row r="271" spans="1:11" ht="17.25">
      <c r="A271" s="121" t="s">
        <v>206</v>
      </c>
      <c r="B271" s="122"/>
      <c r="C271" s="122"/>
      <c r="D271" s="122"/>
      <c r="E271" s="122"/>
      <c r="F271" s="122"/>
      <c r="G271" s="122"/>
      <c r="H271" s="122"/>
      <c r="I271" s="122"/>
      <c r="J271" s="122"/>
      <c r="K271" s="123"/>
    </row>
    <row r="272" spans="1:11" ht="103.5">
      <c r="A272" s="11" t="s">
        <v>0</v>
      </c>
      <c r="B272" s="12" t="s">
        <v>1</v>
      </c>
      <c r="C272" s="13" t="s">
        <v>2</v>
      </c>
      <c r="D272" s="13" t="s">
        <v>3</v>
      </c>
      <c r="E272" s="11" t="s">
        <v>10</v>
      </c>
      <c r="F272" s="13" t="s">
        <v>4</v>
      </c>
      <c r="G272" s="13" t="s">
        <v>11</v>
      </c>
      <c r="H272" s="13" t="s">
        <v>5</v>
      </c>
      <c r="I272" s="13" t="s">
        <v>12</v>
      </c>
      <c r="J272" s="13" t="s">
        <v>6</v>
      </c>
      <c r="K272" s="13" t="s">
        <v>18</v>
      </c>
    </row>
    <row r="273" spans="1:11" ht="17.25">
      <c r="A273" s="14">
        <v>1</v>
      </c>
      <c r="B273" s="14">
        <v>2</v>
      </c>
      <c r="C273" s="14">
        <v>3</v>
      </c>
      <c r="D273" s="14">
        <v>4</v>
      </c>
      <c r="E273" s="14">
        <v>5</v>
      </c>
      <c r="F273" s="14">
        <v>6</v>
      </c>
      <c r="G273" s="14">
        <v>7</v>
      </c>
      <c r="H273" s="14">
        <v>8</v>
      </c>
      <c r="I273" s="14">
        <v>9</v>
      </c>
      <c r="J273" s="14">
        <v>10</v>
      </c>
      <c r="K273" s="14">
        <v>11</v>
      </c>
    </row>
    <row r="274" spans="1:11" s="72" customFormat="1" ht="34.5">
      <c r="A274" s="15">
        <v>1</v>
      </c>
      <c r="B274" s="16" t="s">
        <v>97</v>
      </c>
      <c r="C274" s="17" t="s">
        <v>107</v>
      </c>
      <c r="D274" s="18" t="s">
        <v>98</v>
      </c>
      <c r="E274" s="19" t="s">
        <v>99</v>
      </c>
      <c r="F274" s="19">
        <v>1</v>
      </c>
      <c r="G274" s="20">
        <f>68+22</f>
        <v>90</v>
      </c>
      <c r="H274" s="21">
        <f>F274*G274</f>
        <v>90</v>
      </c>
      <c r="I274" s="22">
        <v>0.23</v>
      </c>
      <c r="J274" s="23">
        <f>H274+(H274*I274)</f>
        <v>110.7</v>
      </c>
      <c r="K274" s="24"/>
    </row>
    <row r="275" spans="1:11" ht="17.25">
      <c r="A275" s="30"/>
      <c r="B275" s="31"/>
      <c r="C275" s="31"/>
      <c r="D275" s="32"/>
      <c r="E275" s="33"/>
      <c r="F275" s="34" t="s">
        <v>7</v>
      </c>
      <c r="G275" s="35" t="s">
        <v>8</v>
      </c>
      <c r="H275" s="36">
        <f>SUM(H274:H274)</f>
        <v>90</v>
      </c>
      <c r="I275" s="37" t="s">
        <v>9</v>
      </c>
      <c r="J275" s="38">
        <f>SUM(J274:J274)</f>
        <v>110.7</v>
      </c>
      <c r="K275" s="30"/>
    </row>
    <row r="276" spans="1:11" ht="17.25" customHeight="1">
      <c r="A276" s="30"/>
      <c r="B276" s="31"/>
      <c r="C276" s="31"/>
      <c r="D276" s="32"/>
      <c r="E276" s="55"/>
      <c r="F276" s="66"/>
      <c r="G276" s="67"/>
      <c r="H276" s="68"/>
      <c r="I276" s="67"/>
      <c r="J276" s="69"/>
      <c r="K276" s="30"/>
    </row>
    <row r="277" spans="1:11" ht="17.25">
      <c r="A277" s="46"/>
      <c r="B277" s="46"/>
      <c r="C277" s="46"/>
      <c r="D277" s="46"/>
      <c r="E277" s="45"/>
      <c r="F277" s="45"/>
      <c r="G277" s="45"/>
      <c r="H277" s="45"/>
      <c r="I277" s="45"/>
      <c r="J277" s="41"/>
      <c r="K277" s="46"/>
    </row>
    <row r="278" spans="1:11" ht="17.25">
      <c r="A278" s="121" t="s">
        <v>207</v>
      </c>
      <c r="B278" s="122"/>
      <c r="C278" s="122"/>
      <c r="D278" s="122"/>
      <c r="E278" s="122"/>
      <c r="F278" s="122"/>
      <c r="G278" s="122"/>
      <c r="H278" s="122"/>
      <c r="I278" s="122"/>
      <c r="J278" s="122"/>
      <c r="K278" s="123"/>
    </row>
    <row r="279" spans="1:11" ht="103.5">
      <c r="A279" s="11" t="s">
        <v>0</v>
      </c>
      <c r="B279" s="12" t="s">
        <v>1</v>
      </c>
      <c r="C279" s="13" t="s">
        <v>2</v>
      </c>
      <c r="D279" s="13" t="s">
        <v>3</v>
      </c>
      <c r="E279" s="11" t="s">
        <v>10</v>
      </c>
      <c r="F279" s="13" t="s">
        <v>4</v>
      </c>
      <c r="G279" s="13" t="s">
        <v>11</v>
      </c>
      <c r="H279" s="13" t="s">
        <v>5</v>
      </c>
      <c r="I279" s="13" t="s">
        <v>12</v>
      </c>
      <c r="J279" s="13" t="s">
        <v>6</v>
      </c>
      <c r="K279" s="13" t="s">
        <v>18</v>
      </c>
    </row>
    <row r="280" spans="1:11" ht="17.25">
      <c r="A280" s="14">
        <v>1</v>
      </c>
      <c r="B280" s="14">
        <v>2</v>
      </c>
      <c r="C280" s="14">
        <v>3</v>
      </c>
      <c r="D280" s="14">
        <v>4</v>
      </c>
      <c r="E280" s="14">
        <v>5</v>
      </c>
      <c r="F280" s="14">
        <v>6</v>
      </c>
      <c r="G280" s="14">
        <v>7</v>
      </c>
      <c r="H280" s="14">
        <v>8</v>
      </c>
      <c r="I280" s="14">
        <v>9</v>
      </c>
      <c r="J280" s="14">
        <v>10</v>
      </c>
      <c r="K280" s="14">
        <v>11</v>
      </c>
    </row>
    <row r="281" spans="1:11" ht="34.5">
      <c r="A281" s="15">
        <v>1</v>
      </c>
      <c r="B281" s="16" t="s">
        <v>105</v>
      </c>
      <c r="C281" s="17" t="s">
        <v>107</v>
      </c>
      <c r="D281" s="18" t="s">
        <v>106</v>
      </c>
      <c r="E281" s="19" t="s">
        <v>55</v>
      </c>
      <c r="F281" s="19">
        <v>1</v>
      </c>
      <c r="G281" s="20">
        <v>110</v>
      </c>
      <c r="H281" s="21">
        <f>F281*G281</f>
        <v>110</v>
      </c>
      <c r="I281" s="22">
        <v>0.23</v>
      </c>
      <c r="J281" s="23">
        <f>H281+(H281*I281)</f>
        <v>135.30000000000001</v>
      </c>
      <c r="K281" s="24"/>
    </row>
    <row r="282" spans="1:11" ht="51.75">
      <c r="A282" s="15">
        <v>2</v>
      </c>
      <c r="B282" s="16" t="s">
        <v>437</v>
      </c>
      <c r="C282" s="17" t="s">
        <v>438</v>
      </c>
      <c r="D282" s="18" t="s">
        <v>439</v>
      </c>
      <c r="E282" s="19" t="s">
        <v>440</v>
      </c>
      <c r="F282" s="19">
        <v>1</v>
      </c>
      <c r="G282" s="20">
        <v>98</v>
      </c>
      <c r="H282" s="21">
        <f t="shared" ref="H282:H288" si="12">F282*G282</f>
        <v>98</v>
      </c>
      <c r="I282" s="22">
        <v>0.23</v>
      </c>
      <c r="J282" s="23">
        <f t="shared" ref="J282:J288" si="13">H282+(H282*I282)</f>
        <v>120.54</v>
      </c>
      <c r="K282" s="24"/>
    </row>
    <row r="283" spans="1:11" ht="103.5">
      <c r="A283" s="15">
        <v>3</v>
      </c>
      <c r="B283" s="16" t="s">
        <v>441</v>
      </c>
      <c r="C283" s="17" t="s">
        <v>107</v>
      </c>
      <c r="D283" s="18" t="s">
        <v>442</v>
      </c>
      <c r="E283" s="19" t="s">
        <v>443</v>
      </c>
      <c r="F283" s="19">
        <v>1</v>
      </c>
      <c r="G283" s="20">
        <v>100</v>
      </c>
      <c r="H283" s="21">
        <f t="shared" si="12"/>
        <v>100</v>
      </c>
      <c r="I283" s="22">
        <v>0.23</v>
      </c>
      <c r="J283" s="23">
        <f t="shared" si="13"/>
        <v>123</v>
      </c>
      <c r="K283" s="24"/>
    </row>
    <row r="284" spans="1:11" ht="51.75">
      <c r="A284" s="15">
        <v>4</v>
      </c>
      <c r="B284" s="16" t="s">
        <v>444</v>
      </c>
      <c r="C284" s="17" t="s">
        <v>438</v>
      </c>
      <c r="D284" s="18" t="s">
        <v>445</v>
      </c>
      <c r="E284" s="19" t="s">
        <v>440</v>
      </c>
      <c r="F284" s="19">
        <v>1</v>
      </c>
      <c r="G284" s="20">
        <v>98</v>
      </c>
      <c r="H284" s="21">
        <f t="shared" si="12"/>
        <v>98</v>
      </c>
      <c r="I284" s="22">
        <v>0.23</v>
      </c>
      <c r="J284" s="23">
        <f t="shared" si="13"/>
        <v>120.54</v>
      </c>
      <c r="K284" s="24"/>
    </row>
    <row r="285" spans="1:11" ht="34.5">
      <c r="A285" s="15">
        <v>5</v>
      </c>
      <c r="B285" s="16" t="s">
        <v>446</v>
      </c>
      <c r="C285" s="17" t="s">
        <v>438</v>
      </c>
      <c r="D285" s="18" t="s">
        <v>447</v>
      </c>
      <c r="E285" s="19" t="s">
        <v>149</v>
      </c>
      <c r="F285" s="19">
        <v>1</v>
      </c>
      <c r="G285" s="20">
        <v>165</v>
      </c>
      <c r="H285" s="21">
        <f t="shared" si="12"/>
        <v>165</v>
      </c>
      <c r="I285" s="22">
        <v>0.23</v>
      </c>
      <c r="J285" s="23">
        <f t="shared" si="13"/>
        <v>202.95</v>
      </c>
      <c r="K285" s="24"/>
    </row>
    <row r="286" spans="1:11" ht="34.5">
      <c r="A286" s="15">
        <v>6</v>
      </c>
      <c r="B286" s="16" t="s">
        <v>448</v>
      </c>
      <c r="C286" s="17" t="s">
        <v>107</v>
      </c>
      <c r="D286" s="18" t="s">
        <v>449</v>
      </c>
      <c r="E286" s="19" t="s">
        <v>450</v>
      </c>
      <c r="F286" s="19">
        <v>1</v>
      </c>
      <c r="G286" s="20">
        <v>19</v>
      </c>
      <c r="H286" s="21">
        <f t="shared" si="12"/>
        <v>19</v>
      </c>
      <c r="I286" s="22">
        <v>0.23</v>
      </c>
      <c r="J286" s="23">
        <f t="shared" si="13"/>
        <v>23.37</v>
      </c>
      <c r="K286" s="24"/>
    </row>
    <row r="287" spans="1:11" s="72" customFormat="1" ht="120.75">
      <c r="A287" s="15">
        <v>7</v>
      </c>
      <c r="B287" s="16" t="s">
        <v>451</v>
      </c>
      <c r="C287" s="17" t="s">
        <v>107</v>
      </c>
      <c r="D287" s="18" t="s">
        <v>452</v>
      </c>
      <c r="E287" s="19" t="s">
        <v>454</v>
      </c>
      <c r="F287" s="19">
        <v>1</v>
      </c>
      <c r="G287" s="20">
        <v>85</v>
      </c>
      <c r="H287" s="21">
        <f t="shared" si="12"/>
        <v>85</v>
      </c>
      <c r="I287" s="22">
        <v>0.23</v>
      </c>
      <c r="J287" s="23">
        <f t="shared" si="13"/>
        <v>104.55</v>
      </c>
      <c r="K287" s="24"/>
    </row>
    <row r="288" spans="1:11" ht="120.75">
      <c r="A288" s="15">
        <v>8</v>
      </c>
      <c r="B288" s="16" t="s">
        <v>453</v>
      </c>
      <c r="C288" s="17" t="s">
        <v>107</v>
      </c>
      <c r="D288" s="18" t="s">
        <v>545</v>
      </c>
      <c r="E288" s="19" t="s">
        <v>455</v>
      </c>
      <c r="F288" s="19">
        <v>1</v>
      </c>
      <c r="G288" s="20">
        <v>350</v>
      </c>
      <c r="H288" s="21">
        <f t="shared" si="12"/>
        <v>350</v>
      </c>
      <c r="I288" s="22">
        <v>0.23</v>
      </c>
      <c r="J288" s="23">
        <f t="shared" si="13"/>
        <v>430.5</v>
      </c>
      <c r="K288" s="24"/>
    </row>
    <row r="289" spans="1:11" ht="17.25">
      <c r="A289" s="30"/>
      <c r="B289" s="31"/>
      <c r="C289" s="31"/>
      <c r="D289" s="32"/>
      <c r="E289" s="33"/>
      <c r="F289" s="34" t="s">
        <v>7</v>
      </c>
      <c r="G289" s="35" t="s">
        <v>8</v>
      </c>
      <c r="H289" s="36">
        <f>SUM(H281:H288)</f>
        <v>1025</v>
      </c>
      <c r="I289" s="37" t="s">
        <v>9</v>
      </c>
      <c r="J289" s="38">
        <f>SUM(J281:J288)</f>
        <v>1260.75</v>
      </c>
      <c r="K289" s="30"/>
    </row>
    <row r="290" spans="1:11" ht="17.25">
      <c r="A290" s="30"/>
      <c r="B290" s="31"/>
      <c r="C290" s="31"/>
      <c r="D290" s="32"/>
      <c r="E290" s="55"/>
      <c r="F290" s="66"/>
      <c r="G290" s="67"/>
      <c r="H290" s="68"/>
      <c r="I290" s="67"/>
      <c r="J290" s="69"/>
      <c r="K290" s="30"/>
    </row>
    <row r="291" spans="1:11" ht="17.25">
      <c r="A291" s="70"/>
      <c r="B291" s="70"/>
      <c r="C291" s="70"/>
      <c r="D291" s="70"/>
      <c r="E291" s="71"/>
      <c r="F291" s="71"/>
      <c r="G291" s="71"/>
      <c r="H291" s="71"/>
      <c r="I291" s="71"/>
      <c r="J291" s="41"/>
      <c r="K291" s="70"/>
    </row>
    <row r="292" spans="1:11" ht="17.25">
      <c r="A292" s="121" t="s">
        <v>208</v>
      </c>
      <c r="B292" s="122"/>
      <c r="C292" s="122"/>
      <c r="D292" s="122"/>
      <c r="E292" s="122"/>
      <c r="F292" s="122"/>
      <c r="G292" s="122"/>
      <c r="H292" s="122"/>
      <c r="I292" s="122"/>
      <c r="J292" s="122"/>
      <c r="K292" s="123"/>
    </row>
    <row r="293" spans="1:11" ht="103.5">
      <c r="A293" s="11" t="s">
        <v>0</v>
      </c>
      <c r="B293" s="12" t="s">
        <v>1</v>
      </c>
      <c r="C293" s="13" t="s">
        <v>2</v>
      </c>
      <c r="D293" s="13" t="s">
        <v>3</v>
      </c>
      <c r="E293" s="11" t="s">
        <v>10</v>
      </c>
      <c r="F293" s="13" t="s">
        <v>4</v>
      </c>
      <c r="G293" s="13" t="s">
        <v>11</v>
      </c>
      <c r="H293" s="13" t="s">
        <v>5</v>
      </c>
      <c r="I293" s="13" t="s">
        <v>12</v>
      </c>
      <c r="J293" s="13" t="s">
        <v>6</v>
      </c>
      <c r="K293" s="13" t="s">
        <v>18</v>
      </c>
    </row>
    <row r="294" spans="1:11" ht="17.25">
      <c r="A294" s="14">
        <v>1</v>
      </c>
      <c r="B294" s="14">
        <v>2</v>
      </c>
      <c r="C294" s="14">
        <v>3</v>
      </c>
      <c r="D294" s="14">
        <v>4</v>
      </c>
      <c r="E294" s="14">
        <v>5</v>
      </c>
      <c r="F294" s="14">
        <v>6</v>
      </c>
      <c r="G294" s="14">
        <v>7</v>
      </c>
      <c r="H294" s="14">
        <v>8</v>
      </c>
      <c r="I294" s="14">
        <v>9</v>
      </c>
      <c r="J294" s="14">
        <v>10</v>
      </c>
      <c r="K294" s="14">
        <v>11</v>
      </c>
    </row>
    <row r="295" spans="1:11" s="72" customFormat="1" ht="34.5">
      <c r="A295" s="15">
        <v>1</v>
      </c>
      <c r="B295" s="16" t="s">
        <v>126</v>
      </c>
      <c r="C295" s="17" t="s">
        <v>107</v>
      </c>
      <c r="D295" s="18" t="s">
        <v>125</v>
      </c>
      <c r="E295" s="19" t="s">
        <v>136</v>
      </c>
      <c r="F295" s="19">
        <v>1</v>
      </c>
      <c r="G295" s="20">
        <v>1725</v>
      </c>
      <c r="H295" s="21">
        <f>F295*G295</f>
        <v>1725</v>
      </c>
      <c r="I295" s="22">
        <v>0.23</v>
      </c>
      <c r="J295" s="23">
        <f>H295+(H295*I295)</f>
        <v>2121.75</v>
      </c>
      <c r="K295" s="24"/>
    </row>
    <row r="296" spans="1:11" ht="34.5">
      <c r="A296" s="16">
        <v>2</v>
      </c>
      <c r="B296" s="16" t="s">
        <v>128</v>
      </c>
      <c r="C296" s="17" t="s">
        <v>107</v>
      </c>
      <c r="D296" s="18" t="s">
        <v>129</v>
      </c>
      <c r="E296" s="16" t="s">
        <v>32</v>
      </c>
      <c r="F296" s="16">
        <v>2</v>
      </c>
      <c r="G296" s="20">
        <v>192.1</v>
      </c>
      <c r="H296" s="21">
        <f t="shared" ref="H296:H302" si="14">F296*G296</f>
        <v>384.2</v>
      </c>
      <c r="I296" s="22">
        <v>0.23</v>
      </c>
      <c r="J296" s="23">
        <f t="shared" ref="J296:J302" si="15">H296+(H296*I296)</f>
        <v>472.56599999999997</v>
      </c>
      <c r="K296" s="29"/>
    </row>
    <row r="297" spans="1:11" ht="34.5">
      <c r="A297" s="15">
        <v>3</v>
      </c>
      <c r="B297" s="16" t="s">
        <v>134</v>
      </c>
      <c r="C297" s="17" t="s">
        <v>107</v>
      </c>
      <c r="D297" s="18" t="s">
        <v>133</v>
      </c>
      <c r="E297" s="19" t="s">
        <v>130</v>
      </c>
      <c r="F297" s="19">
        <v>2</v>
      </c>
      <c r="G297" s="20">
        <v>370.3</v>
      </c>
      <c r="H297" s="21">
        <f t="shared" si="14"/>
        <v>740.6</v>
      </c>
      <c r="I297" s="22">
        <v>0.23</v>
      </c>
      <c r="J297" s="23">
        <f t="shared" si="15"/>
        <v>910.9380000000001</v>
      </c>
      <c r="K297" s="29"/>
    </row>
    <row r="298" spans="1:11" ht="34.5">
      <c r="A298" s="16">
        <v>4</v>
      </c>
      <c r="B298" s="16" t="s">
        <v>135</v>
      </c>
      <c r="C298" s="17" t="s">
        <v>107</v>
      </c>
      <c r="D298" s="18" t="s">
        <v>131</v>
      </c>
      <c r="E298" s="16" t="s">
        <v>132</v>
      </c>
      <c r="F298" s="16">
        <v>2</v>
      </c>
      <c r="G298" s="20">
        <v>370.3</v>
      </c>
      <c r="H298" s="21">
        <f t="shared" si="14"/>
        <v>740.6</v>
      </c>
      <c r="I298" s="22">
        <v>0.23</v>
      </c>
      <c r="J298" s="23">
        <f t="shared" si="15"/>
        <v>910.9380000000001</v>
      </c>
      <c r="K298" s="29"/>
    </row>
    <row r="299" spans="1:11" ht="34.5">
      <c r="A299" s="15">
        <v>5</v>
      </c>
      <c r="B299" s="16" t="s">
        <v>150</v>
      </c>
      <c r="C299" s="17" t="s">
        <v>107</v>
      </c>
      <c r="D299" s="18" t="s">
        <v>151</v>
      </c>
      <c r="E299" s="19" t="s">
        <v>127</v>
      </c>
      <c r="F299" s="19">
        <v>1</v>
      </c>
      <c r="G299" s="20">
        <v>450.8</v>
      </c>
      <c r="H299" s="21">
        <f t="shared" si="14"/>
        <v>450.8</v>
      </c>
      <c r="I299" s="22">
        <v>0.23</v>
      </c>
      <c r="J299" s="23">
        <f t="shared" si="15"/>
        <v>554.48400000000004</v>
      </c>
      <c r="K299" s="29"/>
    </row>
    <row r="300" spans="1:11" ht="34.5">
      <c r="A300" s="16">
        <v>6</v>
      </c>
      <c r="B300" s="16" t="s">
        <v>180</v>
      </c>
      <c r="C300" s="17" t="s">
        <v>107</v>
      </c>
      <c r="D300" s="18" t="s">
        <v>181</v>
      </c>
      <c r="E300" s="16" t="s">
        <v>127</v>
      </c>
      <c r="F300" s="16">
        <v>2</v>
      </c>
      <c r="G300" s="20">
        <v>487.6</v>
      </c>
      <c r="H300" s="21">
        <f t="shared" si="14"/>
        <v>975.2</v>
      </c>
      <c r="I300" s="22">
        <v>0.23</v>
      </c>
      <c r="J300" s="23">
        <f t="shared" si="15"/>
        <v>1199.4960000000001</v>
      </c>
      <c r="K300" s="29"/>
    </row>
    <row r="301" spans="1:11" ht="34.5">
      <c r="A301" s="15">
        <v>7</v>
      </c>
      <c r="B301" s="16" t="s">
        <v>182</v>
      </c>
      <c r="C301" s="17" t="s">
        <v>107</v>
      </c>
      <c r="D301" s="18" t="s">
        <v>183</v>
      </c>
      <c r="E301" s="19" t="s">
        <v>127</v>
      </c>
      <c r="F301" s="19">
        <v>2</v>
      </c>
      <c r="G301" s="20">
        <v>442.8</v>
      </c>
      <c r="H301" s="21">
        <f t="shared" si="14"/>
        <v>885.6</v>
      </c>
      <c r="I301" s="22">
        <v>0.23</v>
      </c>
      <c r="J301" s="23">
        <f t="shared" si="15"/>
        <v>1089.288</v>
      </c>
      <c r="K301" s="29"/>
    </row>
    <row r="302" spans="1:11" s="72" customFormat="1" ht="34.5">
      <c r="A302" s="16">
        <v>8</v>
      </c>
      <c r="B302" s="16" t="s">
        <v>184</v>
      </c>
      <c r="C302" s="17" t="s">
        <v>107</v>
      </c>
      <c r="D302" s="18" t="s">
        <v>185</v>
      </c>
      <c r="E302" s="16" t="s">
        <v>13</v>
      </c>
      <c r="F302" s="16">
        <v>2</v>
      </c>
      <c r="G302" s="20">
        <v>209.3</v>
      </c>
      <c r="H302" s="21">
        <f t="shared" si="14"/>
        <v>418.6</v>
      </c>
      <c r="I302" s="22">
        <v>0.23</v>
      </c>
      <c r="J302" s="23">
        <f t="shared" si="15"/>
        <v>514.87800000000004</v>
      </c>
      <c r="K302" s="29"/>
    </row>
    <row r="303" spans="1:11" ht="17.25">
      <c r="A303" s="30"/>
      <c r="B303" s="31"/>
      <c r="C303" s="31"/>
      <c r="D303" s="32"/>
      <c r="E303" s="33"/>
      <c r="F303" s="34" t="s">
        <v>7</v>
      </c>
      <c r="G303" s="35" t="s">
        <v>8</v>
      </c>
      <c r="H303" s="36">
        <f>SUM(H295:H302)</f>
        <v>6320.6</v>
      </c>
      <c r="I303" s="37" t="s">
        <v>9</v>
      </c>
      <c r="J303" s="38">
        <f>SUM(J295:J302)</f>
        <v>7774.3380000000006</v>
      </c>
      <c r="K303" s="30"/>
    </row>
    <row r="304" spans="1:11" ht="17.25">
      <c r="A304" s="30"/>
      <c r="B304" s="31"/>
      <c r="C304" s="31"/>
      <c r="D304" s="32"/>
      <c r="E304" s="55"/>
      <c r="F304" s="66"/>
      <c r="G304" s="67"/>
      <c r="H304" s="68"/>
      <c r="I304" s="67"/>
      <c r="J304" s="69"/>
      <c r="K304" s="30"/>
    </row>
    <row r="305" spans="1:11" ht="17.25">
      <c r="A305" s="47"/>
      <c r="B305" s="47"/>
      <c r="C305" s="47"/>
      <c r="D305" s="47"/>
      <c r="E305" s="48"/>
      <c r="F305" s="48"/>
      <c r="G305" s="48"/>
      <c r="H305" s="48"/>
      <c r="I305" s="48"/>
      <c r="J305" s="41"/>
      <c r="K305" s="47"/>
    </row>
    <row r="306" spans="1:11" ht="17.25">
      <c r="A306" s="121" t="s">
        <v>209</v>
      </c>
      <c r="B306" s="122"/>
      <c r="C306" s="122"/>
      <c r="D306" s="122"/>
      <c r="E306" s="122"/>
      <c r="F306" s="122"/>
      <c r="G306" s="122"/>
      <c r="H306" s="122"/>
      <c r="I306" s="122"/>
      <c r="J306" s="122"/>
      <c r="K306" s="123"/>
    </row>
    <row r="307" spans="1:11" ht="103.5">
      <c r="A307" s="11" t="s">
        <v>0</v>
      </c>
      <c r="B307" s="12" t="s">
        <v>1</v>
      </c>
      <c r="C307" s="13" t="s">
        <v>2</v>
      </c>
      <c r="D307" s="13" t="s">
        <v>3</v>
      </c>
      <c r="E307" s="11" t="s">
        <v>10</v>
      </c>
      <c r="F307" s="13" t="s">
        <v>4</v>
      </c>
      <c r="G307" s="13" t="s">
        <v>11</v>
      </c>
      <c r="H307" s="13" t="s">
        <v>5</v>
      </c>
      <c r="I307" s="13" t="s">
        <v>12</v>
      </c>
      <c r="J307" s="13" t="s">
        <v>6</v>
      </c>
      <c r="K307" s="13" t="s">
        <v>18</v>
      </c>
    </row>
    <row r="308" spans="1:11" ht="17.25">
      <c r="A308" s="14">
        <v>1</v>
      </c>
      <c r="B308" s="14">
        <v>2</v>
      </c>
      <c r="C308" s="14">
        <v>3</v>
      </c>
      <c r="D308" s="14">
        <v>4</v>
      </c>
      <c r="E308" s="14">
        <v>5</v>
      </c>
      <c r="F308" s="14">
        <v>6</v>
      </c>
      <c r="G308" s="14">
        <v>7</v>
      </c>
      <c r="H308" s="14">
        <v>8</v>
      </c>
      <c r="I308" s="14">
        <v>9</v>
      </c>
      <c r="J308" s="14">
        <v>10</v>
      </c>
      <c r="K308" s="14">
        <v>11</v>
      </c>
    </row>
    <row r="309" spans="1:11" s="72" customFormat="1" ht="34.5">
      <c r="A309" s="15">
        <v>1</v>
      </c>
      <c r="B309" s="16" t="s">
        <v>137</v>
      </c>
      <c r="C309" s="17" t="s">
        <v>107</v>
      </c>
      <c r="D309" s="18" t="s">
        <v>631</v>
      </c>
      <c r="E309" s="19" t="s">
        <v>13</v>
      </c>
      <c r="F309" s="19">
        <v>3</v>
      </c>
      <c r="G309" s="20">
        <v>615.29999999999995</v>
      </c>
      <c r="H309" s="21">
        <f>F309*G309</f>
        <v>1845.8999999999999</v>
      </c>
      <c r="I309" s="22">
        <v>0.23</v>
      </c>
      <c r="J309" s="23">
        <f>H309+(H309*I309)</f>
        <v>2270.4569999999999</v>
      </c>
      <c r="K309" s="24"/>
    </row>
    <row r="310" spans="1:11" ht="34.5">
      <c r="A310" s="16">
        <v>2</v>
      </c>
      <c r="B310" s="16" t="s">
        <v>139</v>
      </c>
      <c r="C310" s="17" t="s">
        <v>107</v>
      </c>
      <c r="D310" s="18" t="s">
        <v>138</v>
      </c>
      <c r="E310" s="16" t="s">
        <v>13</v>
      </c>
      <c r="F310" s="16">
        <v>4</v>
      </c>
      <c r="G310" s="20">
        <v>186.3</v>
      </c>
      <c r="H310" s="21">
        <f t="shared" ref="H310:H311" si="16">F310*G310</f>
        <v>745.2</v>
      </c>
      <c r="I310" s="22">
        <v>0.23</v>
      </c>
      <c r="J310" s="23">
        <f t="shared" ref="J310:J311" si="17">H310+(H310*I310)</f>
        <v>916.596</v>
      </c>
      <c r="K310" s="29"/>
    </row>
    <row r="311" spans="1:11" ht="34.5">
      <c r="A311" s="15">
        <v>3</v>
      </c>
      <c r="B311" s="16" t="s">
        <v>140</v>
      </c>
      <c r="C311" s="17" t="s">
        <v>107</v>
      </c>
      <c r="D311" s="18" t="s">
        <v>141</v>
      </c>
      <c r="E311" s="19" t="s">
        <v>13</v>
      </c>
      <c r="F311" s="19">
        <v>3</v>
      </c>
      <c r="G311" s="20">
        <v>219.7</v>
      </c>
      <c r="H311" s="21">
        <f t="shared" si="16"/>
        <v>659.09999999999991</v>
      </c>
      <c r="I311" s="22">
        <v>0.23</v>
      </c>
      <c r="J311" s="23">
        <f t="shared" si="17"/>
        <v>810.69299999999987</v>
      </c>
      <c r="K311" s="29"/>
    </row>
    <row r="312" spans="1:11" ht="17.25">
      <c r="A312" s="30"/>
      <c r="B312" s="31"/>
      <c r="C312" s="31"/>
      <c r="D312" s="32"/>
      <c r="E312" s="33"/>
      <c r="F312" s="34" t="s">
        <v>7</v>
      </c>
      <c r="G312" s="35" t="s">
        <v>8</v>
      </c>
      <c r="H312" s="36">
        <f>SUM(H309:H311)</f>
        <v>3250.2</v>
      </c>
      <c r="I312" s="37" t="s">
        <v>9</v>
      </c>
      <c r="J312" s="38">
        <f>SUM(J309:J311)</f>
        <v>3997.7459999999996</v>
      </c>
      <c r="K312" s="30"/>
    </row>
    <row r="313" spans="1:11" ht="17.25">
      <c r="A313" s="30"/>
      <c r="B313" s="31"/>
      <c r="C313" s="31"/>
      <c r="D313" s="32"/>
      <c r="E313" s="55"/>
      <c r="F313" s="66"/>
      <c r="G313" s="67"/>
      <c r="H313" s="68"/>
      <c r="I313" s="67"/>
      <c r="J313" s="69"/>
      <c r="K313" s="30"/>
    </row>
    <row r="314" spans="1:11" ht="17.25">
      <c r="A314" s="47"/>
      <c r="B314" s="47"/>
      <c r="C314" s="47"/>
      <c r="D314" s="47"/>
      <c r="E314" s="48"/>
      <c r="F314" s="48"/>
      <c r="G314" s="48"/>
      <c r="H314" s="48"/>
      <c r="I314" s="48"/>
      <c r="J314" s="41"/>
      <c r="K314" s="47"/>
    </row>
    <row r="315" spans="1:11" ht="17.25">
      <c r="A315" s="121" t="s">
        <v>210</v>
      </c>
      <c r="B315" s="122"/>
      <c r="C315" s="122"/>
      <c r="D315" s="122"/>
      <c r="E315" s="122"/>
      <c r="F315" s="122"/>
      <c r="G315" s="122"/>
      <c r="H315" s="122"/>
      <c r="I315" s="122"/>
      <c r="J315" s="122"/>
      <c r="K315" s="123"/>
    </row>
    <row r="316" spans="1:11" s="72" customFormat="1" ht="103.5">
      <c r="A316" s="11" t="s">
        <v>0</v>
      </c>
      <c r="B316" s="12" t="s">
        <v>1</v>
      </c>
      <c r="C316" s="13" t="s">
        <v>2</v>
      </c>
      <c r="D316" s="13" t="s">
        <v>3</v>
      </c>
      <c r="E316" s="11" t="s">
        <v>10</v>
      </c>
      <c r="F316" s="13" t="s">
        <v>4</v>
      </c>
      <c r="G316" s="13" t="s">
        <v>11</v>
      </c>
      <c r="H316" s="13" t="s">
        <v>5</v>
      </c>
      <c r="I316" s="13" t="s">
        <v>12</v>
      </c>
      <c r="J316" s="13" t="s">
        <v>6</v>
      </c>
      <c r="K316" s="13" t="s">
        <v>18</v>
      </c>
    </row>
    <row r="317" spans="1:11" ht="17.25">
      <c r="A317" s="14">
        <v>1</v>
      </c>
      <c r="B317" s="14">
        <v>2</v>
      </c>
      <c r="C317" s="14">
        <v>3</v>
      </c>
      <c r="D317" s="14">
        <v>4</v>
      </c>
      <c r="E317" s="14">
        <v>5</v>
      </c>
      <c r="F317" s="14">
        <v>6</v>
      </c>
      <c r="G317" s="14">
        <v>7</v>
      </c>
      <c r="H317" s="14">
        <v>8</v>
      </c>
      <c r="I317" s="14">
        <v>9</v>
      </c>
      <c r="J317" s="14">
        <v>10</v>
      </c>
      <c r="K317" s="14">
        <v>11</v>
      </c>
    </row>
    <row r="318" spans="1:11" ht="34.5">
      <c r="A318" s="15">
        <v>1</v>
      </c>
      <c r="B318" s="16" t="s">
        <v>142</v>
      </c>
      <c r="C318" s="17" t="s">
        <v>107</v>
      </c>
      <c r="D318" s="18" t="s">
        <v>157</v>
      </c>
      <c r="E318" s="19" t="s">
        <v>124</v>
      </c>
      <c r="F318" s="19">
        <v>1</v>
      </c>
      <c r="G318" s="20">
        <v>420</v>
      </c>
      <c r="H318" s="21">
        <f>F318*G318</f>
        <v>420</v>
      </c>
      <c r="I318" s="22">
        <v>0.23</v>
      </c>
      <c r="J318" s="23">
        <f>H318+(H318*I318)</f>
        <v>516.6</v>
      </c>
      <c r="K318" s="24"/>
    </row>
    <row r="319" spans="1:11" ht="17.25">
      <c r="A319" s="30"/>
      <c r="B319" s="31"/>
      <c r="C319" s="31"/>
      <c r="D319" s="32"/>
      <c r="E319" s="33"/>
      <c r="F319" s="34" t="s">
        <v>7</v>
      </c>
      <c r="G319" s="35" t="s">
        <v>8</v>
      </c>
      <c r="H319" s="36">
        <f>SUM(H318:H318)</f>
        <v>420</v>
      </c>
      <c r="I319" s="37" t="s">
        <v>9</v>
      </c>
      <c r="J319" s="38">
        <f>SUM(J318:J318)</f>
        <v>516.6</v>
      </c>
      <c r="K319" s="30"/>
    </row>
    <row r="320" spans="1:11" ht="17.25">
      <c r="A320" s="30"/>
      <c r="B320" s="31"/>
      <c r="C320" s="31"/>
      <c r="D320" s="32"/>
      <c r="E320" s="55"/>
      <c r="F320" s="66"/>
      <c r="G320" s="67"/>
      <c r="H320" s="68"/>
      <c r="I320" s="67"/>
      <c r="J320" s="69"/>
      <c r="K320" s="30"/>
    </row>
    <row r="321" spans="1:11" ht="17.25">
      <c r="A321" s="49"/>
      <c r="B321" s="49"/>
      <c r="C321" s="49"/>
      <c r="D321" s="49"/>
      <c r="E321" s="50"/>
      <c r="F321" s="50"/>
      <c r="G321" s="50"/>
      <c r="H321" s="50"/>
      <c r="I321" s="50"/>
      <c r="J321" s="41"/>
      <c r="K321" s="49"/>
    </row>
    <row r="322" spans="1:11" ht="17.25">
      <c r="A322" s="121" t="s">
        <v>211</v>
      </c>
      <c r="B322" s="122"/>
      <c r="C322" s="122"/>
      <c r="D322" s="122"/>
      <c r="E322" s="122"/>
      <c r="F322" s="122"/>
      <c r="G322" s="122"/>
      <c r="H322" s="122"/>
      <c r="I322" s="122"/>
      <c r="J322" s="122"/>
      <c r="K322" s="123"/>
    </row>
    <row r="323" spans="1:11" ht="103.5">
      <c r="A323" s="11" t="s">
        <v>0</v>
      </c>
      <c r="B323" s="12" t="s">
        <v>1</v>
      </c>
      <c r="C323" s="13" t="s">
        <v>2</v>
      </c>
      <c r="D323" s="13" t="s">
        <v>3</v>
      </c>
      <c r="E323" s="11" t="s">
        <v>10</v>
      </c>
      <c r="F323" s="13" t="s">
        <v>4</v>
      </c>
      <c r="G323" s="13" t="s">
        <v>11</v>
      </c>
      <c r="H323" s="13" t="s">
        <v>5</v>
      </c>
      <c r="I323" s="13" t="s">
        <v>12</v>
      </c>
      <c r="J323" s="13" t="s">
        <v>6</v>
      </c>
      <c r="K323" s="13" t="s">
        <v>18</v>
      </c>
    </row>
    <row r="324" spans="1:11" ht="17.25">
      <c r="A324" s="14">
        <v>1</v>
      </c>
      <c r="B324" s="14">
        <v>2</v>
      </c>
      <c r="C324" s="14">
        <v>3</v>
      </c>
      <c r="D324" s="14">
        <v>4</v>
      </c>
      <c r="E324" s="14">
        <v>5</v>
      </c>
      <c r="F324" s="14">
        <v>6</v>
      </c>
      <c r="G324" s="14">
        <v>7</v>
      </c>
      <c r="H324" s="14">
        <v>8</v>
      </c>
      <c r="I324" s="14">
        <v>9</v>
      </c>
      <c r="J324" s="14">
        <v>10</v>
      </c>
      <c r="K324" s="14">
        <v>11</v>
      </c>
    </row>
    <row r="325" spans="1:11" ht="34.5">
      <c r="A325" s="15">
        <v>1</v>
      </c>
      <c r="B325" s="16">
        <v>4707494001</v>
      </c>
      <c r="C325" s="17" t="s">
        <v>107</v>
      </c>
      <c r="D325" s="62" t="s">
        <v>144</v>
      </c>
      <c r="E325" s="19" t="s">
        <v>13</v>
      </c>
      <c r="F325" s="19">
        <v>2</v>
      </c>
      <c r="G325" s="20">
        <v>2250</v>
      </c>
      <c r="H325" s="21">
        <f>F325*G325</f>
        <v>4500</v>
      </c>
      <c r="I325" s="22">
        <v>0.23</v>
      </c>
      <c r="J325" s="23">
        <f>H325+(H325*I325)</f>
        <v>5535</v>
      </c>
      <c r="K325" s="24"/>
    </row>
    <row r="326" spans="1:11" s="64" customFormat="1" ht="17.25">
      <c r="A326" s="30"/>
      <c r="B326" s="31"/>
      <c r="C326" s="31"/>
      <c r="D326" s="32"/>
      <c r="E326" s="33"/>
      <c r="F326" s="34" t="s">
        <v>7</v>
      </c>
      <c r="G326" s="35" t="s">
        <v>8</v>
      </c>
      <c r="H326" s="36">
        <f>SUM(H325:H325)</f>
        <v>4500</v>
      </c>
      <c r="I326" s="37" t="s">
        <v>9</v>
      </c>
      <c r="J326" s="38">
        <f>SUM(J325:J325)</f>
        <v>5535</v>
      </c>
      <c r="K326" s="30"/>
    </row>
    <row r="327" spans="1:11" ht="17.25">
      <c r="A327" s="30"/>
      <c r="B327" s="31"/>
      <c r="C327" s="31"/>
      <c r="D327" s="32"/>
      <c r="E327" s="55"/>
      <c r="F327" s="66"/>
      <c r="G327" s="67"/>
      <c r="H327" s="68"/>
      <c r="I327" s="67"/>
      <c r="J327" s="69"/>
      <c r="K327" s="30"/>
    </row>
    <row r="328" spans="1:11" ht="17.25">
      <c r="A328" s="49"/>
      <c r="B328" s="49"/>
      <c r="C328" s="49"/>
      <c r="D328" s="49"/>
      <c r="E328" s="50"/>
      <c r="F328" s="50"/>
      <c r="G328" s="50"/>
      <c r="H328" s="50"/>
      <c r="I328" s="50"/>
      <c r="J328" s="41"/>
      <c r="K328" s="49"/>
    </row>
    <row r="329" spans="1:11" ht="17.25">
      <c r="A329" s="121" t="s">
        <v>212</v>
      </c>
      <c r="B329" s="122"/>
      <c r="C329" s="122"/>
      <c r="D329" s="122"/>
      <c r="E329" s="122"/>
      <c r="F329" s="122"/>
      <c r="G329" s="122"/>
      <c r="H329" s="122"/>
      <c r="I329" s="122"/>
      <c r="J329" s="122"/>
      <c r="K329" s="123"/>
    </row>
    <row r="330" spans="1:11" ht="103.5">
      <c r="A330" s="11" t="s">
        <v>0</v>
      </c>
      <c r="B330" s="12" t="s">
        <v>1</v>
      </c>
      <c r="C330" s="13" t="s">
        <v>2</v>
      </c>
      <c r="D330" s="13" t="s">
        <v>3</v>
      </c>
      <c r="E330" s="11" t="s">
        <v>10</v>
      </c>
      <c r="F330" s="13" t="s">
        <v>4</v>
      </c>
      <c r="G330" s="13" t="s">
        <v>11</v>
      </c>
      <c r="H330" s="13" t="s">
        <v>5</v>
      </c>
      <c r="I330" s="13" t="s">
        <v>12</v>
      </c>
      <c r="J330" s="13" t="s">
        <v>6</v>
      </c>
      <c r="K330" s="13" t="s">
        <v>18</v>
      </c>
    </row>
    <row r="331" spans="1:11" ht="17.25">
      <c r="A331" s="14">
        <v>1</v>
      </c>
      <c r="B331" s="14">
        <v>2</v>
      </c>
      <c r="C331" s="14">
        <v>3</v>
      </c>
      <c r="D331" s="14">
        <v>4</v>
      </c>
      <c r="E331" s="14">
        <v>5</v>
      </c>
      <c r="F331" s="14">
        <v>6</v>
      </c>
      <c r="G331" s="14">
        <v>7</v>
      </c>
      <c r="H331" s="14">
        <v>8</v>
      </c>
      <c r="I331" s="14">
        <v>9</v>
      </c>
      <c r="J331" s="14">
        <v>10</v>
      </c>
      <c r="K331" s="14">
        <v>11</v>
      </c>
    </row>
    <row r="332" spans="1:11" ht="34.5">
      <c r="A332" s="15">
        <v>1</v>
      </c>
      <c r="B332" s="16" t="s">
        <v>147</v>
      </c>
      <c r="C332" s="17" t="s">
        <v>107</v>
      </c>
      <c r="D332" s="18" t="s">
        <v>145</v>
      </c>
      <c r="E332" s="19" t="s">
        <v>146</v>
      </c>
      <c r="F332" s="19">
        <v>1</v>
      </c>
      <c r="G332" s="20">
        <v>2010.2</v>
      </c>
      <c r="H332" s="21">
        <f>F332*G332</f>
        <v>2010.2</v>
      </c>
      <c r="I332" s="22">
        <v>0.23</v>
      </c>
      <c r="J332" s="23">
        <f>H332+(H332*I332)</f>
        <v>2472.5460000000003</v>
      </c>
      <c r="K332" s="24"/>
    </row>
    <row r="333" spans="1:11" ht="17.25">
      <c r="A333" s="30"/>
      <c r="B333" s="31"/>
      <c r="C333" s="31"/>
      <c r="D333" s="32"/>
      <c r="E333" s="33"/>
      <c r="F333" s="34" t="s">
        <v>7</v>
      </c>
      <c r="G333" s="35" t="s">
        <v>8</v>
      </c>
      <c r="H333" s="36">
        <f>SUM(H332:H332)</f>
        <v>2010.2</v>
      </c>
      <c r="I333" s="37" t="s">
        <v>9</v>
      </c>
      <c r="J333" s="38">
        <f>SUM(J332:J332)</f>
        <v>2472.5460000000003</v>
      </c>
      <c r="K333" s="30"/>
    </row>
    <row r="334" spans="1:11" ht="17.25">
      <c r="A334" s="30"/>
      <c r="B334" s="31"/>
      <c r="C334" s="31"/>
      <c r="D334" s="32"/>
      <c r="E334" s="55"/>
      <c r="F334" s="66"/>
      <c r="G334" s="67"/>
      <c r="H334" s="68"/>
      <c r="I334" s="67"/>
      <c r="J334" s="69"/>
      <c r="K334" s="30"/>
    </row>
    <row r="335" spans="1:11" ht="17.25">
      <c r="A335" s="49"/>
      <c r="B335" s="49"/>
      <c r="C335" s="49"/>
      <c r="D335" s="49"/>
      <c r="E335" s="50"/>
      <c r="F335" s="50"/>
      <c r="G335" s="50"/>
      <c r="H335" s="50"/>
      <c r="I335" s="50"/>
      <c r="J335" s="41"/>
      <c r="K335" s="49"/>
    </row>
    <row r="336" spans="1:11" ht="17.25">
      <c r="A336" s="121" t="s">
        <v>213</v>
      </c>
      <c r="B336" s="122"/>
      <c r="C336" s="122"/>
      <c r="D336" s="122"/>
      <c r="E336" s="122"/>
      <c r="F336" s="122"/>
      <c r="G336" s="122"/>
      <c r="H336" s="122"/>
      <c r="I336" s="122"/>
      <c r="J336" s="122"/>
      <c r="K336" s="123"/>
    </row>
    <row r="337" spans="1:11" ht="103.5">
      <c r="A337" s="11" t="s">
        <v>0</v>
      </c>
      <c r="B337" s="12" t="s">
        <v>1</v>
      </c>
      <c r="C337" s="13" t="s">
        <v>2</v>
      </c>
      <c r="D337" s="13" t="s">
        <v>3</v>
      </c>
      <c r="E337" s="11" t="s">
        <v>10</v>
      </c>
      <c r="F337" s="13" t="s">
        <v>4</v>
      </c>
      <c r="G337" s="13" t="s">
        <v>11</v>
      </c>
      <c r="H337" s="13" t="s">
        <v>5</v>
      </c>
      <c r="I337" s="13" t="s">
        <v>12</v>
      </c>
      <c r="J337" s="13" t="s">
        <v>6</v>
      </c>
      <c r="K337" s="13" t="s">
        <v>18</v>
      </c>
    </row>
    <row r="338" spans="1:11" ht="17.25">
      <c r="A338" s="14">
        <v>1</v>
      </c>
      <c r="B338" s="14">
        <v>2</v>
      </c>
      <c r="C338" s="14">
        <v>3</v>
      </c>
      <c r="D338" s="14">
        <v>4</v>
      </c>
      <c r="E338" s="14">
        <v>5</v>
      </c>
      <c r="F338" s="14">
        <v>6</v>
      </c>
      <c r="G338" s="14">
        <v>7</v>
      </c>
      <c r="H338" s="14">
        <v>8</v>
      </c>
      <c r="I338" s="14">
        <v>9</v>
      </c>
      <c r="J338" s="14">
        <v>10</v>
      </c>
      <c r="K338" s="14">
        <v>11</v>
      </c>
    </row>
    <row r="339" spans="1:11" ht="34.5">
      <c r="A339" s="15">
        <v>1</v>
      </c>
      <c r="B339" s="16" t="s">
        <v>154</v>
      </c>
      <c r="C339" s="17" t="s">
        <v>107</v>
      </c>
      <c r="D339" s="18" t="s">
        <v>155</v>
      </c>
      <c r="E339" s="19" t="s">
        <v>24</v>
      </c>
      <c r="F339" s="19">
        <v>1</v>
      </c>
      <c r="G339" s="20">
        <v>594.6</v>
      </c>
      <c r="H339" s="21">
        <f>F339*G339</f>
        <v>594.6</v>
      </c>
      <c r="I339" s="22">
        <v>0.23</v>
      </c>
      <c r="J339" s="23">
        <f>H339+(H339*I339)</f>
        <v>731.35800000000006</v>
      </c>
      <c r="K339" s="24"/>
    </row>
    <row r="340" spans="1:11" ht="34.5">
      <c r="A340" s="15">
        <v>2</v>
      </c>
      <c r="B340" s="16" t="s">
        <v>427</v>
      </c>
      <c r="C340" s="17" t="s">
        <v>107</v>
      </c>
      <c r="D340" s="18" t="s">
        <v>432</v>
      </c>
      <c r="E340" s="16" t="s">
        <v>156</v>
      </c>
      <c r="F340" s="16">
        <v>1</v>
      </c>
      <c r="G340" s="27">
        <v>583</v>
      </c>
      <c r="H340" s="21">
        <f t="shared" ref="H340:H381" si="18">F340*G340</f>
        <v>583</v>
      </c>
      <c r="I340" s="22">
        <v>0.23</v>
      </c>
      <c r="J340" s="23">
        <f t="shared" ref="J340:J381" si="19">H340+(H340*I340)</f>
        <v>717.09</v>
      </c>
      <c r="K340" s="29"/>
    </row>
    <row r="341" spans="1:11" ht="34.5">
      <c r="A341" s="15">
        <v>3</v>
      </c>
      <c r="B341" s="16" t="s">
        <v>162</v>
      </c>
      <c r="C341" s="17" t="s">
        <v>107</v>
      </c>
      <c r="D341" s="18" t="s">
        <v>163</v>
      </c>
      <c r="E341" s="19" t="s">
        <v>175</v>
      </c>
      <c r="F341" s="19">
        <v>1</v>
      </c>
      <c r="G341" s="20">
        <v>807.3</v>
      </c>
      <c r="H341" s="21">
        <f t="shared" si="18"/>
        <v>807.3</v>
      </c>
      <c r="I341" s="22">
        <v>0.23</v>
      </c>
      <c r="J341" s="23">
        <f t="shared" si="19"/>
        <v>992.97899999999993</v>
      </c>
      <c r="K341" s="29"/>
    </row>
    <row r="342" spans="1:11" ht="34.5">
      <c r="A342" s="15">
        <v>4</v>
      </c>
      <c r="B342" s="16" t="s">
        <v>173</v>
      </c>
      <c r="C342" s="17" t="s">
        <v>107</v>
      </c>
      <c r="D342" s="18" t="s">
        <v>174</v>
      </c>
      <c r="E342" s="16" t="s">
        <v>176</v>
      </c>
      <c r="F342" s="16">
        <v>1</v>
      </c>
      <c r="G342" s="20">
        <v>541.70000000000005</v>
      </c>
      <c r="H342" s="21">
        <f t="shared" si="18"/>
        <v>541.70000000000005</v>
      </c>
      <c r="I342" s="22">
        <v>0.23</v>
      </c>
      <c r="J342" s="23">
        <f t="shared" si="19"/>
        <v>666.29100000000005</v>
      </c>
      <c r="K342" s="29"/>
    </row>
    <row r="343" spans="1:11" ht="34.5">
      <c r="A343" s="15">
        <v>5</v>
      </c>
      <c r="B343" s="16" t="s">
        <v>429</v>
      </c>
      <c r="C343" s="17" t="s">
        <v>107</v>
      </c>
      <c r="D343" s="18" t="s">
        <v>503</v>
      </c>
      <c r="E343" s="16" t="s">
        <v>430</v>
      </c>
      <c r="F343" s="16">
        <v>1</v>
      </c>
      <c r="G343" s="20">
        <v>270</v>
      </c>
      <c r="H343" s="21">
        <f t="shared" si="18"/>
        <v>270</v>
      </c>
      <c r="I343" s="22">
        <v>0.23</v>
      </c>
      <c r="J343" s="23">
        <f t="shared" si="19"/>
        <v>332.1</v>
      </c>
      <c r="K343" s="29"/>
    </row>
    <row r="344" spans="1:11" ht="51.75">
      <c r="A344" s="15">
        <v>6</v>
      </c>
      <c r="B344" s="63" t="s">
        <v>234</v>
      </c>
      <c r="C344" s="17" t="s">
        <v>107</v>
      </c>
      <c r="D344" s="18" t="s">
        <v>544</v>
      </c>
      <c r="E344" s="19" t="s">
        <v>235</v>
      </c>
      <c r="F344" s="63">
        <v>1</v>
      </c>
      <c r="G344" s="20">
        <v>4203.3</v>
      </c>
      <c r="H344" s="21">
        <f t="shared" si="18"/>
        <v>4203.3</v>
      </c>
      <c r="I344" s="22">
        <v>0.23</v>
      </c>
      <c r="J344" s="23">
        <f t="shared" si="19"/>
        <v>5170.0590000000002</v>
      </c>
      <c r="K344" s="15"/>
    </row>
    <row r="345" spans="1:11" ht="34.5">
      <c r="A345" s="15">
        <v>7</v>
      </c>
      <c r="B345" s="16" t="s">
        <v>236</v>
      </c>
      <c r="C345" s="17" t="s">
        <v>107</v>
      </c>
      <c r="D345" s="18" t="s">
        <v>502</v>
      </c>
      <c r="E345" s="16" t="s">
        <v>237</v>
      </c>
      <c r="F345" s="16">
        <v>1</v>
      </c>
      <c r="G345" s="20">
        <v>1224.8</v>
      </c>
      <c r="H345" s="21">
        <f t="shared" si="18"/>
        <v>1224.8</v>
      </c>
      <c r="I345" s="22">
        <v>0.23</v>
      </c>
      <c r="J345" s="23">
        <f t="shared" si="19"/>
        <v>1506.5039999999999</v>
      </c>
      <c r="K345" s="29"/>
    </row>
    <row r="346" spans="1:11" s="64" customFormat="1" ht="69">
      <c r="A346" s="15">
        <v>8</v>
      </c>
      <c r="B346" s="16" t="s">
        <v>238</v>
      </c>
      <c r="C346" s="17" t="s">
        <v>107</v>
      </c>
      <c r="D346" s="18" t="s">
        <v>239</v>
      </c>
      <c r="E346" s="16" t="s">
        <v>240</v>
      </c>
      <c r="F346" s="16">
        <v>4</v>
      </c>
      <c r="G346" s="20">
        <v>230</v>
      </c>
      <c r="H346" s="21">
        <f t="shared" si="18"/>
        <v>920</v>
      </c>
      <c r="I346" s="22">
        <v>0.23</v>
      </c>
      <c r="J346" s="23">
        <f t="shared" si="19"/>
        <v>1131.5999999999999</v>
      </c>
      <c r="K346" s="29"/>
    </row>
    <row r="347" spans="1:11" ht="69">
      <c r="A347" s="15">
        <v>9</v>
      </c>
      <c r="B347" s="16" t="s">
        <v>241</v>
      </c>
      <c r="C347" s="17" t="s">
        <v>107</v>
      </c>
      <c r="D347" s="18" t="s">
        <v>506</v>
      </c>
      <c r="E347" s="16" t="s">
        <v>240</v>
      </c>
      <c r="F347" s="16">
        <v>4</v>
      </c>
      <c r="G347" s="20">
        <v>172.5</v>
      </c>
      <c r="H347" s="21">
        <f t="shared" si="18"/>
        <v>690</v>
      </c>
      <c r="I347" s="22">
        <v>0.23</v>
      </c>
      <c r="J347" s="23">
        <f t="shared" si="19"/>
        <v>848.7</v>
      </c>
      <c r="K347" s="29"/>
    </row>
    <row r="348" spans="1:11" ht="69">
      <c r="A348" s="15">
        <v>10</v>
      </c>
      <c r="B348" s="16" t="s">
        <v>242</v>
      </c>
      <c r="C348" s="17" t="s">
        <v>107</v>
      </c>
      <c r="D348" s="18" t="s">
        <v>507</v>
      </c>
      <c r="E348" s="16" t="s">
        <v>240</v>
      </c>
      <c r="F348" s="16">
        <v>1</v>
      </c>
      <c r="G348" s="20">
        <v>402.5</v>
      </c>
      <c r="H348" s="21">
        <f t="shared" si="18"/>
        <v>402.5</v>
      </c>
      <c r="I348" s="22">
        <v>0.23</v>
      </c>
      <c r="J348" s="23">
        <f t="shared" si="19"/>
        <v>495.07499999999999</v>
      </c>
      <c r="K348" s="29"/>
    </row>
    <row r="349" spans="1:11" ht="69">
      <c r="A349" s="15">
        <v>11</v>
      </c>
      <c r="B349" s="16" t="s">
        <v>243</v>
      </c>
      <c r="C349" s="17" t="s">
        <v>107</v>
      </c>
      <c r="D349" s="18" t="s">
        <v>508</v>
      </c>
      <c r="E349" s="16" t="s">
        <v>124</v>
      </c>
      <c r="F349" s="16">
        <v>2</v>
      </c>
      <c r="G349" s="20">
        <v>204.7</v>
      </c>
      <c r="H349" s="21">
        <f t="shared" si="18"/>
        <v>409.4</v>
      </c>
      <c r="I349" s="22">
        <v>0.23</v>
      </c>
      <c r="J349" s="23">
        <f t="shared" si="19"/>
        <v>503.56199999999995</v>
      </c>
      <c r="K349" s="29"/>
    </row>
    <row r="350" spans="1:11" ht="86.25">
      <c r="A350" s="15">
        <v>12</v>
      </c>
      <c r="B350" s="16" t="s">
        <v>244</v>
      </c>
      <c r="C350" s="17" t="s">
        <v>107</v>
      </c>
      <c r="D350" s="18" t="s">
        <v>509</v>
      </c>
      <c r="E350" s="16" t="s">
        <v>124</v>
      </c>
      <c r="F350" s="16">
        <v>2</v>
      </c>
      <c r="G350" s="20">
        <v>204.7</v>
      </c>
      <c r="H350" s="21">
        <f t="shared" si="18"/>
        <v>409.4</v>
      </c>
      <c r="I350" s="22">
        <v>0.23</v>
      </c>
      <c r="J350" s="23">
        <f t="shared" si="19"/>
        <v>503.56199999999995</v>
      </c>
      <c r="K350" s="29"/>
    </row>
    <row r="351" spans="1:11" ht="69">
      <c r="A351" s="15">
        <v>13</v>
      </c>
      <c r="B351" s="16" t="s">
        <v>245</v>
      </c>
      <c r="C351" s="17" t="s">
        <v>107</v>
      </c>
      <c r="D351" s="18" t="s">
        <v>510</v>
      </c>
      <c r="E351" s="16" t="s">
        <v>240</v>
      </c>
      <c r="F351" s="16">
        <v>4</v>
      </c>
      <c r="G351" s="20">
        <v>171.4</v>
      </c>
      <c r="H351" s="21">
        <f t="shared" si="18"/>
        <v>685.6</v>
      </c>
      <c r="I351" s="28">
        <v>0.08</v>
      </c>
      <c r="J351" s="23">
        <f t="shared" si="19"/>
        <v>740.44799999999998</v>
      </c>
      <c r="K351" s="29"/>
    </row>
    <row r="352" spans="1:11" ht="69">
      <c r="A352" s="15">
        <v>14</v>
      </c>
      <c r="B352" s="16" t="s">
        <v>246</v>
      </c>
      <c r="C352" s="17" t="s">
        <v>107</v>
      </c>
      <c r="D352" s="18" t="s">
        <v>511</v>
      </c>
      <c r="E352" s="16" t="s">
        <v>240</v>
      </c>
      <c r="F352" s="16">
        <v>4</v>
      </c>
      <c r="G352" s="20">
        <v>171.4</v>
      </c>
      <c r="H352" s="21">
        <f t="shared" si="18"/>
        <v>685.6</v>
      </c>
      <c r="I352" s="28">
        <v>0.08</v>
      </c>
      <c r="J352" s="23">
        <f t="shared" si="19"/>
        <v>740.44799999999998</v>
      </c>
      <c r="K352" s="29"/>
    </row>
    <row r="353" spans="1:11" ht="69">
      <c r="A353" s="15">
        <v>15</v>
      </c>
      <c r="B353" s="16" t="s">
        <v>247</v>
      </c>
      <c r="C353" s="17" t="s">
        <v>107</v>
      </c>
      <c r="D353" s="18" t="s">
        <v>512</v>
      </c>
      <c r="E353" s="16" t="s">
        <v>240</v>
      </c>
      <c r="F353" s="16">
        <v>4</v>
      </c>
      <c r="G353" s="20">
        <v>171.4</v>
      </c>
      <c r="H353" s="21">
        <f t="shared" si="18"/>
        <v>685.6</v>
      </c>
      <c r="I353" s="28">
        <v>0.08</v>
      </c>
      <c r="J353" s="23">
        <f t="shared" si="19"/>
        <v>740.44799999999998</v>
      </c>
      <c r="K353" s="29"/>
    </row>
    <row r="354" spans="1:11" ht="34.5">
      <c r="A354" s="15">
        <v>16</v>
      </c>
      <c r="B354" s="16" t="s">
        <v>248</v>
      </c>
      <c r="C354" s="17" t="s">
        <v>107</v>
      </c>
      <c r="D354" s="18" t="s">
        <v>249</v>
      </c>
      <c r="E354" s="16" t="s">
        <v>250</v>
      </c>
      <c r="F354" s="16">
        <v>1</v>
      </c>
      <c r="G354" s="20">
        <v>1036.2</v>
      </c>
      <c r="H354" s="21">
        <f t="shared" si="18"/>
        <v>1036.2</v>
      </c>
      <c r="I354" s="28">
        <v>0.23</v>
      </c>
      <c r="J354" s="23">
        <f t="shared" si="19"/>
        <v>1274.5260000000001</v>
      </c>
      <c r="K354" s="29"/>
    </row>
    <row r="355" spans="1:11" ht="69">
      <c r="A355" s="15">
        <v>17</v>
      </c>
      <c r="B355" s="16" t="s">
        <v>251</v>
      </c>
      <c r="C355" s="17" t="s">
        <v>107</v>
      </c>
      <c r="D355" s="18" t="s">
        <v>513</v>
      </c>
      <c r="E355" s="16" t="s">
        <v>252</v>
      </c>
      <c r="F355" s="16">
        <v>1</v>
      </c>
      <c r="G355" s="20">
        <v>230</v>
      </c>
      <c r="H355" s="21">
        <f t="shared" si="18"/>
        <v>230</v>
      </c>
      <c r="I355" s="28">
        <v>0.23</v>
      </c>
      <c r="J355" s="23">
        <f t="shared" si="19"/>
        <v>282.89999999999998</v>
      </c>
      <c r="K355" s="29"/>
    </row>
    <row r="356" spans="1:11" ht="69">
      <c r="A356" s="15">
        <v>18</v>
      </c>
      <c r="B356" s="16" t="s">
        <v>253</v>
      </c>
      <c r="C356" s="17" t="s">
        <v>107</v>
      </c>
      <c r="D356" s="18" t="s">
        <v>514</v>
      </c>
      <c r="E356" s="16" t="s">
        <v>254</v>
      </c>
      <c r="F356" s="16">
        <v>3</v>
      </c>
      <c r="G356" s="20">
        <v>429</v>
      </c>
      <c r="H356" s="21">
        <f t="shared" si="18"/>
        <v>1287</v>
      </c>
      <c r="I356" s="28">
        <v>0.23</v>
      </c>
      <c r="J356" s="23">
        <f t="shared" si="19"/>
        <v>1583.01</v>
      </c>
      <c r="K356" s="29"/>
    </row>
    <row r="357" spans="1:11" ht="69">
      <c r="A357" s="15">
        <v>19</v>
      </c>
      <c r="B357" s="16" t="s">
        <v>255</v>
      </c>
      <c r="C357" s="17" t="s">
        <v>107</v>
      </c>
      <c r="D357" s="18" t="s">
        <v>515</v>
      </c>
      <c r="E357" s="16" t="s">
        <v>256</v>
      </c>
      <c r="F357" s="16">
        <v>1</v>
      </c>
      <c r="G357" s="20">
        <v>299</v>
      </c>
      <c r="H357" s="21">
        <f t="shared" si="18"/>
        <v>299</v>
      </c>
      <c r="I357" s="28">
        <v>0.23</v>
      </c>
      <c r="J357" s="23">
        <f t="shared" si="19"/>
        <v>367.77</v>
      </c>
      <c r="K357" s="29"/>
    </row>
    <row r="358" spans="1:11" ht="69">
      <c r="A358" s="15">
        <v>20</v>
      </c>
      <c r="B358" s="16" t="s">
        <v>257</v>
      </c>
      <c r="C358" s="17" t="s">
        <v>107</v>
      </c>
      <c r="D358" s="18" t="s">
        <v>516</v>
      </c>
      <c r="E358" s="16" t="s">
        <v>240</v>
      </c>
      <c r="F358" s="16">
        <v>2</v>
      </c>
      <c r="G358" s="20">
        <v>171.4</v>
      </c>
      <c r="H358" s="21">
        <f t="shared" si="18"/>
        <v>342.8</v>
      </c>
      <c r="I358" s="28">
        <v>0.23</v>
      </c>
      <c r="J358" s="23">
        <f t="shared" si="19"/>
        <v>421.64400000000001</v>
      </c>
      <c r="K358" s="29"/>
    </row>
    <row r="359" spans="1:11" ht="69">
      <c r="A359" s="15">
        <v>21</v>
      </c>
      <c r="B359" s="16" t="s">
        <v>258</v>
      </c>
      <c r="C359" s="17" t="s">
        <v>107</v>
      </c>
      <c r="D359" s="18" t="s">
        <v>517</v>
      </c>
      <c r="E359" s="16" t="s">
        <v>240</v>
      </c>
      <c r="F359" s="16">
        <v>2</v>
      </c>
      <c r="G359" s="20">
        <v>209.3</v>
      </c>
      <c r="H359" s="21">
        <f t="shared" si="18"/>
        <v>418.6</v>
      </c>
      <c r="I359" s="28">
        <v>0.23</v>
      </c>
      <c r="J359" s="23">
        <f t="shared" si="19"/>
        <v>514.87800000000004</v>
      </c>
      <c r="K359" s="29"/>
    </row>
    <row r="360" spans="1:11" ht="69">
      <c r="A360" s="15">
        <v>22</v>
      </c>
      <c r="B360" s="16" t="s">
        <v>259</v>
      </c>
      <c r="C360" s="17" t="s">
        <v>107</v>
      </c>
      <c r="D360" s="18" t="s">
        <v>518</v>
      </c>
      <c r="E360" s="16" t="s">
        <v>240</v>
      </c>
      <c r="F360" s="16">
        <v>2</v>
      </c>
      <c r="G360" s="20">
        <v>222</v>
      </c>
      <c r="H360" s="21">
        <f t="shared" si="18"/>
        <v>444</v>
      </c>
      <c r="I360" s="28">
        <v>0.23</v>
      </c>
      <c r="J360" s="23">
        <f t="shared" si="19"/>
        <v>546.12</v>
      </c>
      <c r="K360" s="29"/>
    </row>
    <row r="361" spans="1:11" ht="69">
      <c r="A361" s="15">
        <v>23</v>
      </c>
      <c r="B361" s="16" t="s">
        <v>260</v>
      </c>
      <c r="C361" s="17" t="s">
        <v>107</v>
      </c>
      <c r="D361" s="18" t="s">
        <v>519</v>
      </c>
      <c r="E361" s="16" t="s">
        <v>240</v>
      </c>
      <c r="F361" s="16">
        <v>4</v>
      </c>
      <c r="G361" s="20">
        <v>171.4</v>
      </c>
      <c r="H361" s="21">
        <f t="shared" si="18"/>
        <v>685.6</v>
      </c>
      <c r="I361" s="28">
        <v>0.23</v>
      </c>
      <c r="J361" s="23">
        <f t="shared" si="19"/>
        <v>843.28800000000001</v>
      </c>
      <c r="K361" s="29"/>
    </row>
    <row r="362" spans="1:11" ht="69">
      <c r="A362" s="15">
        <v>24</v>
      </c>
      <c r="B362" s="16" t="s">
        <v>261</v>
      </c>
      <c r="C362" s="17" t="s">
        <v>107</v>
      </c>
      <c r="D362" s="18" t="s">
        <v>520</v>
      </c>
      <c r="E362" s="16" t="s">
        <v>240</v>
      </c>
      <c r="F362" s="16">
        <v>4</v>
      </c>
      <c r="G362" s="20">
        <v>345</v>
      </c>
      <c r="H362" s="21">
        <f t="shared" si="18"/>
        <v>1380</v>
      </c>
      <c r="I362" s="28">
        <v>0.23</v>
      </c>
      <c r="J362" s="23">
        <f t="shared" si="19"/>
        <v>1697.4</v>
      </c>
      <c r="K362" s="29"/>
    </row>
    <row r="363" spans="1:11" ht="69">
      <c r="A363" s="15">
        <v>25</v>
      </c>
      <c r="B363" s="16" t="s">
        <v>262</v>
      </c>
      <c r="C363" s="17" t="s">
        <v>107</v>
      </c>
      <c r="D363" s="18" t="s">
        <v>521</v>
      </c>
      <c r="E363" s="16" t="s">
        <v>254</v>
      </c>
      <c r="F363" s="16">
        <v>1</v>
      </c>
      <c r="G363" s="20">
        <v>1130.5</v>
      </c>
      <c r="H363" s="21">
        <f t="shared" si="18"/>
        <v>1130.5</v>
      </c>
      <c r="I363" s="28">
        <v>0.23</v>
      </c>
      <c r="J363" s="23">
        <f t="shared" si="19"/>
        <v>1390.5149999999999</v>
      </c>
      <c r="K363" s="29"/>
    </row>
    <row r="364" spans="1:11" ht="69">
      <c r="A364" s="15">
        <v>26</v>
      </c>
      <c r="B364" s="63" t="s">
        <v>263</v>
      </c>
      <c r="C364" s="17" t="s">
        <v>107</v>
      </c>
      <c r="D364" s="18" t="s">
        <v>522</v>
      </c>
      <c r="E364" s="63" t="s">
        <v>256</v>
      </c>
      <c r="F364" s="63">
        <v>3</v>
      </c>
      <c r="G364" s="20">
        <v>268</v>
      </c>
      <c r="H364" s="21">
        <f t="shared" si="18"/>
        <v>804</v>
      </c>
      <c r="I364" s="65">
        <v>0.23</v>
      </c>
      <c r="J364" s="23">
        <f t="shared" si="19"/>
        <v>988.92000000000007</v>
      </c>
      <c r="K364" s="63"/>
    </row>
    <row r="365" spans="1:11" ht="69">
      <c r="A365" s="15">
        <v>27</v>
      </c>
      <c r="B365" s="16" t="s">
        <v>264</v>
      </c>
      <c r="C365" s="17" t="s">
        <v>107</v>
      </c>
      <c r="D365" s="18" t="s">
        <v>524</v>
      </c>
      <c r="E365" s="16" t="s">
        <v>256</v>
      </c>
      <c r="F365" s="16">
        <v>4</v>
      </c>
      <c r="G365" s="20">
        <v>401.4</v>
      </c>
      <c r="H365" s="21">
        <f t="shared" si="18"/>
        <v>1605.6</v>
      </c>
      <c r="I365" s="28">
        <v>0.23</v>
      </c>
      <c r="J365" s="23">
        <f t="shared" si="19"/>
        <v>1974.8879999999999</v>
      </c>
      <c r="K365" s="29"/>
    </row>
    <row r="366" spans="1:11" ht="69">
      <c r="A366" s="15">
        <v>28</v>
      </c>
      <c r="B366" s="16" t="s">
        <v>265</v>
      </c>
      <c r="C366" s="17" t="s">
        <v>107</v>
      </c>
      <c r="D366" s="18" t="s">
        <v>523</v>
      </c>
      <c r="E366" s="16" t="s">
        <v>240</v>
      </c>
      <c r="F366" s="16">
        <v>2</v>
      </c>
      <c r="G366" s="20">
        <v>242.7</v>
      </c>
      <c r="H366" s="21">
        <f t="shared" si="18"/>
        <v>485.4</v>
      </c>
      <c r="I366" s="28">
        <v>0.23</v>
      </c>
      <c r="J366" s="23">
        <f t="shared" si="19"/>
        <v>597.04199999999992</v>
      </c>
      <c r="K366" s="29"/>
    </row>
    <row r="367" spans="1:11" ht="69">
      <c r="A367" s="15">
        <v>29</v>
      </c>
      <c r="B367" s="16" t="s">
        <v>266</v>
      </c>
      <c r="C367" s="17" t="s">
        <v>107</v>
      </c>
      <c r="D367" s="18" t="s">
        <v>525</v>
      </c>
      <c r="E367" s="16" t="s">
        <v>256</v>
      </c>
      <c r="F367" s="16">
        <v>4</v>
      </c>
      <c r="G367" s="20">
        <v>242.7</v>
      </c>
      <c r="H367" s="21">
        <f t="shared" si="18"/>
        <v>970.8</v>
      </c>
      <c r="I367" s="28">
        <v>0.23</v>
      </c>
      <c r="J367" s="23">
        <f t="shared" si="19"/>
        <v>1194.0839999999998</v>
      </c>
      <c r="K367" s="29"/>
    </row>
    <row r="368" spans="1:11" ht="69">
      <c r="A368" s="15">
        <v>30</v>
      </c>
      <c r="B368" s="16" t="s">
        <v>267</v>
      </c>
      <c r="C368" s="17" t="s">
        <v>107</v>
      </c>
      <c r="D368" s="18" t="s">
        <v>526</v>
      </c>
      <c r="E368" s="16" t="s">
        <v>240</v>
      </c>
      <c r="F368" s="16">
        <v>2</v>
      </c>
      <c r="G368" s="20">
        <v>222</v>
      </c>
      <c r="H368" s="21">
        <f t="shared" si="18"/>
        <v>444</v>
      </c>
      <c r="I368" s="28">
        <v>0.23</v>
      </c>
      <c r="J368" s="23">
        <f t="shared" si="19"/>
        <v>546.12</v>
      </c>
      <c r="K368" s="29"/>
    </row>
    <row r="369" spans="1:11" ht="69">
      <c r="A369" s="15">
        <v>31</v>
      </c>
      <c r="B369" s="16" t="s">
        <v>268</v>
      </c>
      <c r="C369" s="17" t="s">
        <v>107</v>
      </c>
      <c r="D369" s="18" t="s">
        <v>527</v>
      </c>
      <c r="E369" s="16" t="s">
        <v>240</v>
      </c>
      <c r="F369" s="16">
        <v>2</v>
      </c>
      <c r="G369" s="20">
        <v>208.2</v>
      </c>
      <c r="H369" s="21">
        <f t="shared" si="18"/>
        <v>416.4</v>
      </c>
      <c r="I369" s="28">
        <v>0.23</v>
      </c>
      <c r="J369" s="23">
        <f t="shared" si="19"/>
        <v>512.17200000000003</v>
      </c>
      <c r="K369" s="29"/>
    </row>
    <row r="370" spans="1:11" ht="69">
      <c r="A370" s="15">
        <v>32</v>
      </c>
      <c r="B370" s="16" t="s">
        <v>269</v>
      </c>
      <c r="C370" s="17" t="s">
        <v>107</v>
      </c>
      <c r="D370" s="18" t="s">
        <v>528</v>
      </c>
      <c r="E370" s="16" t="s">
        <v>240</v>
      </c>
      <c r="F370" s="16">
        <v>2</v>
      </c>
      <c r="G370" s="20">
        <v>224.3</v>
      </c>
      <c r="H370" s="21">
        <f t="shared" si="18"/>
        <v>448.6</v>
      </c>
      <c r="I370" s="28">
        <v>0.23</v>
      </c>
      <c r="J370" s="23">
        <f t="shared" si="19"/>
        <v>551.77800000000002</v>
      </c>
      <c r="K370" s="29"/>
    </row>
    <row r="371" spans="1:11" ht="69">
      <c r="A371" s="15">
        <v>33</v>
      </c>
      <c r="B371" s="16" t="s">
        <v>270</v>
      </c>
      <c r="C371" s="17" t="s">
        <v>107</v>
      </c>
      <c r="D371" s="18" t="s">
        <v>529</v>
      </c>
      <c r="E371" s="16" t="s">
        <v>256</v>
      </c>
      <c r="F371" s="16">
        <v>4</v>
      </c>
      <c r="G371" s="20">
        <v>412.9</v>
      </c>
      <c r="H371" s="21">
        <f t="shared" si="18"/>
        <v>1651.6</v>
      </c>
      <c r="I371" s="28">
        <v>0.23</v>
      </c>
      <c r="J371" s="23">
        <f t="shared" si="19"/>
        <v>2031.4679999999998</v>
      </c>
      <c r="K371" s="29"/>
    </row>
    <row r="372" spans="1:11" s="72" customFormat="1" ht="69">
      <c r="A372" s="15">
        <v>34</v>
      </c>
      <c r="B372" s="16" t="s">
        <v>271</v>
      </c>
      <c r="C372" s="17" t="s">
        <v>107</v>
      </c>
      <c r="D372" s="18" t="s">
        <v>530</v>
      </c>
      <c r="E372" s="16" t="s">
        <v>240</v>
      </c>
      <c r="F372" s="16">
        <v>2</v>
      </c>
      <c r="G372" s="20">
        <v>218.5</v>
      </c>
      <c r="H372" s="21">
        <f t="shared" si="18"/>
        <v>437</v>
      </c>
      <c r="I372" s="28">
        <v>0.23</v>
      </c>
      <c r="J372" s="23">
        <f t="shared" si="19"/>
        <v>537.51</v>
      </c>
      <c r="K372" s="29"/>
    </row>
    <row r="373" spans="1:11" ht="69">
      <c r="A373" s="15">
        <v>35</v>
      </c>
      <c r="B373" s="16" t="s">
        <v>272</v>
      </c>
      <c r="C373" s="17" t="s">
        <v>107</v>
      </c>
      <c r="D373" s="18" t="s">
        <v>531</v>
      </c>
      <c r="E373" s="16" t="s">
        <v>240</v>
      </c>
      <c r="F373" s="16">
        <v>2</v>
      </c>
      <c r="G373" s="20">
        <v>242.7</v>
      </c>
      <c r="H373" s="21">
        <f t="shared" si="18"/>
        <v>485.4</v>
      </c>
      <c r="I373" s="28">
        <v>0.23</v>
      </c>
      <c r="J373" s="23">
        <f t="shared" si="19"/>
        <v>597.04199999999992</v>
      </c>
      <c r="K373" s="29"/>
    </row>
    <row r="374" spans="1:11" ht="69">
      <c r="A374" s="15">
        <v>36</v>
      </c>
      <c r="B374" s="16" t="s">
        <v>273</v>
      </c>
      <c r="C374" s="17" t="s">
        <v>107</v>
      </c>
      <c r="D374" s="18" t="s">
        <v>532</v>
      </c>
      <c r="E374" s="16" t="s">
        <v>240</v>
      </c>
      <c r="F374" s="16">
        <v>2</v>
      </c>
      <c r="G374" s="20">
        <v>279.5</v>
      </c>
      <c r="H374" s="21">
        <f t="shared" si="18"/>
        <v>559</v>
      </c>
      <c r="I374" s="28">
        <v>0.23</v>
      </c>
      <c r="J374" s="23">
        <f t="shared" si="19"/>
        <v>687.56999999999994</v>
      </c>
      <c r="K374" s="29"/>
    </row>
    <row r="375" spans="1:11" ht="69">
      <c r="A375" s="15">
        <v>37</v>
      </c>
      <c r="B375" s="16" t="s">
        <v>274</v>
      </c>
      <c r="C375" s="17" t="s">
        <v>107</v>
      </c>
      <c r="D375" s="18" t="s">
        <v>533</v>
      </c>
      <c r="E375" s="16" t="s">
        <v>275</v>
      </c>
      <c r="F375" s="16">
        <v>5</v>
      </c>
      <c r="G375" s="20">
        <v>412.9</v>
      </c>
      <c r="H375" s="21">
        <f t="shared" si="18"/>
        <v>2064.5</v>
      </c>
      <c r="I375" s="28">
        <v>0.23</v>
      </c>
      <c r="J375" s="23">
        <f t="shared" si="19"/>
        <v>2539.335</v>
      </c>
      <c r="K375" s="29"/>
    </row>
    <row r="376" spans="1:11" ht="69">
      <c r="A376" s="15">
        <v>38</v>
      </c>
      <c r="B376" s="16" t="s">
        <v>276</v>
      </c>
      <c r="C376" s="17" t="s">
        <v>107</v>
      </c>
      <c r="D376" s="18" t="s">
        <v>534</v>
      </c>
      <c r="E376" s="16" t="s">
        <v>256</v>
      </c>
      <c r="F376" s="16">
        <v>4</v>
      </c>
      <c r="G376" s="20">
        <v>389.9</v>
      </c>
      <c r="H376" s="21">
        <f t="shared" si="18"/>
        <v>1559.6</v>
      </c>
      <c r="I376" s="28">
        <v>0.23</v>
      </c>
      <c r="J376" s="23">
        <f t="shared" si="19"/>
        <v>1918.308</v>
      </c>
      <c r="K376" s="29"/>
    </row>
    <row r="377" spans="1:11" ht="69">
      <c r="A377" s="15">
        <v>39</v>
      </c>
      <c r="B377" s="16" t="s">
        <v>277</v>
      </c>
      <c r="C377" s="17" t="s">
        <v>107</v>
      </c>
      <c r="D377" s="18" t="s">
        <v>535</v>
      </c>
      <c r="E377" s="16" t="s">
        <v>240</v>
      </c>
      <c r="F377" s="16">
        <v>1</v>
      </c>
      <c r="G377" s="20">
        <v>176</v>
      </c>
      <c r="H377" s="21">
        <f t="shared" si="18"/>
        <v>176</v>
      </c>
      <c r="I377" s="28">
        <v>0.23</v>
      </c>
      <c r="J377" s="23">
        <f t="shared" si="19"/>
        <v>216.48000000000002</v>
      </c>
      <c r="K377" s="29"/>
    </row>
    <row r="378" spans="1:11" ht="34.5">
      <c r="A378" s="15">
        <v>40</v>
      </c>
      <c r="B378" s="15" t="s">
        <v>278</v>
      </c>
      <c r="C378" s="15" t="s">
        <v>107</v>
      </c>
      <c r="D378" s="18" t="s">
        <v>279</v>
      </c>
      <c r="E378" s="15" t="s">
        <v>280</v>
      </c>
      <c r="F378" s="15">
        <v>1</v>
      </c>
      <c r="G378" s="20">
        <v>1513.4</v>
      </c>
      <c r="H378" s="21">
        <f t="shared" si="18"/>
        <v>1513.4</v>
      </c>
      <c r="I378" s="28">
        <v>0.23</v>
      </c>
      <c r="J378" s="23">
        <f t="shared" si="19"/>
        <v>1861.4820000000002</v>
      </c>
      <c r="K378" s="29"/>
    </row>
    <row r="379" spans="1:11" s="72" customFormat="1" ht="34.5">
      <c r="A379" s="15">
        <v>41</v>
      </c>
      <c r="B379" s="15" t="s">
        <v>281</v>
      </c>
      <c r="C379" s="15" t="s">
        <v>107</v>
      </c>
      <c r="D379" s="18" t="s">
        <v>282</v>
      </c>
      <c r="E379" s="15" t="s">
        <v>280</v>
      </c>
      <c r="F379" s="15">
        <v>1</v>
      </c>
      <c r="G379" s="20">
        <v>902.8</v>
      </c>
      <c r="H379" s="21">
        <f t="shared" si="18"/>
        <v>902.8</v>
      </c>
      <c r="I379" s="28">
        <v>0.23</v>
      </c>
      <c r="J379" s="23">
        <f t="shared" si="19"/>
        <v>1110.444</v>
      </c>
      <c r="K379" s="29"/>
    </row>
    <row r="380" spans="1:11" ht="34.5">
      <c r="A380" s="15">
        <v>42</v>
      </c>
      <c r="B380" s="16" t="s">
        <v>283</v>
      </c>
      <c r="C380" s="17" t="s">
        <v>107</v>
      </c>
      <c r="D380" s="18" t="s">
        <v>284</v>
      </c>
      <c r="E380" s="16" t="s">
        <v>254</v>
      </c>
      <c r="F380" s="16">
        <v>1</v>
      </c>
      <c r="G380" s="20">
        <v>746.4</v>
      </c>
      <c r="H380" s="21">
        <f t="shared" si="18"/>
        <v>746.4</v>
      </c>
      <c r="I380" s="28">
        <v>0.23</v>
      </c>
      <c r="J380" s="23">
        <f t="shared" si="19"/>
        <v>918.072</v>
      </c>
      <c r="K380" s="29"/>
    </row>
    <row r="381" spans="1:11" ht="86.25">
      <c r="A381" s="15">
        <v>43</v>
      </c>
      <c r="B381" s="16" t="s">
        <v>285</v>
      </c>
      <c r="C381" s="17" t="s">
        <v>107</v>
      </c>
      <c r="D381" s="18" t="s">
        <v>501</v>
      </c>
      <c r="E381" s="16" t="s">
        <v>256</v>
      </c>
      <c r="F381" s="16">
        <v>2</v>
      </c>
      <c r="G381" s="20">
        <v>249.6</v>
      </c>
      <c r="H381" s="21">
        <f t="shared" si="18"/>
        <v>499.2</v>
      </c>
      <c r="I381" s="28">
        <v>0.23</v>
      </c>
      <c r="J381" s="23">
        <f t="shared" si="19"/>
        <v>614.01599999999996</v>
      </c>
      <c r="K381" s="29"/>
    </row>
    <row r="382" spans="1:11" ht="17.25">
      <c r="A382" s="30"/>
      <c r="B382" s="31"/>
      <c r="C382" s="31"/>
      <c r="D382" s="32"/>
      <c r="E382" s="33"/>
      <c r="F382" s="34" t="s">
        <v>7</v>
      </c>
      <c r="G382" s="35" t="s">
        <v>8</v>
      </c>
      <c r="H382" s="36">
        <f>SUM(H339:H381)</f>
        <v>36136.199999999997</v>
      </c>
      <c r="I382" s="37" t="s">
        <v>9</v>
      </c>
      <c r="J382" s="38">
        <f>SUM(J339:J381)</f>
        <v>44139.006000000016</v>
      </c>
      <c r="K382" s="30"/>
    </row>
    <row r="383" spans="1:11" ht="17.25">
      <c r="A383" s="30"/>
      <c r="B383" s="31"/>
      <c r="C383" s="31"/>
      <c r="D383" s="32"/>
      <c r="E383" s="55"/>
      <c r="F383" s="66"/>
      <c r="G383" s="67"/>
      <c r="H383" s="68"/>
      <c r="I383" s="67"/>
      <c r="J383" s="69"/>
      <c r="K383" s="30"/>
    </row>
    <row r="384" spans="1:11" ht="17.25">
      <c r="A384" s="30"/>
      <c r="B384" s="31"/>
      <c r="C384" s="31"/>
      <c r="D384" s="32"/>
      <c r="E384" s="55"/>
      <c r="F384" s="66"/>
      <c r="G384" s="67"/>
      <c r="H384" s="68"/>
      <c r="I384" s="67"/>
      <c r="J384" s="69"/>
      <c r="K384" s="30"/>
    </row>
    <row r="385" spans="1:11" ht="17.25">
      <c r="A385" s="121" t="s">
        <v>214</v>
      </c>
      <c r="B385" s="122"/>
      <c r="C385" s="122"/>
      <c r="D385" s="122"/>
      <c r="E385" s="122"/>
      <c r="F385" s="122"/>
      <c r="G385" s="122"/>
      <c r="H385" s="122"/>
      <c r="I385" s="122"/>
      <c r="J385" s="122"/>
      <c r="K385" s="123"/>
    </row>
    <row r="386" spans="1:11" ht="103.5">
      <c r="A386" s="11" t="s">
        <v>0</v>
      </c>
      <c r="B386" s="12" t="s">
        <v>1</v>
      </c>
      <c r="C386" s="13" t="s">
        <v>2</v>
      </c>
      <c r="D386" s="13" t="s">
        <v>3</v>
      </c>
      <c r="E386" s="11" t="s">
        <v>10</v>
      </c>
      <c r="F386" s="13" t="s">
        <v>4</v>
      </c>
      <c r="G386" s="13" t="s">
        <v>11</v>
      </c>
      <c r="H386" s="13" t="s">
        <v>5</v>
      </c>
      <c r="I386" s="13" t="s">
        <v>12</v>
      </c>
      <c r="J386" s="13" t="s">
        <v>6</v>
      </c>
      <c r="K386" s="13" t="s">
        <v>18</v>
      </c>
    </row>
    <row r="387" spans="1:11" ht="17.25">
      <c r="A387" s="14">
        <v>1</v>
      </c>
      <c r="B387" s="14">
        <v>2</v>
      </c>
      <c r="C387" s="14">
        <v>3</v>
      </c>
      <c r="D387" s="14">
        <v>4</v>
      </c>
      <c r="E387" s="14">
        <v>5</v>
      </c>
      <c r="F387" s="14">
        <v>6</v>
      </c>
      <c r="G387" s="14">
        <v>7</v>
      </c>
      <c r="H387" s="14">
        <v>8</v>
      </c>
      <c r="I387" s="14">
        <v>9</v>
      </c>
      <c r="J387" s="14">
        <v>10</v>
      </c>
      <c r="K387" s="14">
        <v>11</v>
      </c>
    </row>
    <row r="388" spans="1:11" ht="71.25" customHeight="1">
      <c r="A388" s="111">
        <v>1</v>
      </c>
      <c r="B388" s="116" t="s">
        <v>633</v>
      </c>
      <c r="C388" s="17" t="s">
        <v>107</v>
      </c>
      <c r="D388" s="18" t="s">
        <v>637</v>
      </c>
      <c r="E388" s="15" t="s">
        <v>634</v>
      </c>
      <c r="F388" s="15">
        <v>1</v>
      </c>
      <c r="G388" s="117">
        <v>1782.5</v>
      </c>
      <c r="H388" s="113">
        <f>F388*G388</f>
        <v>1782.5</v>
      </c>
      <c r="I388" s="114">
        <v>0.23</v>
      </c>
      <c r="J388" s="115">
        <f>H388+(H388*I388)</f>
        <v>2192.4749999999999</v>
      </c>
      <c r="K388" s="24"/>
    </row>
    <row r="389" spans="1:11" ht="17.25">
      <c r="A389" s="30"/>
      <c r="B389" s="31"/>
      <c r="C389" s="31"/>
      <c r="D389" s="32"/>
      <c r="E389" s="33"/>
      <c r="F389" s="34" t="s">
        <v>7</v>
      </c>
      <c r="G389" s="35" t="s">
        <v>8</v>
      </c>
      <c r="H389" s="36">
        <f>SUM(H388:H388)</f>
        <v>1782.5</v>
      </c>
      <c r="I389" s="37" t="s">
        <v>9</v>
      </c>
      <c r="J389" s="38">
        <f>SUM(J388:J388)</f>
        <v>2192.4749999999999</v>
      </c>
      <c r="K389" s="30"/>
    </row>
    <row r="390" spans="1:11" ht="17.25">
      <c r="A390" s="30"/>
      <c r="B390" s="31"/>
      <c r="C390" s="31"/>
      <c r="D390" s="32"/>
      <c r="E390" s="55"/>
      <c r="F390" s="66"/>
      <c r="G390" s="67"/>
      <c r="H390" s="68"/>
      <c r="I390" s="67"/>
      <c r="J390" s="69"/>
      <c r="K390" s="30"/>
    </row>
    <row r="391" spans="1:11" ht="17.25">
      <c r="A391" s="47"/>
      <c r="B391" s="47"/>
      <c r="C391" s="47"/>
      <c r="D391" s="47"/>
      <c r="E391" s="48"/>
      <c r="F391" s="48"/>
      <c r="G391" s="48"/>
      <c r="H391" s="48"/>
      <c r="I391" s="48"/>
      <c r="J391" s="41"/>
      <c r="K391" s="47"/>
    </row>
    <row r="392" spans="1:11" ht="17.25">
      <c r="A392" s="121" t="s">
        <v>215</v>
      </c>
      <c r="B392" s="122"/>
      <c r="C392" s="122"/>
      <c r="D392" s="122"/>
      <c r="E392" s="122"/>
      <c r="F392" s="122"/>
      <c r="G392" s="122"/>
      <c r="H392" s="122"/>
      <c r="I392" s="122"/>
      <c r="J392" s="122"/>
      <c r="K392" s="123"/>
    </row>
    <row r="393" spans="1:11" ht="103.5">
      <c r="A393" s="11" t="s">
        <v>0</v>
      </c>
      <c r="B393" s="12" t="s">
        <v>1</v>
      </c>
      <c r="C393" s="13" t="s">
        <v>2</v>
      </c>
      <c r="D393" s="13" t="s">
        <v>3</v>
      </c>
      <c r="E393" s="11" t="s">
        <v>10</v>
      </c>
      <c r="F393" s="13" t="s">
        <v>4</v>
      </c>
      <c r="G393" s="13" t="s">
        <v>11</v>
      </c>
      <c r="H393" s="13" t="s">
        <v>5</v>
      </c>
      <c r="I393" s="13" t="s">
        <v>12</v>
      </c>
      <c r="J393" s="13" t="s">
        <v>6</v>
      </c>
      <c r="K393" s="13" t="s">
        <v>18</v>
      </c>
    </row>
    <row r="394" spans="1:11" s="72" customFormat="1" ht="17.25">
      <c r="A394" s="14">
        <v>1</v>
      </c>
      <c r="B394" s="14">
        <v>2</v>
      </c>
      <c r="C394" s="14">
        <v>3</v>
      </c>
      <c r="D394" s="14">
        <v>4</v>
      </c>
      <c r="E394" s="14">
        <v>5</v>
      </c>
      <c r="F394" s="14">
        <v>6</v>
      </c>
      <c r="G394" s="14">
        <v>7</v>
      </c>
      <c r="H394" s="14">
        <v>8</v>
      </c>
      <c r="I394" s="14">
        <v>9</v>
      </c>
      <c r="J394" s="14">
        <v>10</v>
      </c>
      <c r="K394" s="14">
        <v>11</v>
      </c>
    </row>
    <row r="395" spans="1:11" ht="51.75">
      <c r="A395" s="15">
        <v>1</v>
      </c>
      <c r="B395" s="16" t="s">
        <v>158</v>
      </c>
      <c r="C395" s="17" t="s">
        <v>159</v>
      </c>
      <c r="D395" s="18" t="s">
        <v>160</v>
      </c>
      <c r="E395" s="19" t="s">
        <v>161</v>
      </c>
      <c r="F395" s="19">
        <v>1</v>
      </c>
      <c r="G395" s="20">
        <v>450</v>
      </c>
      <c r="H395" s="21">
        <f>F395*G395</f>
        <v>450</v>
      </c>
      <c r="I395" s="22">
        <v>0.23</v>
      </c>
      <c r="J395" s="23">
        <f>H395+(H395*I395)</f>
        <v>553.5</v>
      </c>
      <c r="K395" s="24"/>
    </row>
    <row r="396" spans="1:11" ht="17.25">
      <c r="A396" s="30"/>
      <c r="B396" s="31"/>
      <c r="C396" s="31"/>
      <c r="D396" s="32"/>
      <c r="E396" s="33"/>
      <c r="F396" s="34" t="s">
        <v>7</v>
      </c>
      <c r="G396" s="35" t="s">
        <v>8</v>
      </c>
      <c r="H396" s="36">
        <f>SUM(H395:H395)</f>
        <v>450</v>
      </c>
      <c r="I396" s="37" t="s">
        <v>9</v>
      </c>
      <c r="J396" s="38">
        <f>SUM(J395:J395)</f>
        <v>553.5</v>
      </c>
      <c r="K396" s="30"/>
    </row>
    <row r="397" spans="1:11" ht="17.25">
      <c r="A397" s="30"/>
      <c r="B397" s="31"/>
      <c r="C397" s="31"/>
      <c r="D397" s="32"/>
      <c r="E397" s="55"/>
      <c r="F397" s="66"/>
      <c r="G397" s="67"/>
      <c r="H397" s="68"/>
      <c r="I397" s="67"/>
      <c r="J397" s="69"/>
      <c r="K397" s="30"/>
    </row>
    <row r="398" spans="1:11" ht="17.25">
      <c r="A398" s="51"/>
      <c r="B398" s="51"/>
      <c r="C398" s="51"/>
      <c r="D398" s="51"/>
      <c r="E398" s="52"/>
      <c r="F398" s="52"/>
      <c r="G398" s="52"/>
      <c r="H398" s="52"/>
      <c r="I398" s="52"/>
      <c r="J398" s="41"/>
      <c r="K398" s="51"/>
    </row>
    <row r="399" spans="1:11" ht="17.25">
      <c r="A399" s="121" t="s">
        <v>216</v>
      </c>
      <c r="B399" s="122"/>
      <c r="C399" s="122"/>
      <c r="D399" s="122"/>
      <c r="E399" s="122"/>
      <c r="F399" s="122"/>
      <c r="G399" s="122"/>
      <c r="H399" s="122"/>
      <c r="I399" s="122"/>
      <c r="J399" s="122"/>
      <c r="K399" s="123"/>
    </row>
    <row r="400" spans="1:11" ht="103.5">
      <c r="A400" s="11" t="s">
        <v>0</v>
      </c>
      <c r="B400" s="12" t="s">
        <v>1</v>
      </c>
      <c r="C400" s="13" t="s">
        <v>2</v>
      </c>
      <c r="D400" s="13" t="s">
        <v>3</v>
      </c>
      <c r="E400" s="11" t="s">
        <v>10</v>
      </c>
      <c r="F400" s="13" t="s">
        <v>4</v>
      </c>
      <c r="G400" s="13" t="s">
        <v>11</v>
      </c>
      <c r="H400" s="13" t="s">
        <v>5</v>
      </c>
      <c r="I400" s="13" t="s">
        <v>12</v>
      </c>
      <c r="J400" s="13" t="s">
        <v>6</v>
      </c>
      <c r="K400" s="13" t="s">
        <v>18</v>
      </c>
    </row>
    <row r="401" spans="1:11" ht="17.25">
      <c r="A401" s="14">
        <v>1</v>
      </c>
      <c r="B401" s="14">
        <v>2</v>
      </c>
      <c r="C401" s="14">
        <v>3</v>
      </c>
      <c r="D401" s="14">
        <v>4</v>
      </c>
      <c r="E401" s="14">
        <v>5</v>
      </c>
      <c r="F401" s="14">
        <v>6</v>
      </c>
      <c r="G401" s="14">
        <v>7</v>
      </c>
      <c r="H401" s="14">
        <v>8</v>
      </c>
      <c r="I401" s="14">
        <v>9</v>
      </c>
      <c r="J401" s="14">
        <v>10</v>
      </c>
      <c r="K401" s="14">
        <v>11</v>
      </c>
    </row>
    <row r="402" spans="1:11" ht="51.75">
      <c r="A402" s="15">
        <v>1</v>
      </c>
      <c r="B402" s="16" t="s">
        <v>166</v>
      </c>
      <c r="C402" s="17" t="s">
        <v>107</v>
      </c>
      <c r="D402" s="18" t="s">
        <v>167</v>
      </c>
      <c r="E402" s="111" t="s">
        <v>223</v>
      </c>
      <c r="F402" s="19">
        <v>1</v>
      </c>
      <c r="G402" s="20">
        <v>222</v>
      </c>
      <c r="H402" s="21">
        <f>F402*G402</f>
        <v>222</v>
      </c>
      <c r="I402" s="22">
        <v>0.23</v>
      </c>
      <c r="J402" s="23">
        <f>H402+(H402*I402)</f>
        <v>273.06</v>
      </c>
      <c r="K402" s="29"/>
    </row>
    <row r="403" spans="1:11" s="72" customFormat="1" ht="34.5">
      <c r="A403" s="15">
        <v>2</v>
      </c>
      <c r="B403" s="16" t="s">
        <v>220</v>
      </c>
      <c r="C403" s="17" t="s">
        <v>107</v>
      </c>
      <c r="D403" s="18" t="s">
        <v>536</v>
      </c>
      <c r="E403" s="16" t="s">
        <v>221</v>
      </c>
      <c r="F403" s="16">
        <v>1</v>
      </c>
      <c r="G403" s="20">
        <v>545.1</v>
      </c>
      <c r="H403" s="21">
        <f t="shared" ref="H403:H410" si="20">F403*G403</f>
        <v>545.1</v>
      </c>
      <c r="I403" s="22">
        <v>0.23</v>
      </c>
      <c r="J403" s="23">
        <f t="shared" ref="J403:J410" si="21">H403+(H403*I403)</f>
        <v>670.47300000000007</v>
      </c>
      <c r="K403" s="29"/>
    </row>
    <row r="404" spans="1:11" ht="51.75">
      <c r="A404" s="15">
        <v>3</v>
      </c>
      <c r="B404" s="16" t="s">
        <v>222</v>
      </c>
      <c r="C404" s="17" t="s">
        <v>107</v>
      </c>
      <c r="D404" s="18" t="s">
        <v>537</v>
      </c>
      <c r="E404" s="16" t="s">
        <v>223</v>
      </c>
      <c r="F404" s="16">
        <v>1</v>
      </c>
      <c r="G404" s="20">
        <v>579.6</v>
      </c>
      <c r="H404" s="21">
        <f t="shared" si="20"/>
        <v>579.6</v>
      </c>
      <c r="I404" s="22">
        <v>0.23</v>
      </c>
      <c r="J404" s="23">
        <f t="shared" si="21"/>
        <v>712.90800000000002</v>
      </c>
      <c r="K404" s="29"/>
    </row>
    <row r="405" spans="1:11" ht="51.75">
      <c r="A405" s="15">
        <v>4</v>
      </c>
      <c r="B405" s="16" t="s">
        <v>224</v>
      </c>
      <c r="C405" s="17" t="s">
        <v>107</v>
      </c>
      <c r="D405" s="18" t="s">
        <v>538</v>
      </c>
      <c r="E405" s="19" t="s">
        <v>223</v>
      </c>
      <c r="F405" s="16">
        <v>1</v>
      </c>
      <c r="G405" s="20">
        <v>579.6</v>
      </c>
      <c r="H405" s="21">
        <f t="shared" si="20"/>
        <v>579.6</v>
      </c>
      <c r="I405" s="22">
        <v>0.23</v>
      </c>
      <c r="J405" s="23">
        <f t="shared" si="21"/>
        <v>712.90800000000002</v>
      </c>
      <c r="K405" s="29"/>
    </row>
    <row r="406" spans="1:11" ht="74.25" customHeight="1">
      <c r="A406" s="15">
        <v>5</v>
      </c>
      <c r="B406" s="16" t="s">
        <v>225</v>
      </c>
      <c r="C406" s="17" t="s">
        <v>107</v>
      </c>
      <c r="D406" s="18" t="s">
        <v>539</v>
      </c>
      <c r="E406" s="19" t="s">
        <v>223</v>
      </c>
      <c r="F406" s="16">
        <v>1</v>
      </c>
      <c r="G406" s="20">
        <v>579.6</v>
      </c>
      <c r="H406" s="21">
        <f t="shared" si="20"/>
        <v>579.6</v>
      </c>
      <c r="I406" s="22">
        <v>0.23</v>
      </c>
      <c r="J406" s="23">
        <f t="shared" si="21"/>
        <v>712.90800000000002</v>
      </c>
      <c r="K406" s="29"/>
    </row>
    <row r="407" spans="1:11" ht="60.75" customHeight="1">
      <c r="A407" s="15">
        <v>6</v>
      </c>
      <c r="B407" s="16" t="s">
        <v>226</v>
      </c>
      <c r="C407" s="17" t="s">
        <v>107</v>
      </c>
      <c r="D407" s="18" t="s">
        <v>540</v>
      </c>
      <c r="E407" s="19" t="s">
        <v>227</v>
      </c>
      <c r="F407" s="16">
        <v>1</v>
      </c>
      <c r="G407" s="20">
        <v>579.6</v>
      </c>
      <c r="H407" s="21">
        <f t="shared" si="20"/>
        <v>579.6</v>
      </c>
      <c r="I407" s="22">
        <v>0.23</v>
      </c>
      <c r="J407" s="23">
        <f t="shared" si="21"/>
        <v>712.90800000000002</v>
      </c>
      <c r="K407" s="29"/>
    </row>
    <row r="408" spans="1:11" ht="51.75">
      <c r="A408" s="15">
        <v>7</v>
      </c>
      <c r="B408" s="16" t="s">
        <v>228</v>
      </c>
      <c r="C408" s="17" t="s">
        <v>107</v>
      </c>
      <c r="D408" s="18" t="s">
        <v>541</v>
      </c>
      <c r="E408" s="19" t="s">
        <v>169</v>
      </c>
      <c r="F408" s="16">
        <v>1</v>
      </c>
      <c r="G408" s="20">
        <v>841.8</v>
      </c>
      <c r="H408" s="21">
        <f t="shared" si="20"/>
        <v>841.8</v>
      </c>
      <c r="I408" s="22">
        <v>0.23</v>
      </c>
      <c r="J408" s="23">
        <f t="shared" si="21"/>
        <v>1035.414</v>
      </c>
      <c r="K408" s="29"/>
    </row>
    <row r="409" spans="1:11" ht="34.5">
      <c r="A409" s="15">
        <v>8</v>
      </c>
      <c r="B409" s="16" t="s">
        <v>229</v>
      </c>
      <c r="C409" s="17" t="s">
        <v>107</v>
      </c>
      <c r="D409" s="18" t="s">
        <v>502</v>
      </c>
      <c r="E409" s="19" t="s">
        <v>230</v>
      </c>
      <c r="F409" s="16">
        <v>1</v>
      </c>
      <c r="G409" s="20">
        <v>579.6</v>
      </c>
      <c r="H409" s="21">
        <f t="shared" si="20"/>
        <v>579.6</v>
      </c>
      <c r="I409" s="22">
        <v>0.23</v>
      </c>
      <c r="J409" s="23">
        <f t="shared" si="21"/>
        <v>712.90800000000002</v>
      </c>
      <c r="K409" s="29"/>
    </row>
    <row r="410" spans="1:11" s="72" customFormat="1" ht="51.75">
      <c r="A410" s="15">
        <v>9</v>
      </c>
      <c r="B410" s="16" t="s">
        <v>231</v>
      </c>
      <c r="C410" s="17" t="s">
        <v>107</v>
      </c>
      <c r="D410" s="18" t="s">
        <v>542</v>
      </c>
      <c r="E410" s="19" t="s">
        <v>232</v>
      </c>
      <c r="F410" s="16">
        <v>1</v>
      </c>
      <c r="G410" s="20">
        <v>105.2</v>
      </c>
      <c r="H410" s="21">
        <f t="shared" si="20"/>
        <v>105.2</v>
      </c>
      <c r="I410" s="22">
        <v>0.23</v>
      </c>
      <c r="J410" s="23">
        <f t="shared" si="21"/>
        <v>129.39600000000002</v>
      </c>
      <c r="K410" s="29"/>
    </row>
    <row r="411" spans="1:11" ht="17.25">
      <c r="A411" s="30"/>
      <c r="B411" s="31"/>
      <c r="C411" s="31"/>
      <c r="D411" s="32"/>
      <c r="E411" s="33"/>
      <c r="F411" s="34" t="s">
        <v>7</v>
      </c>
      <c r="G411" s="35" t="s">
        <v>8</v>
      </c>
      <c r="H411" s="36">
        <f>SUM(H402:H410)</f>
        <v>4612.1000000000004</v>
      </c>
      <c r="I411" s="37" t="s">
        <v>9</v>
      </c>
      <c r="J411" s="38">
        <f>SUM(J402:J410)</f>
        <v>5672.8829999999998</v>
      </c>
      <c r="K411" s="30"/>
    </row>
    <row r="412" spans="1:11" ht="17.25">
      <c r="A412" s="30"/>
      <c r="B412" s="31"/>
      <c r="C412" s="31"/>
      <c r="D412" s="32"/>
      <c r="E412" s="55"/>
      <c r="F412" s="66"/>
      <c r="G412" s="67"/>
      <c r="H412" s="68"/>
      <c r="I412" s="67"/>
      <c r="J412" s="69"/>
      <c r="K412" s="30"/>
    </row>
    <row r="413" spans="1:11" ht="17.25">
      <c r="A413" s="53"/>
      <c r="B413" s="53"/>
      <c r="C413" s="53"/>
      <c r="D413" s="53"/>
      <c r="E413" s="54"/>
      <c r="F413" s="54"/>
      <c r="G413" s="54"/>
      <c r="H413" s="54"/>
      <c r="I413" s="54"/>
      <c r="J413" s="41"/>
      <c r="K413" s="53"/>
    </row>
    <row r="414" spans="1:11" ht="17.25">
      <c r="A414" s="121" t="s">
        <v>217</v>
      </c>
      <c r="B414" s="122"/>
      <c r="C414" s="122"/>
      <c r="D414" s="122"/>
      <c r="E414" s="122"/>
      <c r="F414" s="122"/>
      <c r="G414" s="122"/>
      <c r="H414" s="122"/>
      <c r="I414" s="122"/>
      <c r="J414" s="122"/>
      <c r="K414" s="123"/>
    </row>
    <row r="415" spans="1:11" ht="103.5">
      <c r="A415" s="11" t="s">
        <v>0</v>
      </c>
      <c r="B415" s="12" t="s">
        <v>1</v>
      </c>
      <c r="C415" s="13" t="s">
        <v>2</v>
      </c>
      <c r="D415" s="13" t="s">
        <v>3</v>
      </c>
      <c r="E415" s="11" t="s">
        <v>10</v>
      </c>
      <c r="F415" s="13" t="s">
        <v>4</v>
      </c>
      <c r="G415" s="13" t="s">
        <v>11</v>
      </c>
      <c r="H415" s="13" t="s">
        <v>5</v>
      </c>
      <c r="I415" s="13" t="s">
        <v>12</v>
      </c>
      <c r="J415" s="13" t="s">
        <v>6</v>
      </c>
      <c r="K415" s="13" t="s">
        <v>18</v>
      </c>
    </row>
    <row r="416" spans="1:11" ht="17.25">
      <c r="A416" s="14">
        <v>1</v>
      </c>
      <c r="B416" s="14">
        <v>2</v>
      </c>
      <c r="C416" s="14">
        <v>3</v>
      </c>
      <c r="D416" s="14">
        <v>4</v>
      </c>
      <c r="E416" s="14">
        <v>5</v>
      </c>
      <c r="F416" s="14">
        <v>6</v>
      </c>
      <c r="G416" s="14">
        <v>7</v>
      </c>
      <c r="H416" s="14">
        <v>8</v>
      </c>
      <c r="I416" s="14">
        <v>9</v>
      </c>
      <c r="J416" s="14">
        <v>10</v>
      </c>
      <c r="K416" s="14">
        <v>11</v>
      </c>
    </row>
    <row r="417" spans="1:11" ht="34.5">
      <c r="A417" s="15">
        <v>1</v>
      </c>
      <c r="B417" s="16">
        <v>4292402</v>
      </c>
      <c r="C417" s="17" t="s">
        <v>107</v>
      </c>
      <c r="D417" s="18" t="s">
        <v>177</v>
      </c>
      <c r="E417" s="19" t="s">
        <v>60</v>
      </c>
      <c r="F417" s="19">
        <v>2</v>
      </c>
      <c r="G417" s="20">
        <v>1620</v>
      </c>
      <c r="H417" s="21">
        <f>F417*G417</f>
        <v>3240</v>
      </c>
      <c r="I417" s="22">
        <v>0.23</v>
      </c>
      <c r="J417" s="23">
        <f>H417+(H417*I417)</f>
        <v>3985.2</v>
      </c>
      <c r="K417" s="24"/>
    </row>
    <row r="418" spans="1:11" s="72" customFormat="1" ht="34.5">
      <c r="A418" s="16">
        <v>2</v>
      </c>
      <c r="B418" s="16">
        <v>4294002</v>
      </c>
      <c r="C418" s="17" t="s">
        <v>107</v>
      </c>
      <c r="D418" s="18" t="s">
        <v>178</v>
      </c>
      <c r="E418" s="16" t="s">
        <v>60</v>
      </c>
      <c r="F418" s="16">
        <v>2</v>
      </c>
      <c r="G418" s="27">
        <v>1480</v>
      </c>
      <c r="H418" s="21">
        <f t="shared" ref="H418:H419" si="22">F418*G418</f>
        <v>2960</v>
      </c>
      <c r="I418" s="22">
        <v>0.23</v>
      </c>
      <c r="J418" s="23">
        <f t="shared" ref="J418:J419" si="23">H418+(H418*I418)</f>
        <v>3640.8</v>
      </c>
      <c r="K418" s="29"/>
    </row>
    <row r="419" spans="1:11" ht="34.5">
      <c r="A419" s="15">
        <v>3</v>
      </c>
      <c r="B419" s="16">
        <v>4294902</v>
      </c>
      <c r="C419" s="17" t="s">
        <v>107</v>
      </c>
      <c r="D419" s="18" t="s">
        <v>179</v>
      </c>
      <c r="E419" s="19" t="s">
        <v>60</v>
      </c>
      <c r="F419" s="19">
        <v>2</v>
      </c>
      <c r="G419" s="27">
        <v>1480</v>
      </c>
      <c r="H419" s="21">
        <f t="shared" si="22"/>
        <v>2960</v>
      </c>
      <c r="I419" s="22">
        <v>0.23</v>
      </c>
      <c r="J419" s="23">
        <f t="shared" si="23"/>
        <v>3640.8</v>
      </c>
      <c r="K419" s="29"/>
    </row>
    <row r="420" spans="1:11" ht="17.25">
      <c r="A420" s="30"/>
      <c r="B420" s="31"/>
      <c r="C420" s="31"/>
      <c r="D420" s="32"/>
      <c r="E420" s="33"/>
      <c r="F420" s="34" t="s">
        <v>7</v>
      </c>
      <c r="G420" s="35" t="s">
        <v>8</v>
      </c>
      <c r="H420" s="36">
        <f>SUM(H417:H419)</f>
        <v>9160</v>
      </c>
      <c r="I420" s="37" t="s">
        <v>9</v>
      </c>
      <c r="J420" s="38">
        <f>SUM(J417:J419)</f>
        <v>11266.8</v>
      </c>
      <c r="K420" s="30"/>
    </row>
    <row r="421" spans="1:11" ht="17.25">
      <c r="A421" s="30"/>
      <c r="B421" s="31"/>
      <c r="C421" s="31"/>
      <c r="D421" s="32"/>
      <c r="E421" s="55"/>
      <c r="F421" s="66"/>
      <c r="G421" s="67"/>
      <c r="H421" s="68"/>
      <c r="I421" s="67"/>
      <c r="J421" s="69"/>
      <c r="K421" s="30"/>
    </row>
    <row r="422" spans="1:11" ht="17.25">
      <c r="A422" s="53"/>
      <c r="B422" s="53"/>
      <c r="C422" s="53"/>
      <c r="D422" s="53"/>
      <c r="E422" s="54"/>
      <c r="F422" s="54"/>
      <c r="G422" s="54"/>
      <c r="H422" s="54"/>
      <c r="I422" s="54"/>
      <c r="J422" s="41"/>
      <c r="K422" s="53"/>
    </row>
    <row r="423" spans="1:11" ht="17.25">
      <c r="A423" s="121" t="s">
        <v>218</v>
      </c>
      <c r="B423" s="122"/>
      <c r="C423" s="122"/>
      <c r="D423" s="122"/>
      <c r="E423" s="122"/>
      <c r="F423" s="122"/>
      <c r="G423" s="122"/>
      <c r="H423" s="122"/>
      <c r="I423" s="122"/>
      <c r="J423" s="122"/>
      <c r="K423" s="123"/>
    </row>
    <row r="424" spans="1:11" ht="103.5">
      <c r="A424" s="11" t="s">
        <v>0</v>
      </c>
      <c r="B424" s="12" t="s">
        <v>1</v>
      </c>
      <c r="C424" s="13" t="s">
        <v>2</v>
      </c>
      <c r="D424" s="13" t="s">
        <v>3</v>
      </c>
      <c r="E424" s="11" t="s">
        <v>10</v>
      </c>
      <c r="F424" s="13" t="s">
        <v>4</v>
      </c>
      <c r="G424" s="13" t="s">
        <v>11</v>
      </c>
      <c r="H424" s="13" t="s">
        <v>5</v>
      </c>
      <c r="I424" s="13" t="s">
        <v>12</v>
      </c>
      <c r="J424" s="13" t="s">
        <v>6</v>
      </c>
      <c r="K424" s="13" t="s">
        <v>18</v>
      </c>
    </row>
    <row r="425" spans="1:11" s="72" customFormat="1" ht="17.25">
      <c r="A425" s="14">
        <v>1</v>
      </c>
      <c r="B425" s="14">
        <v>2</v>
      </c>
      <c r="C425" s="14">
        <v>3</v>
      </c>
      <c r="D425" s="14">
        <v>4</v>
      </c>
      <c r="E425" s="14">
        <v>5</v>
      </c>
      <c r="F425" s="14">
        <v>6</v>
      </c>
      <c r="G425" s="14">
        <v>7</v>
      </c>
      <c r="H425" s="14">
        <v>8</v>
      </c>
      <c r="I425" s="14">
        <v>9</v>
      </c>
      <c r="J425" s="14">
        <v>10</v>
      </c>
      <c r="K425" s="14">
        <v>11</v>
      </c>
    </row>
    <row r="426" spans="1:11" ht="34.5">
      <c r="A426" s="15">
        <v>1</v>
      </c>
      <c r="B426" s="16">
        <v>93067</v>
      </c>
      <c r="C426" s="17" t="s">
        <v>107</v>
      </c>
      <c r="D426" s="18" t="s">
        <v>190</v>
      </c>
      <c r="E426" s="19" t="s">
        <v>189</v>
      </c>
      <c r="F426" s="19">
        <v>1</v>
      </c>
      <c r="G426" s="20">
        <v>172</v>
      </c>
      <c r="H426" s="21">
        <f>F426*G426</f>
        <v>172</v>
      </c>
      <c r="I426" s="22">
        <v>0.23</v>
      </c>
      <c r="J426" s="23">
        <f>H426+(H426*I426)</f>
        <v>211.56</v>
      </c>
      <c r="K426" s="24"/>
    </row>
    <row r="427" spans="1:11" ht="17.25">
      <c r="A427" s="30"/>
      <c r="B427" s="31"/>
      <c r="C427" s="31"/>
      <c r="D427" s="32"/>
      <c r="E427" s="33"/>
      <c r="F427" s="34" t="s">
        <v>7</v>
      </c>
      <c r="G427" s="35" t="s">
        <v>8</v>
      </c>
      <c r="H427" s="36">
        <f>SUM(H426:H426)</f>
        <v>172</v>
      </c>
      <c r="I427" s="37" t="s">
        <v>9</v>
      </c>
      <c r="J427" s="38">
        <f>SUM(J426:J426)</f>
        <v>211.56</v>
      </c>
      <c r="K427" s="30"/>
    </row>
    <row r="428" spans="1:11" ht="17.25">
      <c r="A428" s="30"/>
      <c r="B428" s="31"/>
      <c r="C428" s="31"/>
      <c r="D428" s="32"/>
      <c r="E428" s="55"/>
      <c r="F428" s="66"/>
      <c r="G428" s="67"/>
      <c r="H428" s="68"/>
      <c r="I428" s="67"/>
      <c r="J428" s="69"/>
      <c r="K428" s="30"/>
    </row>
    <row r="429" spans="1:11" ht="17.25">
      <c r="A429" s="53"/>
      <c r="B429" s="53"/>
      <c r="C429" s="53"/>
      <c r="D429" s="53"/>
      <c r="E429" s="54"/>
      <c r="F429" s="54"/>
      <c r="G429" s="54"/>
      <c r="H429" s="54"/>
      <c r="I429" s="54"/>
      <c r="J429" s="41"/>
      <c r="K429" s="53"/>
    </row>
    <row r="430" spans="1:11" ht="17.25">
      <c r="A430" s="121" t="s">
        <v>219</v>
      </c>
      <c r="B430" s="122"/>
      <c r="C430" s="122"/>
      <c r="D430" s="122"/>
      <c r="E430" s="122"/>
      <c r="F430" s="122"/>
      <c r="G430" s="122"/>
      <c r="H430" s="122"/>
      <c r="I430" s="122"/>
      <c r="J430" s="122"/>
      <c r="K430" s="123"/>
    </row>
    <row r="431" spans="1:11" ht="103.5">
      <c r="A431" s="11" t="s">
        <v>0</v>
      </c>
      <c r="B431" s="12" t="s">
        <v>1</v>
      </c>
      <c r="C431" s="13" t="s">
        <v>2</v>
      </c>
      <c r="D431" s="13" t="s">
        <v>3</v>
      </c>
      <c r="E431" s="11" t="s">
        <v>10</v>
      </c>
      <c r="F431" s="13" t="s">
        <v>4</v>
      </c>
      <c r="G431" s="13" t="s">
        <v>11</v>
      </c>
      <c r="H431" s="13" t="s">
        <v>5</v>
      </c>
      <c r="I431" s="13" t="s">
        <v>12</v>
      </c>
      <c r="J431" s="13" t="s">
        <v>6</v>
      </c>
      <c r="K431" s="13" t="s">
        <v>18</v>
      </c>
    </row>
    <row r="432" spans="1:11" ht="17.25">
      <c r="A432" s="14">
        <v>1</v>
      </c>
      <c r="B432" s="14">
        <v>2</v>
      </c>
      <c r="C432" s="14">
        <v>3</v>
      </c>
      <c r="D432" s="14">
        <v>4</v>
      </c>
      <c r="E432" s="14">
        <v>5</v>
      </c>
      <c r="F432" s="14">
        <v>6</v>
      </c>
      <c r="G432" s="14">
        <v>7</v>
      </c>
      <c r="H432" s="14">
        <v>8</v>
      </c>
      <c r="I432" s="14">
        <v>9</v>
      </c>
      <c r="J432" s="14">
        <v>10</v>
      </c>
      <c r="K432" s="14">
        <v>11</v>
      </c>
    </row>
    <row r="433" spans="1:11" s="72" customFormat="1" ht="34.5">
      <c r="A433" s="15">
        <v>1</v>
      </c>
      <c r="B433" s="16" t="s">
        <v>201</v>
      </c>
      <c r="C433" s="17" t="s">
        <v>107</v>
      </c>
      <c r="D433" s="18" t="s">
        <v>202</v>
      </c>
      <c r="E433" s="19" t="s">
        <v>127</v>
      </c>
      <c r="F433" s="19">
        <v>2</v>
      </c>
      <c r="G433" s="20">
        <v>310.5</v>
      </c>
      <c r="H433" s="21">
        <f>F433*G433</f>
        <v>621</v>
      </c>
      <c r="I433" s="22">
        <v>0.23</v>
      </c>
      <c r="J433" s="23">
        <f>H433+(H433*I433)</f>
        <v>763.83</v>
      </c>
      <c r="K433" s="24"/>
    </row>
    <row r="434" spans="1:11" ht="34.5">
      <c r="A434" s="15">
        <v>2</v>
      </c>
      <c r="B434" s="16" t="s">
        <v>420</v>
      </c>
      <c r="C434" s="17" t="s">
        <v>107</v>
      </c>
      <c r="D434" s="18" t="s">
        <v>421</v>
      </c>
      <c r="E434" s="19" t="s">
        <v>55</v>
      </c>
      <c r="F434" s="19">
        <v>4</v>
      </c>
      <c r="G434" s="20">
        <v>370</v>
      </c>
      <c r="H434" s="21">
        <f t="shared" ref="H434:H435" si="24">F434*G434</f>
        <v>1480</v>
      </c>
      <c r="I434" s="22">
        <v>0.23</v>
      </c>
      <c r="J434" s="23">
        <f t="shared" ref="J434:J435" si="25">H434+(H434*I434)</f>
        <v>1820.4</v>
      </c>
      <c r="K434" s="24"/>
    </row>
    <row r="435" spans="1:11" ht="34.5">
      <c r="A435" s="15">
        <v>3</v>
      </c>
      <c r="B435" s="16" t="s">
        <v>467</v>
      </c>
      <c r="C435" s="17" t="s">
        <v>107</v>
      </c>
      <c r="D435" s="18" t="s">
        <v>468</v>
      </c>
      <c r="E435" s="19" t="s">
        <v>169</v>
      </c>
      <c r="F435" s="19">
        <v>1</v>
      </c>
      <c r="G435" s="20">
        <v>190</v>
      </c>
      <c r="H435" s="21">
        <f t="shared" si="24"/>
        <v>190</v>
      </c>
      <c r="I435" s="22">
        <v>0.23</v>
      </c>
      <c r="J435" s="23">
        <f t="shared" si="25"/>
        <v>233.7</v>
      </c>
      <c r="K435" s="24"/>
    </row>
    <row r="436" spans="1:11" ht="17.25">
      <c r="A436" s="30"/>
      <c r="B436" s="31"/>
      <c r="C436" s="31"/>
      <c r="D436" s="32"/>
      <c r="E436" s="33"/>
      <c r="F436" s="34" t="s">
        <v>7</v>
      </c>
      <c r="G436" s="35" t="s">
        <v>8</v>
      </c>
      <c r="H436" s="36">
        <f>SUM(H433:H435)</f>
        <v>2291</v>
      </c>
      <c r="I436" s="37" t="s">
        <v>9</v>
      </c>
      <c r="J436" s="38">
        <f>SUM(J433:J435)</f>
        <v>2817.93</v>
      </c>
      <c r="K436" s="30"/>
    </row>
    <row r="437" spans="1:11" ht="17.25">
      <c r="A437" s="30"/>
      <c r="B437" s="31"/>
      <c r="C437" s="31"/>
      <c r="D437" s="32"/>
      <c r="E437" s="55"/>
      <c r="F437" s="66"/>
      <c r="G437" s="67"/>
      <c r="H437" s="68"/>
      <c r="I437" s="67"/>
      <c r="J437" s="69"/>
      <c r="K437" s="30"/>
    </row>
    <row r="438" spans="1:11" ht="17.25">
      <c r="A438" s="56"/>
      <c r="B438" s="56"/>
      <c r="C438" s="56"/>
      <c r="D438" s="56"/>
      <c r="E438" s="57"/>
      <c r="F438" s="57"/>
      <c r="G438" s="57"/>
      <c r="H438" s="57"/>
      <c r="I438" s="57"/>
      <c r="J438" s="41"/>
      <c r="K438" s="56"/>
    </row>
    <row r="439" spans="1:11" s="64" customFormat="1" ht="17.25">
      <c r="A439" s="121" t="s">
        <v>423</v>
      </c>
      <c r="B439" s="122"/>
      <c r="C439" s="122"/>
      <c r="D439" s="122"/>
      <c r="E439" s="122"/>
      <c r="F439" s="122"/>
      <c r="G439" s="122"/>
      <c r="H439" s="122"/>
      <c r="I439" s="122"/>
      <c r="J439" s="122"/>
      <c r="K439" s="123"/>
    </row>
    <row r="440" spans="1:11" ht="103.5">
      <c r="A440" s="11" t="s">
        <v>0</v>
      </c>
      <c r="B440" s="12" t="s">
        <v>1</v>
      </c>
      <c r="C440" s="13" t="s">
        <v>2</v>
      </c>
      <c r="D440" s="13" t="s">
        <v>3</v>
      </c>
      <c r="E440" s="11" t="s">
        <v>10</v>
      </c>
      <c r="F440" s="13" t="s">
        <v>4</v>
      </c>
      <c r="G440" s="13" t="s">
        <v>11</v>
      </c>
      <c r="H440" s="13" t="s">
        <v>5</v>
      </c>
      <c r="I440" s="13" t="s">
        <v>12</v>
      </c>
      <c r="J440" s="13" t="s">
        <v>6</v>
      </c>
      <c r="K440" s="13" t="s">
        <v>18</v>
      </c>
    </row>
    <row r="441" spans="1:11" ht="17.25">
      <c r="A441" s="14">
        <v>1</v>
      </c>
      <c r="B441" s="14">
        <v>2</v>
      </c>
      <c r="C441" s="14">
        <v>3</v>
      </c>
      <c r="D441" s="14">
        <v>4</v>
      </c>
      <c r="E441" s="14">
        <v>5</v>
      </c>
      <c r="F441" s="14">
        <v>6</v>
      </c>
      <c r="G441" s="14">
        <v>7</v>
      </c>
      <c r="H441" s="14">
        <v>8</v>
      </c>
      <c r="I441" s="14">
        <v>9</v>
      </c>
      <c r="J441" s="14">
        <v>10</v>
      </c>
      <c r="K441" s="14">
        <v>11</v>
      </c>
    </row>
    <row r="442" spans="1:11" ht="34.5">
      <c r="A442" s="15">
        <v>1</v>
      </c>
      <c r="B442" s="16" t="s">
        <v>422</v>
      </c>
      <c r="C442" s="17" t="s">
        <v>107</v>
      </c>
      <c r="D442" s="18" t="s">
        <v>469</v>
      </c>
      <c r="E442" s="19" t="s">
        <v>24</v>
      </c>
      <c r="F442" s="19">
        <v>1</v>
      </c>
      <c r="G442" s="20">
        <f>18.25*4.6</f>
        <v>83.949999999999989</v>
      </c>
      <c r="H442" s="21">
        <f>F442*G442</f>
        <v>83.949999999999989</v>
      </c>
      <c r="I442" s="22">
        <v>0.23</v>
      </c>
      <c r="J442" s="23">
        <f>H442+(H442*I442)</f>
        <v>103.25849999999998</v>
      </c>
      <c r="K442" s="24"/>
    </row>
    <row r="443" spans="1:11" ht="17.25">
      <c r="A443" s="30"/>
      <c r="B443" s="31"/>
      <c r="C443" s="31"/>
      <c r="D443" s="32"/>
      <c r="E443" s="33"/>
      <c r="F443" s="34" t="s">
        <v>7</v>
      </c>
      <c r="G443" s="35" t="s">
        <v>8</v>
      </c>
      <c r="H443" s="36">
        <f>SUM(H442:H442)</f>
        <v>83.949999999999989</v>
      </c>
      <c r="I443" s="37" t="s">
        <v>9</v>
      </c>
      <c r="J443" s="38">
        <f>SUM(J442:J442)</f>
        <v>103.25849999999998</v>
      </c>
      <c r="K443" s="30"/>
    </row>
    <row r="444" spans="1:11" ht="17.25">
      <c r="A444" s="30"/>
      <c r="B444" s="31"/>
      <c r="C444" s="31"/>
      <c r="D444" s="32"/>
      <c r="E444" s="55"/>
      <c r="F444" s="66"/>
      <c r="G444" s="67"/>
      <c r="H444" s="68"/>
      <c r="I444" s="67"/>
      <c r="J444" s="69"/>
      <c r="K444" s="30"/>
    </row>
    <row r="445" spans="1:11" ht="17.25">
      <c r="A445" s="58"/>
      <c r="B445" s="58"/>
      <c r="C445" s="58"/>
      <c r="D445" s="58"/>
      <c r="E445" s="59"/>
      <c r="F445" s="59"/>
      <c r="G445" s="59"/>
      <c r="H445" s="59"/>
      <c r="I445" s="59"/>
      <c r="J445" s="41"/>
      <c r="K445" s="58"/>
    </row>
    <row r="446" spans="1:11" ht="17.25">
      <c r="A446" s="121" t="s">
        <v>424</v>
      </c>
      <c r="B446" s="122"/>
      <c r="C446" s="122"/>
      <c r="D446" s="122"/>
      <c r="E446" s="122"/>
      <c r="F446" s="122"/>
      <c r="G446" s="122"/>
      <c r="H446" s="122"/>
      <c r="I446" s="122"/>
      <c r="J446" s="122"/>
      <c r="K446" s="123"/>
    </row>
    <row r="447" spans="1:11" ht="103.5">
      <c r="A447" s="11" t="s">
        <v>0</v>
      </c>
      <c r="B447" s="12" t="s">
        <v>1</v>
      </c>
      <c r="C447" s="13" t="s">
        <v>2</v>
      </c>
      <c r="D447" s="13" t="s">
        <v>3</v>
      </c>
      <c r="E447" s="11" t="s">
        <v>10</v>
      </c>
      <c r="F447" s="13" t="s">
        <v>4</v>
      </c>
      <c r="G447" s="13" t="s">
        <v>11</v>
      </c>
      <c r="H447" s="13" t="s">
        <v>5</v>
      </c>
      <c r="I447" s="13" t="s">
        <v>12</v>
      </c>
      <c r="J447" s="13" t="s">
        <v>6</v>
      </c>
      <c r="K447" s="13" t="s">
        <v>18</v>
      </c>
    </row>
    <row r="448" spans="1:11" ht="17.25">
      <c r="A448" s="14">
        <v>1</v>
      </c>
      <c r="B448" s="14">
        <v>2</v>
      </c>
      <c r="C448" s="14">
        <v>3</v>
      </c>
      <c r="D448" s="14">
        <v>4</v>
      </c>
      <c r="E448" s="14">
        <v>5</v>
      </c>
      <c r="F448" s="14">
        <v>6</v>
      </c>
      <c r="G448" s="14">
        <v>7</v>
      </c>
      <c r="H448" s="14">
        <v>8</v>
      </c>
      <c r="I448" s="14">
        <v>9</v>
      </c>
      <c r="J448" s="14">
        <v>10</v>
      </c>
      <c r="K448" s="14">
        <v>11</v>
      </c>
    </row>
    <row r="449" spans="1:11" ht="34.5">
      <c r="A449" s="16">
        <v>1</v>
      </c>
      <c r="B449" s="16" t="s">
        <v>233</v>
      </c>
      <c r="C449" s="17" t="s">
        <v>107</v>
      </c>
      <c r="D449" s="18" t="s">
        <v>543</v>
      </c>
      <c r="E449" s="16" t="s">
        <v>223</v>
      </c>
      <c r="F449" s="16">
        <v>1</v>
      </c>
      <c r="G449" s="20">
        <v>329.7</v>
      </c>
      <c r="H449" s="21">
        <f>F449*G449</f>
        <v>329.7</v>
      </c>
      <c r="I449" s="22">
        <v>0.23</v>
      </c>
      <c r="J449" s="23">
        <f>H449+(H449*I449)</f>
        <v>405.53100000000001</v>
      </c>
      <c r="K449" s="29"/>
    </row>
    <row r="450" spans="1:11" ht="17.25">
      <c r="A450" s="30"/>
      <c r="B450" s="31"/>
      <c r="C450" s="31"/>
      <c r="D450" s="32"/>
      <c r="E450" s="33"/>
      <c r="F450" s="34" t="s">
        <v>7</v>
      </c>
      <c r="G450" s="35" t="s">
        <v>8</v>
      </c>
      <c r="H450" s="36">
        <f>SUM(H449:H449)</f>
        <v>329.7</v>
      </c>
      <c r="I450" s="37" t="s">
        <v>9</v>
      </c>
      <c r="J450" s="38">
        <f>SUM(J449:J449)</f>
        <v>405.53100000000001</v>
      </c>
      <c r="K450" s="30"/>
    </row>
    <row r="451" spans="1:11" ht="17.25">
      <c r="A451" s="30"/>
      <c r="B451" s="31"/>
      <c r="C451" s="31"/>
      <c r="D451" s="32"/>
      <c r="E451" s="55"/>
      <c r="F451" s="66"/>
      <c r="G451" s="67"/>
      <c r="H451" s="68"/>
      <c r="I451" s="67"/>
      <c r="J451" s="69"/>
      <c r="K451" s="30"/>
    </row>
    <row r="452" spans="1:11" ht="17.25">
      <c r="A452" s="58"/>
      <c r="B452" s="58"/>
      <c r="C452" s="58"/>
      <c r="D452" s="58"/>
      <c r="E452" s="59"/>
      <c r="F452" s="59"/>
      <c r="G452" s="59"/>
      <c r="H452" s="59"/>
      <c r="I452" s="59"/>
      <c r="J452" s="41"/>
      <c r="K452" s="58"/>
    </row>
    <row r="453" spans="1:11" ht="17.25">
      <c r="A453" s="121" t="s">
        <v>425</v>
      </c>
      <c r="B453" s="122"/>
      <c r="C453" s="122"/>
      <c r="D453" s="122"/>
      <c r="E453" s="122"/>
      <c r="F453" s="122"/>
      <c r="G453" s="122"/>
      <c r="H453" s="122"/>
      <c r="I453" s="122"/>
      <c r="J453" s="122"/>
      <c r="K453" s="123"/>
    </row>
    <row r="454" spans="1:11" ht="103.5">
      <c r="A454" s="11" t="s">
        <v>0</v>
      </c>
      <c r="B454" s="12" t="s">
        <v>1</v>
      </c>
      <c r="C454" s="13" t="s">
        <v>2</v>
      </c>
      <c r="D454" s="13" t="s">
        <v>3</v>
      </c>
      <c r="E454" s="11" t="s">
        <v>10</v>
      </c>
      <c r="F454" s="13" t="s">
        <v>4</v>
      </c>
      <c r="G454" s="13" t="s">
        <v>11</v>
      </c>
      <c r="H454" s="13" t="s">
        <v>5</v>
      </c>
      <c r="I454" s="13" t="s">
        <v>12</v>
      </c>
      <c r="J454" s="13" t="s">
        <v>6</v>
      </c>
      <c r="K454" s="13" t="s">
        <v>18</v>
      </c>
    </row>
    <row r="455" spans="1:11" ht="17.25">
      <c r="A455" s="14">
        <v>1</v>
      </c>
      <c r="B455" s="14">
        <v>2</v>
      </c>
      <c r="C455" s="14">
        <v>3</v>
      </c>
      <c r="D455" s="14">
        <v>4</v>
      </c>
      <c r="E455" s="14">
        <v>5</v>
      </c>
      <c r="F455" s="14">
        <v>6</v>
      </c>
      <c r="G455" s="14">
        <v>7</v>
      </c>
      <c r="H455" s="14">
        <v>8</v>
      </c>
      <c r="I455" s="14">
        <v>9</v>
      </c>
      <c r="J455" s="14">
        <v>10</v>
      </c>
      <c r="K455" s="14">
        <v>11</v>
      </c>
    </row>
    <row r="456" spans="1:11" ht="34.5">
      <c r="A456" s="15">
        <v>1</v>
      </c>
      <c r="B456" s="16" t="s">
        <v>312</v>
      </c>
      <c r="C456" s="17" t="s">
        <v>107</v>
      </c>
      <c r="D456" s="18" t="s">
        <v>313</v>
      </c>
      <c r="E456" s="19" t="s">
        <v>256</v>
      </c>
      <c r="F456" s="16">
        <v>1</v>
      </c>
      <c r="G456" s="20">
        <v>2535.8000000000002</v>
      </c>
      <c r="H456" s="21">
        <f>F456*G456</f>
        <v>2535.8000000000002</v>
      </c>
      <c r="I456" s="22">
        <v>0.23</v>
      </c>
      <c r="J456" s="23">
        <f>H456+(H456*I456)</f>
        <v>3119.0340000000001</v>
      </c>
      <c r="K456" s="24"/>
    </row>
    <row r="457" spans="1:11" ht="34.5">
      <c r="A457" s="15">
        <v>2</v>
      </c>
      <c r="B457" s="15" t="s">
        <v>314</v>
      </c>
      <c r="C457" s="15" t="s">
        <v>107</v>
      </c>
      <c r="D457" s="18" t="s">
        <v>315</v>
      </c>
      <c r="E457" s="15" t="s">
        <v>250</v>
      </c>
      <c r="F457" s="63">
        <v>2</v>
      </c>
      <c r="G457" s="20">
        <v>935</v>
      </c>
      <c r="H457" s="21">
        <f>F457*G457</f>
        <v>1870</v>
      </c>
      <c r="I457" s="22">
        <v>0.23</v>
      </c>
      <c r="J457" s="23">
        <f>H457+(H457*I457)</f>
        <v>2300.1</v>
      </c>
      <c r="K457" s="15"/>
    </row>
    <row r="458" spans="1:11" ht="17.25">
      <c r="A458" s="30"/>
      <c r="B458" s="31"/>
      <c r="C458" s="31"/>
      <c r="D458" s="32"/>
      <c r="E458" s="33"/>
      <c r="F458" s="34" t="s">
        <v>7</v>
      </c>
      <c r="G458" s="35" t="s">
        <v>8</v>
      </c>
      <c r="H458" s="36">
        <f>SUM(H456:H457)</f>
        <v>4405.8</v>
      </c>
      <c r="I458" s="37" t="s">
        <v>9</v>
      </c>
      <c r="J458" s="38">
        <f>SUM(J456:J457)</f>
        <v>5419.134</v>
      </c>
      <c r="K458" s="30"/>
    </row>
    <row r="459" spans="1:11" ht="17.25">
      <c r="A459" s="30"/>
      <c r="B459" s="31"/>
      <c r="C459" s="31"/>
      <c r="D459" s="32"/>
      <c r="E459" s="55"/>
      <c r="F459" s="66"/>
      <c r="G459" s="67"/>
      <c r="H459" s="68"/>
      <c r="I459" s="67"/>
      <c r="J459" s="69"/>
      <c r="K459" s="30"/>
    </row>
    <row r="460" spans="1:11" ht="17.25">
      <c r="A460" s="60"/>
      <c r="B460" s="60"/>
      <c r="C460" s="60"/>
      <c r="D460" s="60"/>
      <c r="E460" s="61"/>
      <c r="F460" s="61"/>
      <c r="G460" s="61"/>
      <c r="H460" s="61"/>
      <c r="I460" s="61"/>
      <c r="J460" s="41"/>
      <c r="K460" s="60"/>
    </row>
    <row r="461" spans="1:11" ht="17.25">
      <c r="A461" s="121" t="s">
        <v>426</v>
      </c>
      <c r="B461" s="122"/>
      <c r="C461" s="122"/>
      <c r="D461" s="122"/>
      <c r="E461" s="122"/>
      <c r="F461" s="122"/>
      <c r="G461" s="122"/>
      <c r="H461" s="122"/>
      <c r="I461" s="122"/>
      <c r="J461" s="122"/>
      <c r="K461" s="123"/>
    </row>
    <row r="462" spans="1:11" ht="103.5">
      <c r="A462" s="11" t="s">
        <v>0</v>
      </c>
      <c r="B462" s="12" t="s">
        <v>1</v>
      </c>
      <c r="C462" s="13" t="s">
        <v>2</v>
      </c>
      <c r="D462" s="13" t="s">
        <v>3</v>
      </c>
      <c r="E462" s="11" t="s">
        <v>10</v>
      </c>
      <c r="F462" s="13" t="s">
        <v>4</v>
      </c>
      <c r="G462" s="13" t="s">
        <v>11</v>
      </c>
      <c r="H462" s="13" t="s">
        <v>5</v>
      </c>
      <c r="I462" s="13" t="s">
        <v>12</v>
      </c>
      <c r="J462" s="13" t="s">
        <v>6</v>
      </c>
      <c r="K462" s="13" t="s">
        <v>18</v>
      </c>
    </row>
    <row r="463" spans="1:11" ht="17.25">
      <c r="A463" s="14">
        <v>1</v>
      </c>
      <c r="B463" s="14">
        <v>2</v>
      </c>
      <c r="C463" s="14">
        <v>3</v>
      </c>
      <c r="D463" s="14">
        <v>4</v>
      </c>
      <c r="E463" s="14">
        <v>5</v>
      </c>
      <c r="F463" s="14">
        <v>6</v>
      </c>
      <c r="G463" s="14">
        <v>7</v>
      </c>
      <c r="H463" s="14">
        <v>8</v>
      </c>
      <c r="I463" s="14">
        <v>9</v>
      </c>
      <c r="J463" s="14">
        <v>10</v>
      </c>
      <c r="K463" s="14">
        <v>11</v>
      </c>
    </row>
    <row r="464" spans="1:11" ht="34.5">
      <c r="A464" s="15">
        <v>1</v>
      </c>
      <c r="B464" s="16" t="s">
        <v>416</v>
      </c>
      <c r="C464" s="17" t="s">
        <v>107</v>
      </c>
      <c r="D464" s="18" t="s">
        <v>417</v>
      </c>
      <c r="E464" s="19" t="s">
        <v>83</v>
      </c>
      <c r="F464" s="16">
        <v>1</v>
      </c>
      <c r="G464" s="20">
        <v>290</v>
      </c>
      <c r="H464" s="21">
        <f>F464*G464</f>
        <v>290</v>
      </c>
      <c r="I464" s="22">
        <v>0.23</v>
      </c>
      <c r="J464" s="23">
        <f>H464+(H464*I464)</f>
        <v>356.7</v>
      </c>
      <c r="K464" s="24"/>
    </row>
    <row r="465" spans="1:11" ht="51.75">
      <c r="A465" s="15">
        <v>2</v>
      </c>
      <c r="B465" s="16" t="s">
        <v>418</v>
      </c>
      <c r="C465" s="17" t="s">
        <v>107</v>
      </c>
      <c r="D465" s="18" t="s">
        <v>419</v>
      </c>
      <c r="E465" s="19" t="s">
        <v>55</v>
      </c>
      <c r="F465" s="16">
        <v>1</v>
      </c>
      <c r="G465" s="20">
        <v>45</v>
      </c>
      <c r="H465" s="21">
        <f t="shared" ref="H465:H466" si="26">F465*G465</f>
        <v>45</v>
      </c>
      <c r="I465" s="22">
        <v>0.23</v>
      </c>
      <c r="J465" s="23">
        <f t="shared" ref="J465:J466" si="27">H465+(H465*I465)</f>
        <v>55.35</v>
      </c>
      <c r="K465" s="24"/>
    </row>
    <row r="466" spans="1:11" ht="34.5">
      <c r="A466" s="15">
        <v>3</v>
      </c>
      <c r="B466" s="16" t="s">
        <v>433</v>
      </c>
      <c r="C466" s="17" t="s">
        <v>107</v>
      </c>
      <c r="D466" s="18" t="s">
        <v>434</v>
      </c>
      <c r="E466" s="19" t="s">
        <v>55</v>
      </c>
      <c r="F466" s="16">
        <v>1</v>
      </c>
      <c r="G466" s="20">
        <v>196.62</v>
      </c>
      <c r="H466" s="21">
        <f t="shared" si="26"/>
        <v>196.62</v>
      </c>
      <c r="I466" s="22">
        <v>0.23</v>
      </c>
      <c r="J466" s="23">
        <f t="shared" si="27"/>
        <v>241.8426</v>
      </c>
      <c r="K466" s="24"/>
    </row>
    <row r="467" spans="1:11" ht="17.25">
      <c r="A467" s="30"/>
      <c r="B467" s="31"/>
      <c r="C467" s="31"/>
      <c r="D467" s="32"/>
      <c r="E467" s="33"/>
      <c r="F467" s="34" t="s">
        <v>7</v>
      </c>
      <c r="G467" s="35" t="s">
        <v>8</v>
      </c>
      <c r="H467" s="36">
        <f>SUM(H464:H466)</f>
        <v>531.62</v>
      </c>
      <c r="I467" s="37" t="s">
        <v>9</v>
      </c>
      <c r="J467" s="38">
        <f>SUM(J464:J466)</f>
        <v>653.89260000000002</v>
      </c>
      <c r="K467" s="30"/>
    </row>
    <row r="468" spans="1:11" ht="17.25">
      <c r="A468" s="60"/>
      <c r="B468" s="60"/>
      <c r="C468" s="60"/>
      <c r="D468" s="60"/>
      <c r="E468" s="61"/>
      <c r="F468" s="61"/>
      <c r="G468" s="61"/>
      <c r="H468" s="61"/>
      <c r="I468" s="61"/>
      <c r="J468" s="41"/>
      <c r="K468" s="60"/>
    </row>
    <row r="469" spans="1:11" ht="17.25">
      <c r="A469" s="60"/>
      <c r="B469" s="60"/>
      <c r="C469" s="60"/>
      <c r="D469" s="60"/>
      <c r="E469" s="61"/>
      <c r="F469" s="61"/>
      <c r="G469" s="61"/>
      <c r="H469" s="61"/>
      <c r="I469" s="61"/>
      <c r="J469" s="41"/>
      <c r="K469" s="60"/>
    </row>
    <row r="470" spans="1:11" ht="17.25">
      <c r="A470" s="121" t="s">
        <v>470</v>
      </c>
      <c r="B470" s="122"/>
      <c r="C470" s="122"/>
      <c r="D470" s="122"/>
      <c r="E470" s="122"/>
      <c r="F470" s="122"/>
      <c r="G470" s="122"/>
      <c r="H470" s="122"/>
      <c r="I470" s="122"/>
      <c r="J470" s="122"/>
      <c r="K470" s="123"/>
    </row>
    <row r="471" spans="1:11" ht="103.5">
      <c r="A471" s="11" t="s">
        <v>0</v>
      </c>
      <c r="B471" s="12" t="s">
        <v>1</v>
      </c>
      <c r="C471" s="13" t="s">
        <v>2</v>
      </c>
      <c r="D471" s="13" t="s">
        <v>3</v>
      </c>
      <c r="E471" s="11" t="s">
        <v>10</v>
      </c>
      <c r="F471" s="13" t="s">
        <v>4</v>
      </c>
      <c r="G471" s="13" t="s">
        <v>11</v>
      </c>
      <c r="H471" s="13" t="s">
        <v>5</v>
      </c>
      <c r="I471" s="13" t="s">
        <v>12</v>
      </c>
      <c r="J471" s="13" t="s">
        <v>6</v>
      </c>
      <c r="K471" s="13" t="s">
        <v>18</v>
      </c>
    </row>
    <row r="472" spans="1:11" ht="17.25">
      <c r="A472" s="14">
        <v>1</v>
      </c>
      <c r="B472" s="14">
        <v>2</v>
      </c>
      <c r="C472" s="14">
        <v>3</v>
      </c>
      <c r="D472" s="14">
        <v>4</v>
      </c>
      <c r="E472" s="14">
        <v>5</v>
      </c>
      <c r="F472" s="14">
        <v>6</v>
      </c>
      <c r="G472" s="14">
        <v>7</v>
      </c>
      <c r="H472" s="14">
        <v>8</v>
      </c>
      <c r="I472" s="14">
        <v>9</v>
      </c>
      <c r="J472" s="14">
        <v>10</v>
      </c>
      <c r="K472" s="14">
        <v>11</v>
      </c>
    </row>
    <row r="473" spans="1:11" ht="34.5" customHeight="1">
      <c r="A473" s="15">
        <v>1</v>
      </c>
      <c r="B473" s="107">
        <v>2251</v>
      </c>
      <c r="C473" s="108" t="s">
        <v>107</v>
      </c>
      <c r="D473" s="18" t="s">
        <v>471</v>
      </c>
      <c r="E473" s="19" t="s">
        <v>13</v>
      </c>
      <c r="F473" s="16">
        <v>1</v>
      </c>
      <c r="G473" s="20">
        <v>150</v>
      </c>
      <c r="H473" s="21">
        <f>G473*F473</f>
        <v>150</v>
      </c>
      <c r="I473" s="22">
        <v>0.23</v>
      </c>
      <c r="J473" s="23">
        <f>H473*(1+I473)</f>
        <v>184.5</v>
      </c>
      <c r="K473" s="24"/>
    </row>
    <row r="474" spans="1:11" ht="17.25">
      <c r="A474" s="56"/>
      <c r="B474" s="56"/>
      <c r="C474" s="56"/>
      <c r="D474" s="56"/>
      <c r="E474" s="57"/>
      <c r="F474" s="34" t="s">
        <v>7</v>
      </c>
      <c r="G474" s="35" t="s">
        <v>8</v>
      </c>
      <c r="H474" s="36">
        <f>SUM(H473)</f>
        <v>150</v>
      </c>
      <c r="I474" s="37" t="s">
        <v>9</v>
      </c>
      <c r="J474" s="38">
        <f>SUM(J473)</f>
        <v>184.5</v>
      </c>
      <c r="K474" s="56"/>
    </row>
    <row r="475" spans="1:11" s="72" customFormat="1" ht="17.25">
      <c r="A475" s="79"/>
      <c r="B475" s="79"/>
      <c r="C475" s="79"/>
      <c r="D475" s="79"/>
      <c r="E475" s="80"/>
      <c r="F475" s="66"/>
      <c r="G475" s="67"/>
      <c r="H475" s="68"/>
      <c r="I475" s="67"/>
      <c r="J475" s="69"/>
      <c r="K475" s="79"/>
    </row>
    <row r="476" spans="1:11" s="72" customFormat="1" ht="17.25">
      <c r="A476" s="79"/>
      <c r="B476" s="79"/>
      <c r="C476" s="79"/>
      <c r="D476" s="79"/>
      <c r="E476" s="80"/>
      <c r="F476" s="66"/>
      <c r="G476" s="67"/>
      <c r="H476" s="68"/>
      <c r="I476" s="67"/>
      <c r="J476" s="69"/>
      <c r="K476" s="79"/>
    </row>
    <row r="477" spans="1:11" s="72" customFormat="1" ht="17.25">
      <c r="A477" s="121" t="s">
        <v>472</v>
      </c>
      <c r="B477" s="122"/>
      <c r="C477" s="122"/>
      <c r="D477" s="122"/>
      <c r="E477" s="122"/>
      <c r="F477" s="122"/>
      <c r="G477" s="122"/>
      <c r="H477" s="122"/>
      <c r="I477" s="122"/>
      <c r="J477" s="122"/>
      <c r="K477" s="123"/>
    </row>
    <row r="478" spans="1:11" s="72" customFormat="1" ht="103.5">
      <c r="A478" s="11" t="s">
        <v>0</v>
      </c>
      <c r="B478" s="12" t="s">
        <v>1</v>
      </c>
      <c r="C478" s="13" t="s">
        <v>2</v>
      </c>
      <c r="D478" s="13" t="s">
        <v>3</v>
      </c>
      <c r="E478" s="11" t="s">
        <v>10</v>
      </c>
      <c r="F478" s="13" t="s">
        <v>4</v>
      </c>
      <c r="G478" s="13" t="s">
        <v>11</v>
      </c>
      <c r="H478" s="13" t="s">
        <v>5</v>
      </c>
      <c r="I478" s="13" t="s">
        <v>12</v>
      </c>
      <c r="J478" s="13" t="s">
        <v>6</v>
      </c>
      <c r="K478" s="13" t="s">
        <v>18</v>
      </c>
    </row>
    <row r="479" spans="1:11" s="72" customFormat="1" ht="17.25">
      <c r="A479" s="14">
        <v>1</v>
      </c>
      <c r="B479" s="14">
        <v>2</v>
      </c>
      <c r="C479" s="14">
        <v>3</v>
      </c>
      <c r="D479" s="14">
        <v>4</v>
      </c>
      <c r="E479" s="14">
        <v>5</v>
      </c>
      <c r="F479" s="14">
        <v>6</v>
      </c>
      <c r="G479" s="14">
        <v>7</v>
      </c>
      <c r="H479" s="14">
        <v>8</v>
      </c>
      <c r="I479" s="14">
        <v>9</v>
      </c>
      <c r="J479" s="14">
        <v>10</v>
      </c>
      <c r="K479" s="14">
        <v>11</v>
      </c>
    </row>
    <row r="480" spans="1:11" s="72" customFormat="1" ht="34.5">
      <c r="A480" s="83">
        <v>1</v>
      </c>
      <c r="B480" s="74">
        <v>20120</v>
      </c>
      <c r="C480" s="84" t="s">
        <v>107</v>
      </c>
      <c r="D480" s="85" t="s">
        <v>473</v>
      </c>
      <c r="E480" s="81" t="s">
        <v>474</v>
      </c>
      <c r="F480" s="75">
        <v>1</v>
      </c>
      <c r="G480" s="78">
        <v>445.9</v>
      </c>
      <c r="H480" s="78">
        <f t="shared" ref="H480:H485" si="28">F480*G480</f>
        <v>445.9</v>
      </c>
      <c r="I480" s="82">
        <v>0.08</v>
      </c>
      <c r="J480" s="78">
        <f>H480+(H480*I480)</f>
        <v>481.572</v>
      </c>
      <c r="K480" s="84"/>
    </row>
    <row r="481" spans="1:11" ht="34.5">
      <c r="A481" s="83">
        <v>2</v>
      </c>
      <c r="B481" s="74">
        <v>20100</v>
      </c>
      <c r="C481" s="84" t="s">
        <v>107</v>
      </c>
      <c r="D481" s="85" t="s">
        <v>475</v>
      </c>
      <c r="E481" s="81" t="s">
        <v>476</v>
      </c>
      <c r="F481" s="75">
        <v>1</v>
      </c>
      <c r="G481" s="78">
        <v>210.6</v>
      </c>
      <c r="H481" s="78">
        <f t="shared" si="28"/>
        <v>210.6</v>
      </c>
      <c r="I481" s="82">
        <v>0.08</v>
      </c>
      <c r="J481" s="78">
        <f t="shared" ref="J481:J485" si="29">H481+(H481*I481)</f>
        <v>227.44799999999998</v>
      </c>
      <c r="K481" s="84"/>
    </row>
    <row r="482" spans="1:11" ht="34.5">
      <c r="A482" s="83">
        <v>3</v>
      </c>
      <c r="B482" s="74">
        <v>45534</v>
      </c>
      <c r="C482" s="84" t="s">
        <v>107</v>
      </c>
      <c r="D482" s="85" t="s">
        <v>477</v>
      </c>
      <c r="E482" s="81" t="s">
        <v>478</v>
      </c>
      <c r="F482" s="75">
        <v>2</v>
      </c>
      <c r="G482" s="78">
        <v>175.4</v>
      </c>
      <c r="H482" s="78">
        <f t="shared" si="28"/>
        <v>350.8</v>
      </c>
      <c r="I482" s="82">
        <v>0.08</v>
      </c>
      <c r="J482" s="78">
        <f t="shared" si="29"/>
        <v>378.86400000000003</v>
      </c>
      <c r="K482" s="84"/>
    </row>
    <row r="483" spans="1:11" ht="34.5">
      <c r="A483" s="83">
        <v>4</v>
      </c>
      <c r="B483" s="74">
        <v>45534</v>
      </c>
      <c r="C483" s="84" t="s">
        <v>107</v>
      </c>
      <c r="D483" s="85" t="s">
        <v>479</v>
      </c>
      <c r="E483" s="81" t="s">
        <v>483</v>
      </c>
      <c r="F483" s="75">
        <v>2</v>
      </c>
      <c r="G483" s="78">
        <v>167</v>
      </c>
      <c r="H483" s="78">
        <f t="shared" si="28"/>
        <v>334</v>
      </c>
      <c r="I483" s="82">
        <v>0.08</v>
      </c>
      <c r="J483" s="78">
        <f t="shared" si="29"/>
        <v>360.72</v>
      </c>
      <c r="K483" s="84"/>
    </row>
    <row r="484" spans="1:11" ht="34.5">
      <c r="A484" s="83">
        <v>5</v>
      </c>
      <c r="B484" s="74">
        <v>96118</v>
      </c>
      <c r="C484" s="84" t="s">
        <v>107</v>
      </c>
      <c r="D484" s="85" t="s">
        <v>480</v>
      </c>
      <c r="E484" s="81" t="s">
        <v>481</v>
      </c>
      <c r="F484" s="75">
        <v>2</v>
      </c>
      <c r="G484" s="78">
        <v>111</v>
      </c>
      <c r="H484" s="78">
        <f t="shared" si="28"/>
        <v>222</v>
      </c>
      <c r="I484" s="82">
        <v>0.08</v>
      </c>
      <c r="J484" s="78">
        <f t="shared" si="29"/>
        <v>239.76</v>
      </c>
      <c r="K484" s="84"/>
    </row>
    <row r="485" spans="1:11" ht="34.5" customHeight="1">
      <c r="A485" s="83">
        <v>6</v>
      </c>
      <c r="B485" s="74">
        <v>15512</v>
      </c>
      <c r="C485" s="84" t="s">
        <v>107</v>
      </c>
      <c r="D485" s="86" t="s">
        <v>482</v>
      </c>
      <c r="E485" s="75" t="s">
        <v>456</v>
      </c>
      <c r="F485" s="75">
        <v>1</v>
      </c>
      <c r="G485" s="78">
        <v>890</v>
      </c>
      <c r="H485" s="78">
        <f t="shared" si="28"/>
        <v>890</v>
      </c>
      <c r="I485" s="82">
        <v>0.08</v>
      </c>
      <c r="J485" s="78">
        <f t="shared" si="29"/>
        <v>961.2</v>
      </c>
      <c r="K485" s="84"/>
    </row>
    <row r="486" spans="1:11" ht="17.25">
      <c r="A486" s="79"/>
      <c r="B486" s="79"/>
      <c r="C486" s="79"/>
      <c r="D486" s="79"/>
      <c r="E486" s="80"/>
      <c r="F486" s="34" t="s">
        <v>7</v>
      </c>
      <c r="G486" s="35" t="s">
        <v>8</v>
      </c>
      <c r="H486" s="36">
        <f>SUM(H480:H485)</f>
        <v>2453.3000000000002</v>
      </c>
      <c r="I486" s="37" t="s">
        <v>9</v>
      </c>
      <c r="J486" s="38">
        <f>SUM(J480:J485)</f>
        <v>2649.5640000000003</v>
      </c>
      <c r="K486" s="79"/>
    </row>
    <row r="487" spans="1:11" ht="17.25">
      <c r="A487" s="79"/>
      <c r="B487" s="79"/>
      <c r="C487" s="79"/>
      <c r="D487" s="79"/>
      <c r="E487" s="80"/>
      <c r="F487" s="66"/>
      <c r="G487" s="67"/>
      <c r="H487" s="68"/>
      <c r="I487" s="67"/>
      <c r="J487" s="69"/>
      <c r="K487" s="79"/>
    </row>
    <row r="488" spans="1:11" ht="17.25">
      <c r="A488" s="79"/>
      <c r="B488" s="79"/>
      <c r="C488" s="79"/>
      <c r="D488" s="79"/>
      <c r="E488" s="80"/>
      <c r="F488" s="66"/>
      <c r="G488" s="67"/>
      <c r="H488" s="68"/>
      <c r="I488" s="67"/>
      <c r="J488" s="69"/>
      <c r="K488" s="79"/>
    </row>
    <row r="489" spans="1:11" ht="17.25">
      <c r="A489" s="121" t="s">
        <v>484</v>
      </c>
      <c r="B489" s="122"/>
      <c r="C489" s="122"/>
      <c r="D489" s="122"/>
      <c r="E489" s="122"/>
      <c r="F489" s="122"/>
      <c r="G489" s="122"/>
      <c r="H489" s="122"/>
      <c r="I489" s="122"/>
      <c r="J489" s="122"/>
      <c r="K489" s="123"/>
    </row>
    <row r="490" spans="1:11" ht="103.5">
      <c r="A490" s="11" t="s">
        <v>0</v>
      </c>
      <c r="B490" s="12" t="s">
        <v>1</v>
      </c>
      <c r="C490" s="13" t="s">
        <v>2</v>
      </c>
      <c r="D490" s="13" t="s">
        <v>3</v>
      </c>
      <c r="E490" s="11" t="s">
        <v>10</v>
      </c>
      <c r="F490" s="13" t="s">
        <v>4</v>
      </c>
      <c r="G490" s="13" t="s">
        <v>11</v>
      </c>
      <c r="H490" s="13" t="s">
        <v>5</v>
      </c>
      <c r="I490" s="13" t="s">
        <v>12</v>
      </c>
      <c r="J490" s="13" t="s">
        <v>6</v>
      </c>
      <c r="K490" s="13" t="s">
        <v>18</v>
      </c>
    </row>
    <row r="491" spans="1:11" ht="17.25">
      <c r="A491" s="14">
        <v>1</v>
      </c>
      <c r="B491" s="14">
        <v>2</v>
      </c>
      <c r="C491" s="14">
        <v>3</v>
      </c>
      <c r="D491" s="14">
        <v>4</v>
      </c>
      <c r="E491" s="14">
        <v>5</v>
      </c>
      <c r="F491" s="14">
        <v>6</v>
      </c>
      <c r="G491" s="14">
        <v>7</v>
      </c>
      <c r="H491" s="14">
        <v>8</v>
      </c>
      <c r="I491" s="14">
        <v>9</v>
      </c>
      <c r="J491" s="14">
        <v>10</v>
      </c>
      <c r="K491" s="14">
        <v>11</v>
      </c>
    </row>
    <row r="492" spans="1:11" ht="34.5" customHeight="1">
      <c r="A492" s="105">
        <v>1</v>
      </c>
      <c r="B492" s="107" t="s">
        <v>498</v>
      </c>
      <c r="C492" s="106" t="s">
        <v>107</v>
      </c>
      <c r="D492" s="88" t="s">
        <v>485</v>
      </c>
      <c r="E492" s="75" t="s">
        <v>497</v>
      </c>
      <c r="F492" s="75">
        <v>1</v>
      </c>
      <c r="G492" s="89">
        <v>160</v>
      </c>
      <c r="H492" s="89">
        <f>F492*G492</f>
        <v>160</v>
      </c>
      <c r="I492" s="90">
        <v>0.08</v>
      </c>
      <c r="J492" s="89">
        <f>H492+(H492*I492)</f>
        <v>172.8</v>
      </c>
      <c r="K492" s="83"/>
    </row>
    <row r="493" spans="1:11" ht="34.5" customHeight="1">
      <c r="A493" s="105">
        <v>2</v>
      </c>
      <c r="B493" s="107" t="s">
        <v>499</v>
      </c>
      <c r="C493" s="106" t="s">
        <v>107</v>
      </c>
      <c r="D493" s="88" t="s">
        <v>486</v>
      </c>
      <c r="E493" s="75" t="s">
        <v>497</v>
      </c>
      <c r="F493" s="75">
        <v>1</v>
      </c>
      <c r="G493" s="89">
        <v>160</v>
      </c>
      <c r="H493" s="89">
        <f>F493*G493</f>
        <v>160</v>
      </c>
      <c r="I493" s="90">
        <v>0.08</v>
      </c>
      <c r="J493" s="89">
        <f t="shared" ref="J493:J494" si="30">H493+(H493*I493)</f>
        <v>172.8</v>
      </c>
      <c r="K493" s="83"/>
    </row>
    <row r="494" spans="1:11" ht="34.5" customHeight="1">
      <c r="A494" s="105">
        <v>3</v>
      </c>
      <c r="B494" s="107" t="s">
        <v>500</v>
      </c>
      <c r="C494" s="106" t="s">
        <v>107</v>
      </c>
      <c r="D494" s="88" t="s">
        <v>487</v>
      </c>
      <c r="E494" s="75" t="s">
        <v>497</v>
      </c>
      <c r="F494" s="75">
        <v>1</v>
      </c>
      <c r="G494" s="89">
        <v>450</v>
      </c>
      <c r="H494" s="89">
        <f>F494*G494</f>
        <v>450</v>
      </c>
      <c r="I494" s="90">
        <v>0.08</v>
      </c>
      <c r="J494" s="89">
        <f t="shared" si="30"/>
        <v>486</v>
      </c>
      <c r="K494" s="83"/>
    </row>
    <row r="495" spans="1:11" ht="17.25">
      <c r="A495" s="79"/>
      <c r="B495" s="79"/>
      <c r="C495" s="79"/>
      <c r="D495" s="79"/>
      <c r="E495" s="80"/>
      <c r="F495" s="34" t="s">
        <v>7</v>
      </c>
      <c r="G495" s="35" t="s">
        <v>8</v>
      </c>
      <c r="H495" s="36">
        <f>SUM(H492:H494)</f>
        <v>770</v>
      </c>
      <c r="I495" s="37" t="s">
        <v>9</v>
      </c>
      <c r="J495" s="38">
        <f>SUM(J492:J494)</f>
        <v>831.6</v>
      </c>
      <c r="K495" s="79"/>
    </row>
    <row r="496" spans="1:11" ht="17.25">
      <c r="A496" s="79"/>
      <c r="B496" s="79"/>
      <c r="C496" s="79"/>
      <c r="D496" s="79"/>
      <c r="E496" s="80"/>
      <c r="F496" s="66"/>
      <c r="G496" s="67"/>
      <c r="H496" s="68"/>
      <c r="I496" s="67"/>
      <c r="J496" s="69"/>
      <c r="K496" s="79"/>
    </row>
    <row r="497" spans="1:11" ht="17.25">
      <c r="A497" s="79"/>
      <c r="B497" s="79"/>
      <c r="C497" s="79"/>
      <c r="D497" s="79"/>
      <c r="E497" s="80"/>
      <c r="F497" s="66"/>
      <c r="G497" s="67"/>
      <c r="H497" s="68"/>
      <c r="I497" s="67"/>
      <c r="J497" s="69"/>
      <c r="K497" s="79"/>
    </row>
    <row r="498" spans="1:11" ht="17.25">
      <c r="A498" s="121" t="s">
        <v>546</v>
      </c>
      <c r="B498" s="122"/>
      <c r="C498" s="122"/>
      <c r="D498" s="122"/>
      <c r="E498" s="122"/>
      <c r="F498" s="122"/>
      <c r="G498" s="122"/>
      <c r="H498" s="122"/>
      <c r="I498" s="122"/>
      <c r="J498" s="122"/>
      <c r="K498" s="123"/>
    </row>
    <row r="499" spans="1:11" ht="103.5">
      <c r="A499" s="11" t="s">
        <v>0</v>
      </c>
      <c r="B499" s="12" t="s">
        <v>1</v>
      </c>
      <c r="C499" s="13" t="s">
        <v>2</v>
      </c>
      <c r="D499" s="13" t="s">
        <v>3</v>
      </c>
      <c r="E499" s="11" t="s">
        <v>10</v>
      </c>
      <c r="F499" s="13" t="s">
        <v>4</v>
      </c>
      <c r="G499" s="13" t="s">
        <v>11</v>
      </c>
      <c r="H499" s="13" t="s">
        <v>5</v>
      </c>
      <c r="I499" s="13" t="s">
        <v>12</v>
      </c>
      <c r="J499" s="13" t="s">
        <v>6</v>
      </c>
      <c r="K499" s="13" t="s">
        <v>18</v>
      </c>
    </row>
    <row r="500" spans="1:11" ht="17.25">
      <c r="A500" s="14">
        <v>1</v>
      </c>
      <c r="B500" s="14">
        <v>2</v>
      </c>
      <c r="C500" s="14">
        <v>3</v>
      </c>
      <c r="D500" s="14">
        <v>4</v>
      </c>
      <c r="E500" s="14">
        <v>5</v>
      </c>
      <c r="F500" s="14">
        <v>6</v>
      </c>
      <c r="G500" s="14">
        <v>7</v>
      </c>
      <c r="H500" s="14">
        <v>8</v>
      </c>
      <c r="I500" s="14">
        <v>9</v>
      </c>
      <c r="J500" s="14">
        <v>10</v>
      </c>
      <c r="K500" s="14">
        <v>11</v>
      </c>
    </row>
    <row r="501" spans="1:11" ht="34.5" customHeight="1">
      <c r="A501" s="91">
        <v>1</v>
      </c>
      <c r="B501" s="94">
        <v>475233</v>
      </c>
      <c r="C501" s="94" t="s">
        <v>107</v>
      </c>
      <c r="D501" s="95" t="s">
        <v>579</v>
      </c>
      <c r="E501" s="92" t="s">
        <v>488</v>
      </c>
      <c r="F501" s="93">
        <v>6</v>
      </c>
      <c r="G501" s="97">
        <v>165</v>
      </c>
      <c r="H501" s="98">
        <f>F501*G501</f>
        <v>990</v>
      </c>
      <c r="I501" s="99">
        <v>0.23</v>
      </c>
      <c r="J501" s="98">
        <f>H501+(H501*I501)</f>
        <v>1217.7</v>
      </c>
      <c r="K501" s="91"/>
    </row>
    <row r="502" spans="1:11" ht="34.5" customHeight="1">
      <c r="A502" s="91">
        <v>2</v>
      </c>
      <c r="B502" s="94">
        <v>461333</v>
      </c>
      <c r="C502" s="94" t="s">
        <v>107</v>
      </c>
      <c r="D502" s="96" t="s">
        <v>580</v>
      </c>
      <c r="E502" s="92" t="s">
        <v>488</v>
      </c>
      <c r="F502" s="93">
        <v>8</v>
      </c>
      <c r="G502" s="97">
        <v>190</v>
      </c>
      <c r="H502" s="98">
        <f>F502*G502</f>
        <v>1520</v>
      </c>
      <c r="I502" s="99">
        <v>0.23</v>
      </c>
      <c r="J502" s="98">
        <f>H502+(H502*I502)</f>
        <v>1869.6</v>
      </c>
      <c r="K502" s="91"/>
    </row>
    <row r="503" spans="1:11" ht="17.25">
      <c r="A503" s="79"/>
      <c r="B503" s="79"/>
      <c r="C503" s="79"/>
      <c r="D503" s="79"/>
      <c r="E503" s="80"/>
      <c r="F503" s="34" t="s">
        <v>7</v>
      </c>
      <c r="G503" s="35" t="s">
        <v>8</v>
      </c>
      <c r="H503" s="36">
        <f>SUM(H501:H502)</f>
        <v>2510</v>
      </c>
      <c r="I503" s="37" t="s">
        <v>9</v>
      </c>
      <c r="J503" s="38">
        <f>SUM(J501:J502)</f>
        <v>3087.3</v>
      </c>
      <c r="K503" s="79"/>
    </row>
    <row r="504" spans="1:11" ht="17.25">
      <c r="A504" s="79"/>
      <c r="B504" s="79"/>
      <c r="C504" s="79"/>
      <c r="D504" s="79"/>
      <c r="E504" s="80"/>
      <c r="F504" s="66"/>
      <c r="G504" s="67"/>
      <c r="H504" s="68"/>
      <c r="I504" s="67"/>
      <c r="J504" s="69"/>
      <c r="K504" s="79"/>
    </row>
    <row r="505" spans="1:11" ht="17.25">
      <c r="A505" s="79"/>
      <c r="B505" s="79"/>
      <c r="C505" s="79"/>
      <c r="D505" s="79"/>
      <c r="E505" s="80"/>
      <c r="F505" s="66"/>
      <c r="G505" s="67"/>
      <c r="H505" s="68"/>
      <c r="I505" s="67"/>
      <c r="J505" s="69"/>
      <c r="K505" s="79"/>
    </row>
    <row r="506" spans="1:11" ht="17.25">
      <c r="A506" s="121" t="s">
        <v>492</v>
      </c>
      <c r="B506" s="122"/>
      <c r="C506" s="122"/>
      <c r="D506" s="122"/>
      <c r="E506" s="122"/>
      <c r="F506" s="122"/>
      <c r="G506" s="122"/>
      <c r="H506" s="122"/>
      <c r="I506" s="122"/>
      <c r="J506" s="122"/>
      <c r="K506" s="123"/>
    </row>
    <row r="507" spans="1:11" ht="103.5">
      <c r="A507" s="11" t="s">
        <v>0</v>
      </c>
      <c r="B507" s="12" t="s">
        <v>1</v>
      </c>
      <c r="C507" s="13" t="s">
        <v>2</v>
      </c>
      <c r="D507" s="13" t="s">
        <v>3</v>
      </c>
      <c r="E507" s="11" t="s">
        <v>10</v>
      </c>
      <c r="F507" s="13" t="s">
        <v>4</v>
      </c>
      <c r="G507" s="13" t="s">
        <v>11</v>
      </c>
      <c r="H507" s="13" t="s">
        <v>5</v>
      </c>
      <c r="I507" s="13" t="s">
        <v>12</v>
      </c>
      <c r="J507" s="13" t="s">
        <v>6</v>
      </c>
      <c r="K507" s="13" t="s">
        <v>18</v>
      </c>
    </row>
    <row r="508" spans="1:11" ht="17.25">
      <c r="A508" s="14">
        <v>1</v>
      </c>
      <c r="B508" s="14">
        <v>2</v>
      </c>
      <c r="C508" s="14">
        <v>3</v>
      </c>
      <c r="D508" s="14">
        <v>4</v>
      </c>
      <c r="E508" s="14">
        <v>5</v>
      </c>
      <c r="F508" s="14">
        <v>6</v>
      </c>
      <c r="G508" s="14">
        <v>7</v>
      </c>
      <c r="H508" s="14">
        <v>8</v>
      </c>
      <c r="I508" s="14">
        <v>9</v>
      </c>
      <c r="J508" s="14">
        <v>10</v>
      </c>
      <c r="K508" s="14">
        <v>11</v>
      </c>
    </row>
    <row r="509" spans="1:11" ht="34.5" customHeight="1">
      <c r="A509" s="75">
        <v>1</v>
      </c>
      <c r="B509" s="74" t="s">
        <v>489</v>
      </c>
      <c r="C509" s="87" t="s">
        <v>107</v>
      </c>
      <c r="D509" s="86" t="s">
        <v>490</v>
      </c>
      <c r="E509" s="75" t="s">
        <v>32</v>
      </c>
      <c r="F509" s="75">
        <v>5</v>
      </c>
      <c r="G509" s="89">
        <v>30</v>
      </c>
      <c r="H509" s="101">
        <f>G509*F509</f>
        <v>150</v>
      </c>
      <c r="I509" s="103">
        <v>0.23</v>
      </c>
      <c r="J509" s="101">
        <f>H509+(H509*I509)</f>
        <v>184.5</v>
      </c>
      <c r="K509" s="74"/>
    </row>
    <row r="510" spans="1:11" ht="34.5" customHeight="1">
      <c r="A510" s="75">
        <v>2</v>
      </c>
      <c r="B510" s="74" t="s">
        <v>489</v>
      </c>
      <c r="C510" s="87" t="s">
        <v>107</v>
      </c>
      <c r="D510" s="86" t="s">
        <v>491</v>
      </c>
      <c r="E510" s="75" t="s">
        <v>127</v>
      </c>
      <c r="F510" s="75">
        <v>6</v>
      </c>
      <c r="G510" s="89">
        <v>20</v>
      </c>
      <c r="H510" s="101">
        <f t="shared" ref="H510:H511" si="31">G510*F510</f>
        <v>120</v>
      </c>
      <c r="I510" s="90">
        <v>0.23</v>
      </c>
      <c r="J510" s="101">
        <f t="shared" ref="J510:J511" si="32">H510+(H510*I510)</f>
        <v>147.6</v>
      </c>
      <c r="K510" s="74"/>
    </row>
    <row r="511" spans="1:11" ht="34.5" customHeight="1">
      <c r="A511" s="75">
        <v>3</v>
      </c>
      <c r="B511" s="74" t="s">
        <v>489</v>
      </c>
      <c r="C511" s="87" t="s">
        <v>107</v>
      </c>
      <c r="D511" s="86" t="s">
        <v>491</v>
      </c>
      <c r="E511" s="75" t="s">
        <v>488</v>
      </c>
      <c r="F511" s="75">
        <v>6</v>
      </c>
      <c r="G511" s="102">
        <v>75</v>
      </c>
      <c r="H511" s="101">
        <f t="shared" si="31"/>
        <v>450</v>
      </c>
      <c r="I511" s="104">
        <v>0.23</v>
      </c>
      <c r="J511" s="101">
        <f t="shared" si="32"/>
        <v>553.5</v>
      </c>
      <c r="K511" s="100"/>
    </row>
    <row r="512" spans="1:11" ht="17.25">
      <c r="A512" s="79"/>
      <c r="B512" s="79"/>
      <c r="C512" s="79"/>
      <c r="D512" s="79"/>
      <c r="E512" s="80"/>
      <c r="F512" s="34" t="s">
        <v>7</v>
      </c>
      <c r="G512" s="35" t="s">
        <v>8</v>
      </c>
      <c r="H512" s="36">
        <f>SUM(H509:H511)</f>
        <v>720</v>
      </c>
      <c r="I512" s="37" t="s">
        <v>9</v>
      </c>
      <c r="J512" s="38">
        <f>SUM(J509:J511)</f>
        <v>885.6</v>
      </c>
      <c r="K512" s="79"/>
    </row>
    <row r="513" spans="1:11" ht="17.25">
      <c r="A513" s="79"/>
      <c r="B513" s="79"/>
      <c r="C513" s="79"/>
      <c r="D513" s="79"/>
      <c r="E513" s="80"/>
      <c r="F513" s="66"/>
      <c r="G513" s="67"/>
      <c r="H513" s="68"/>
      <c r="I513" s="67"/>
      <c r="J513" s="69"/>
      <c r="K513" s="79"/>
    </row>
    <row r="514" spans="1:11" ht="17.25">
      <c r="A514" s="79"/>
      <c r="B514" s="79"/>
      <c r="C514" s="79"/>
      <c r="D514" s="79"/>
      <c r="E514" s="80"/>
      <c r="F514" s="66"/>
      <c r="G514" s="67"/>
      <c r="H514" s="68"/>
      <c r="I514" s="67"/>
      <c r="J514" s="69"/>
      <c r="K514" s="79"/>
    </row>
    <row r="515" spans="1:11" ht="17.25">
      <c r="A515" s="121" t="s">
        <v>493</v>
      </c>
      <c r="B515" s="122"/>
      <c r="C515" s="122"/>
      <c r="D515" s="122"/>
      <c r="E515" s="122"/>
      <c r="F515" s="122"/>
      <c r="G515" s="122"/>
      <c r="H515" s="122"/>
      <c r="I515" s="122"/>
      <c r="J515" s="122"/>
      <c r="K515" s="123"/>
    </row>
    <row r="516" spans="1:11" ht="103.5">
      <c r="A516" s="11" t="s">
        <v>0</v>
      </c>
      <c r="B516" s="12" t="s">
        <v>1</v>
      </c>
      <c r="C516" s="13" t="s">
        <v>2</v>
      </c>
      <c r="D516" s="13" t="s">
        <v>3</v>
      </c>
      <c r="E516" s="11" t="s">
        <v>10</v>
      </c>
      <c r="F516" s="13" t="s">
        <v>4</v>
      </c>
      <c r="G516" s="13" t="s">
        <v>11</v>
      </c>
      <c r="H516" s="13" t="s">
        <v>5</v>
      </c>
      <c r="I516" s="13" t="s">
        <v>12</v>
      </c>
      <c r="J516" s="13" t="s">
        <v>6</v>
      </c>
      <c r="K516" s="13" t="s">
        <v>18</v>
      </c>
    </row>
    <row r="517" spans="1:11" ht="17.25">
      <c r="A517" s="14">
        <v>1</v>
      </c>
      <c r="B517" s="14">
        <v>2</v>
      </c>
      <c r="C517" s="14">
        <v>3</v>
      </c>
      <c r="D517" s="14">
        <v>4</v>
      </c>
      <c r="E517" s="14">
        <v>5</v>
      </c>
      <c r="F517" s="14">
        <v>6</v>
      </c>
      <c r="G517" s="14">
        <v>7</v>
      </c>
      <c r="H517" s="14">
        <v>8</v>
      </c>
      <c r="I517" s="14">
        <v>9</v>
      </c>
      <c r="J517" s="14">
        <v>10</v>
      </c>
      <c r="K517" s="14">
        <v>11</v>
      </c>
    </row>
    <row r="518" spans="1:11" ht="34.5">
      <c r="A518" s="15">
        <v>1</v>
      </c>
      <c r="B518" s="16" t="s">
        <v>494</v>
      </c>
      <c r="C518" s="15" t="s">
        <v>107</v>
      </c>
      <c r="D518" s="18" t="s">
        <v>495</v>
      </c>
      <c r="E518" s="19" t="s">
        <v>496</v>
      </c>
      <c r="F518" s="19">
        <v>2</v>
      </c>
      <c r="G518" s="20">
        <v>177.31</v>
      </c>
      <c r="H518" s="21">
        <f>G518*F518</f>
        <v>354.62</v>
      </c>
      <c r="I518" s="22">
        <v>0.23</v>
      </c>
      <c r="J518" s="23">
        <f>H518+(H518*I518)</f>
        <v>436.18259999999998</v>
      </c>
      <c r="K518" s="24"/>
    </row>
    <row r="519" spans="1:11" ht="17.25">
      <c r="A519" s="79"/>
      <c r="B519" s="79"/>
      <c r="C519" s="79"/>
      <c r="D519" s="79"/>
      <c r="E519" s="80"/>
      <c r="F519" s="34" t="s">
        <v>7</v>
      </c>
      <c r="G519" s="35" t="s">
        <v>8</v>
      </c>
      <c r="H519" s="36">
        <f>SUM(H518)</f>
        <v>354.62</v>
      </c>
      <c r="I519" s="37" t="s">
        <v>9</v>
      </c>
      <c r="J519" s="38">
        <f>SUM(J518)</f>
        <v>436.18259999999998</v>
      </c>
      <c r="K519" s="79"/>
    </row>
    <row r="520" spans="1:11" ht="17.25">
      <c r="A520" s="79"/>
      <c r="B520" s="79"/>
      <c r="C520" s="79"/>
      <c r="D520" s="79"/>
      <c r="E520" s="80"/>
      <c r="F520" s="66"/>
      <c r="G520" s="67"/>
      <c r="H520" s="68"/>
      <c r="I520" s="67"/>
      <c r="J520" s="69"/>
      <c r="K520" s="79"/>
    </row>
    <row r="521" spans="1:11" ht="17.25">
      <c r="A521" s="79"/>
      <c r="B521" s="79"/>
      <c r="C521" s="79"/>
      <c r="D521" s="79"/>
      <c r="E521" s="80"/>
      <c r="F521" s="66"/>
      <c r="G521" s="67"/>
      <c r="H521" s="68"/>
      <c r="I521" s="67"/>
      <c r="J521" s="69"/>
      <c r="K521" s="79"/>
    </row>
    <row r="522" spans="1:11" ht="17.25">
      <c r="A522" s="121" t="s">
        <v>547</v>
      </c>
      <c r="B522" s="122"/>
      <c r="C522" s="122"/>
      <c r="D522" s="122"/>
      <c r="E522" s="122"/>
      <c r="F522" s="122"/>
      <c r="G522" s="122"/>
      <c r="H522" s="122"/>
      <c r="I522" s="122"/>
      <c r="J522" s="122"/>
      <c r="K522" s="123"/>
    </row>
    <row r="523" spans="1:11" ht="103.5">
      <c r="A523" s="11" t="s">
        <v>0</v>
      </c>
      <c r="B523" s="12" t="s">
        <v>1</v>
      </c>
      <c r="C523" s="13" t="s">
        <v>2</v>
      </c>
      <c r="D523" s="13" t="s">
        <v>3</v>
      </c>
      <c r="E523" s="11" t="s">
        <v>10</v>
      </c>
      <c r="F523" s="13" t="s">
        <v>4</v>
      </c>
      <c r="G523" s="13" t="s">
        <v>11</v>
      </c>
      <c r="H523" s="13" t="s">
        <v>5</v>
      </c>
      <c r="I523" s="13" t="s">
        <v>12</v>
      </c>
      <c r="J523" s="13" t="s">
        <v>6</v>
      </c>
      <c r="K523" s="13" t="s">
        <v>18</v>
      </c>
    </row>
    <row r="524" spans="1:11" ht="17.25">
      <c r="A524" s="14">
        <v>1</v>
      </c>
      <c r="B524" s="14">
        <v>2</v>
      </c>
      <c r="C524" s="14">
        <v>3</v>
      </c>
      <c r="D524" s="14">
        <v>4</v>
      </c>
      <c r="E524" s="14">
        <v>5</v>
      </c>
      <c r="F524" s="14">
        <v>6</v>
      </c>
      <c r="G524" s="14">
        <v>7</v>
      </c>
      <c r="H524" s="14">
        <v>8</v>
      </c>
      <c r="I524" s="14">
        <v>9</v>
      </c>
      <c r="J524" s="14">
        <v>10</v>
      </c>
      <c r="K524" s="14">
        <v>11</v>
      </c>
    </row>
    <row r="525" spans="1:11" ht="34.5">
      <c r="A525" s="15">
        <v>1</v>
      </c>
      <c r="B525" s="16" t="s">
        <v>548</v>
      </c>
      <c r="C525" s="15" t="s">
        <v>107</v>
      </c>
      <c r="D525" s="18" t="s">
        <v>564</v>
      </c>
      <c r="E525" s="19" t="s">
        <v>549</v>
      </c>
      <c r="F525" s="19">
        <v>1</v>
      </c>
      <c r="G525" s="20">
        <v>398</v>
      </c>
      <c r="H525" s="21">
        <f t="shared" ref="H525:H539" si="33">G525*F525</f>
        <v>398</v>
      </c>
      <c r="I525" s="22">
        <v>0.08</v>
      </c>
      <c r="J525" s="23">
        <f>H525+(I525*H525)</f>
        <v>429.84</v>
      </c>
      <c r="K525" s="24"/>
    </row>
    <row r="526" spans="1:11" ht="34.5">
      <c r="A526" s="15">
        <v>2</v>
      </c>
      <c r="B526" s="16" t="s">
        <v>550</v>
      </c>
      <c r="C526" s="15" t="s">
        <v>107</v>
      </c>
      <c r="D526" s="18" t="s">
        <v>565</v>
      </c>
      <c r="E526" s="19" t="s">
        <v>549</v>
      </c>
      <c r="F526" s="19">
        <v>1</v>
      </c>
      <c r="G526" s="20">
        <v>298</v>
      </c>
      <c r="H526" s="21">
        <f t="shared" si="33"/>
        <v>298</v>
      </c>
      <c r="I526" s="22">
        <v>0.08</v>
      </c>
      <c r="J526" s="23">
        <f t="shared" ref="J526:J539" si="34">H526+(I526*H526)</f>
        <v>321.83999999999997</v>
      </c>
      <c r="K526" s="24"/>
    </row>
    <row r="527" spans="1:11" ht="34.5">
      <c r="A527" s="15">
        <v>3</v>
      </c>
      <c r="B527" s="16" t="s">
        <v>551</v>
      </c>
      <c r="C527" s="15" t="s">
        <v>107</v>
      </c>
      <c r="D527" s="18" t="s">
        <v>566</v>
      </c>
      <c r="E527" s="19" t="s">
        <v>549</v>
      </c>
      <c r="F527" s="19">
        <v>1</v>
      </c>
      <c r="G527" s="20">
        <v>298</v>
      </c>
      <c r="H527" s="21">
        <f t="shared" si="33"/>
        <v>298</v>
      </c>
      <c r="I527" s="22">
        <v>0.08</v>
      </c>
      <c r="J527" s="23">
        <f t="shared" si="34"/>
        <v>321.83999999999997</v>
      </c>
      <c r="K527" s="24"/>
    </row>
    <row r="528" spans="1:11" ht="34.5">
      <c r="A528" s="15">
        <v>4</v>
      </c>
      <c r="B528" s="16" t="s">
        <v>552</v>
      </c>
      <c r="C528" s="15" t="s">
        <v>107</v>
      </c>
      <c r="D528" s="18" t="s">
        <v>567</v>
      </c>
      <c r="E528" s="19" t="s">
        <v>549</v>
      </c>
      <c r="F528" s="19">
        <v>1</v>
      </c>
      <c r="G528" s="20">
        <v>398</v>
      </c>
      <c r="H528" s="21">
        <f t="shared" si="33"/>
        <v>398</v>
      </c>
      <c r="I528" s="22">
        <v>0.08</v>
      </c>
      <c r="J528" s="23">
        <f t="shared" si="34"/>
        <v>429.84</v>
      </c>
      <c r="K528" s="24"/>
    </row>
    <row r="529" spans="1:11" ht="34.5">
      <c r="A529" s="15">
        <v>5</v>
      </c>
      <c r="B529" s="16" t="s">
        <v>553</v>
      </c>
      <c r="C529" s="15" t="s">
        <v>107</v>
      </c>
      <c r="D529" s="18" t="s">
        <v>568</v>
      </c>
      <c r="E529" s="19" t="s">
        <v>549</v>
      </c>
      <c r="F529" s="19">
        <v>1</v>
      </c>
      <c r="G529" s="20">
        <v>398</v>
      </c>
      <c r="H529" s="21">
        <f t="shared" si="33"/>
        <v>398</v>
      </c>
      <c r="I529" s="22">
        <v>0.08</v>
      </c>
      <c r="J529" s="23">
        <f t="shared" si="34"/>
        <v>429.84</v>
      </c>
      <c r="K529" s="24"/>
    </row>
    <row r="530" spans="1:11" ht="34.5">
      <c r="A530" s="15">
        <v>6</v>
      </c>
      <c r="B530" s="16" t="s">
        <v>554</v>
      </c>
      <c r="C530" s="15" t="s">
        <v>107</v>
      </c>
      <c r="D530" s="18" t="s">
        <v>569</v>
      </c>
      <c r="E530" s="19" t="s">
        <v>549</v>
      </c>
      <c r="F530" s="19">
        <v>1</v>
      </c>
      <c r="G530" s="20">
        <v>298</v>
      </c>
      <c r="H530" s="21">
        <f t="shared" si="33"/>
        <v>298</v>
      </c>
      <c r="I530" s="22">
        <v>0.08</v>
      </c>
      <c r="J530" s="23">
        <f t="shared" si="34"/>
        <v>321.83999999999997</v>
      </c>
      <c r="K530" s="24"/>
    </row>
    <row r="531" spans="1:11" ht="34.5">
      <c r="A531" s="15">
        <v>7</v>
      </c>
      <c r="B531" s="16" t="s">
        <v>555</v>
      </c>
      <c r="C531" s="15" t="s">
        <v>107</v>
      </c>
      <c r="D531" s="18" t="s">
        <v>570</v>
      </c>
      <c r="E531" s="19" t="s">
        <v>549</v>
      </c>
      <c r="F531" s="19">
        <v>1</v>
      </c>
      <c r="G531" s="20">
        <v>298</v>
      </c>
      <c r="H531" s="21">
        <f t="shared" si="33"/>
        <v>298</v>
      </c>
      <c r="I531" s="22">
        <v>0.08</v>
      </c>
      <c r="J531" s="23">
        <f t="shared" si="34"/>
        <v>321.83999999999997</v>
      </c>
      <c r="K531" s="24"/>
    </row>
    <row r="532" spans="1:11" ht="34.5">
      <c r="A532" s="15">
        <v>8</v>
      </c>
      <c r="B532" s="16" t="s">
        <v>556</v>
      </c>
      <c r="C532" s="15" t="s">
        <v>107</v>
      </c>
      <c r="D532" s="18" t="s">
        <v>571</v>
      </c>
      <c r="E532" s="19" t="s">
        <v>549</v>
      </c>
      <c r="F532" s="19">
        <v>1</v>
      </c>
      <c r="G532" s="20">
        <v>298</v>
      </c>
      <c r="H532" s="21">
        <f t="shared" si="33"/>
        <v>298</v>
      </c>
      <c r="I532" s="22">
        <v>0.08</v>
      </c>
      <c r="J532" s="23">
        <f t="shared" si="34"/>
        <v>321.83999999999997</v>
      </c>
      <c r="K532" s="24"/>
    </row>
    <row r="533" spans="1:11" ht="34.5">
      <c r="A533" s="15">
        <v>9</v>
      </c>
      <c r="B533" s="16" t="s">
        <v>557</v>
      </c>
      <c r="C533" s="15" t="s">
        <v>107</v>
      </c>
      <c r="D533" s="18" t="s">
        <v>572</v>
      </c>
      <c r="E533" s="19" t="s">
        <v>549</v>
      </c>
      <c r="F533" s="19">
        <v>1</v>
      </c>
      <c r="G533" s="20">
        <v>298</v>
      </c>
      <c r="H533" s="21">
        <f t="shared" si="33"/>
        <v>298</v>
      </c>
      <c r="I533" s="22">
        <v>0.08</v>
      </c>
      <c r="J533" s="23">
        <f t="shared" si="34"/>
        <v>321.83999999999997</v>
      </c>
      <c r="K533" s="24"/>
    </row>
    <row r="534" spans="1:11" ht="34.5">
      <c r="A534" s="15">
        <v>10</v>
      </c>
      <c r="B534" s="16" t="s">
        <v>558</v>
      </c>
      <c r="C534" s="15" t="s">
        <v>107</v>
      </c>
      <c r="D534" s="18" t="s">
        <v>573</v>
      </c>
      <c r="E534" s="19" t="s">
        <v>549</v>
      </c>
      <c r="F534" s="19">
        <v>1</v>
      </c>
      <c r="G534" s="20">
        <v>298</v>
      </c>
      <c r="H534" s="21">
        <f t="shared" si="33"/>
        <v>298</v>
      </c>
      <c r="I534" s="22">
        <v>0.08</v>
      </c>
      <c r="J534" s="23">
        <f t="shared" si="34"/>
        <v>321.83999999999997</v>
      </c>
      <c r="K534" s="24"/>
    </row>
    <row r="535" spans="1:11" ht="34.5">
      <c r="A535" s="15">
        <v>11</v>
      </c>
      <c r="B535" s="16" t="s">
        <v>559</v>
      </c>
      <c r="C535" s="15" t="s">
        <v>107</v>
      </c>
      <c r="D535" s="18" t="s">
        <v>574</v>
      </c>
      <c r="E535" s="19" t="s">
        <v>549</v>
      </c>
      <c r="F535" s="19">
        <v>1</v>
      </c>
      <c r="G535" s="20">
        <v>298</v>
      </c>
      <c r="H535" s="21">
        <f t="shared" si="33"/>
        <v>298</v>
      </c>
      <c r="I535" s="22">
        <v>0.08</v>
      </c>
      <c r="J535" s="23">
        <f t="shared" si="34"/>
        <v>321.83999999999997</v>
      </c>
      <c r="K535" s="24"/>
    </row>
    <row r="536" spans="1:11" ht="34.5">
      <c r="A536" s="15">
        <v>12</v>
      </c>
      <c r="B536" s="16" t="s">
        <v>560</v>
      </c>
      <c r="C536" s="15" t="s">
        <v>107</v>
      </c>
      <c r="D536" s="18" t="s">
        <v>575</v>
      </c>
      <c r="E536" s="19" t="s">
        <v>549</v>
      </c>
      <c r="F536" s="19">
        <v>1</v>
      </c>
      <c r="G536" s="20">
        <v>298</v>
      </c>
      <c r="H536" s="21">
        <f t="shared" si="33"/>
        <v>298</v>
      </c>
      <c r="I536" s="22">
        <v>0.08</v>
      </c>
      <c r="J536" s="23">
        <f t="shared" si="34"/>
        <v>321.83999999999997</v>
      </c>
      <c r="K536" s="24"/>
    </row>
    <row r="537" spans="1:11" ht="34.5">
      <c r="A537" s="15">
        <v>13</v>
      </c>
      <c r="B537" s="16" t="s">
        <v>561</v>
      </c>
      <c r="C537" s="15" t="s">
        <v>107</v>
      </c>
      <c r="D537" s="18" t="s">
        <v>576</v>
      </c>
      <c r="E537" s="19" t="s">
        <v>549</v>
      </c>
      <c r="F537" s="19">
        <v>1</v>
      </c>
      <c r="G537" s="20">
        <v>298</v>
      </c>
      <c r="H537" s="21">
        <f t="shared" si="33"/>
        <v>298</v>
      </c>
      <c r="I537" s="22">
        <v>0.08</v>
      </c>
      <c r="J537" s="23">
        <f t="shared" si="34"/>
        <v>321.83999999999997</v>
      </c>
      <c r="K537" s="24"/>
    </row>
    <row r="538" spans="1:11" ht="34.5">
      <c r="A538" s="15">
        <v>14</v>
      </c>
      <c r="B538" s="16" t="s">
        <v>562</v>
      </c>
      <c r="C538" s="15" t="s">
        <v>107</v>
      </c>
      <c r="D538" s="18" t="s">
        <v>577</v>
      </c>
      <c r="E538" s="19" t="s">
        <v>549</v>
      </c>
      <c r="F538" s="19">
        <v>1</v>
      </c>
      <c r="G538" s="20">
        <v>298</v>
      </c>
      <c r="H538" s="21">
        <f t="shared" si="33"/>
        <v>298</v>
      </c>
      <c r="I538" s="22">
        <v>0.08</v>
      </c>
      <c r="J538" s="23">
        <f t="shared" si="34"/>
        <v>321.83999999999997</v>
      </c>
      <c r="K538" s="24"/>
    </row>
    <row r="539" spans="1:11" ht="34.5">
      <c r="A539" s="15">
        <v>15</v>
      </c>
      <c r="B539" s="16" t="s">
        <v>563</v>
      </c>
      <c r="C539" s="15" t="s">
        <v>107</v>
      </c>
      <c r="D539" s="18" t="s">
        <v>578</v>
      </c>
      <c r="E539" s="19" t="s">
        <v>549</v>
      </c>
      <c r="F539" s="19">
        <v>1</v>
      </c>
      <c r="G539" s="20">
        <v>298</v>
      </c>
      <c r="H539" s="21">
        <f t="shared" si="33"/>
        <v>298</v>
      </c>
      <c r="I539" s="22">
        <v>0.08</v>
      </c>
      <c r="J539" s="23">
        <f t="shared" si="34"/>
        <v>321.83999999999997</v>
      </c>
      <c r="K539" s="24"/>
    </row>
    <row r="540" spans="1:11" ht="17.25">
      <c r="A540" s="79"/>
      <c r="B540" s="79"/>
      <c r="C540" s="79"/>
      <c r="D540" s="79"/>
      <c r="E540" s="80"/>
      <c r="F540" s="34" t="s">
        <v>7</v>
      </c>
      <c r="G540" s="35" t="s">
        <v>8</v>
      </c>
      <c r="H540" s="36">
        <f>SUM(H525:H539)</f>
        <v>4770</v>
      </c>
      <c r="I540" s="37" t="s">
        <v>9</v>
      </c>
      <c r="J540" s="38">
        <f>SUM(J525:J539)</f>
        <v>5151.6000000000013</v>
      </c>
      <c r="K540" s="79"/>
    </row>
    <row r="541" spans="1:11" ht="17.25">
      <c r="A541" s="79"/>
      <c r="B541" s="79"/>
      <c r="C541" s="79"/>
      <c r="D541" s="79"/>
      <c r="E541" s="80"/>
      <c r="F541" s="66"/>
      <c r="G541" s="67"/>
      <c r="H541" s="68"/>
      <c r="I541" s="67"/>
      <c r="J541" s="69"/>
      <c r="K541" s="79"/>
    </row>
    <row r="542" spans="1:11" ht="17.25">
      <c r="A542" s="1"/>
      <c r="B542" s="1"/>
      <c r="C542" s="1"/>
      <c r="D542" s="1"/>
      <c r="E542" s="2"/>
      <c r="F542" s="2"/>
      <c r="G542" s="2"/>
      <c r="H542" s="2"/>
      <c r="I542" s="2"/>
      <c r="J542" s="2"/>
      <c r="K542" s="1"/>
    </row>
    <row r="543" spans="1:11" ht="17.25">
      <c r="A543" s="1"/>
      <c r="B543" s="1"/>
      <c r="C543" s="1"/>
      <c r="D543" s="1"/>
      <c r="E543" s="119" t="s">
        <v>636</v>
      </c>
      <c r="F543" s="120"/>
      <c r="G543" s="42" t="s">
        <v>8</v>
      </c>
      <c r="H543" s="43">
        <f>H22+H90+H149+H188+H202+H261+H268+H275+H289+H303+H312+H319+H326+H333+H382+H389+H396+H411+H420+H427+H436+H443+H450+H458+H467+H474+H486+H495+H503+H512+H519+H540</f>
        <v>197826.89000000004</v>
      </c>
      <c r="I543" s="42" t="s">
        <v>9</v>
      </c>
      <c r="J543" s="43">
        <f>J22+J90+J149+J188+J202+J261+J268+J275+J289+J303+J312+J319+J326+J333+J382+J389+J396+J411+J420+J427+J436+J443+J450+J458+J467+J474+J486+J495+J503+J512+J519+J540</f>
        <v>241768.13970000003</v>
      </c>
      <c r="K543" s="1"/>
    </row>
    <row r="544" spans="1:11" ht="17.25">
      <c r="A544" s="1"/>
      <c r="B544" s="1"/>
      <c r="C544" s="1"/>
      <c r="D544" s="1"/>
      <c r="E544" s="2"/>
      <c r="F544" s="2"/>
      <c r="G544" s="2"/>
      <c r="H544" s="2"/>
      <c r="I544" s="2"/>
      <c r="J544" s="2"/>
      <c r="K544" s="1"/>
    </row>
    <row r="545" spans="1:11" ht="17.25">
      <c r="A545" s="1"/>
      <c r="B545" s="133" t="s">
        <v>628</v>
      </c>
      <c r="C545" s="133"/>
      <c r="D545" s="133"/>
      <c r="E545" s="133"/>
      <c r="F545" s="133"/>
      <c r="G545" s="134"/>
      <c r="H545" s="134"/>
      <c r="I545" s="134"/>
      <c r="J545" s="2"/>
      <c r="K545" s="1"/>
    </row>
    <row r="546" spans="1:11" ht="17.25">
      <c r="A546" s="1"/>
      <c r="B546" s="1"/>
      <c r="C546" s="1"/>
      <c r="D546" s="1"/>
      <c r="E546" s="2"/>
      <c r="F546" s="2"/>
      <c r="G546" s="2"/>
      <c r="H546" s="2"/>
      <c r="I546" s="2"/>
      <c r="J546" s="2"/>
      <c r="K546" s="1"/>
    </row>
    <row r="547" spans="1:11" ht="17.25">
      <c r="A547" s="1"/>
      <c r="B547" s="1"/>
      <c r="C547" s="1"/>
      <c r="D547" s="1"/>
      <c r="E547" s="2"/>
      <c r="F547" s="2"/>
      <c r="G547" s="2"/>
      <c r="H547" s="2"/>
      <c r="I547" s="2"/>
      <c r="J547" s="2"/>
      <c r="K547" s="1"/>
    </row>
    <row r="548" spans="1:11" ht="17.25">
      <c r="A548" s="1"/>
      <c r="B548" s="1"/>
      <c r="C548" s="1"/>
      <c r="D548" s="1"/>
      <c r="E548" s="2"/>
      <c r="F548" s="2"/>
      <c r="G548" s="2"/>
      <c r="H548" s="2"/>
      <c r="I548" s="2"/>
      <c r="J548" s="2"/>
      <c r="K548" s="1"/>
    </row>
    <row r="549" spans="1:11" ht="17.25">
      <c r="A549" s="1"/>
      <c r="B549" s="1"/>
      <c r="C549" s="1"/>
      <c r="D549" s="1"/>
      <c r="E549" s="2"/>
      <c r="F549" s="2"/>
      <c r="G549" s="2"/>
      <c r="H549" s="2"/>
      <c r="I549" s="2"/>
      <c r="J549" s="2"/>
      <c r="K549" s="1"/>
    </row>
    <row r="550" spans="1:11" ht="17.25">
      <c r="A550" s="1"/>
      <c r="B550" s="1"/>
      <c r="C550" s="1"/>
      <c r="D550" s="1"/>
      <c r="E550" s="2"/>
      <c r="F550" s="2"/>
      <c r="G550" s="124" t="s">
        <v>16</v>
      </c>
      <c r="H550" s="124"/>
      <c r="I550" s="124"/>
      <c r="J550" s="124"/>
      <c r="K550" s="1"/>
    </row>
    <row r="551" spans="1:11" ht="17.25">
      <c r="A551" s="1"/>
      <c r="B551" s="1"/>
      <c r="C551" s="1"/>
      <c r="D551" s="1"/>
      <c r="E551" s="2"/>
      <c r="F551" s="2"/>
      <c r="G551" s="124" t="s">
        <v>15</v>
      </c>
      <c r="H551" s="124"/>
      <c r="I551" s="124"/>
      <c r="J551" s="124"/>
      <c r="K551" s="1"/>
    </row>
    <row r="552" spans="1:11" ht="17.25">
      <c r="A552" s="1"/>
      <c r="B552" s="1"/>
      <c r="C552" s="1"/>
      <c r="D552" s="1"/>
      <c r="E552" s="2"/>
      <c r="F552" s="2"/>
      <c r="G552" s="2"/>
      <c r="H552" s="2"/>
      <c r="I552" s="2"/>
      <c r="J552" s="2"/>
      <c r="K552" s="1"/>
    </row>
    <row r="553" spans="1:11" ht="17.25">
      <c r="A553" s="1"/>
      <c r="B553" s="1"/>
      <c r="C553" s="1"/>
      <c r="D553" s="1"/>
      <c r="E553" s="2"/>
      <c r="F553" s="2"/>
      <c r="G553" s="2"/>
      <c r="H553" s="2"/>
      <c r="I553" s="2"/>
      <c r="J553" s="2"/>
      <c r="K553" s="1"/>
    </row>
    <row r="554" spans="1:11" ht="17.25">
      <c r="A554" s="1"/>
    </row>
  </sheetData>
  <mergeCells count="45">
    <mergeCell ref="B545:I545"/>
    <mergeCell ref="A522:K522"/>
    <mergeCell ref="A423:K423"/>
    <mergeCell ref="A322:K322"/>
    <mergeCell ref="A329:K329"/>
    <mergeCell ref="A336:K336"/>
    <mergeCell ref="A385:K385"/>
    <mergeCell ref="A392:K392"/>
    <mergeCell ref="A446:K446"/>
    <mergeCell ref="A453:K453"/>
    <mergeCell ref="A461:K461"/>
    <mergeCell ref="A477:K477"/>
    <mergeCell ref="A489:K489"/>
    <mergeCell ref="A498:K498"/>
    <mergeCell ref="G551:J551"/>
    <mergeCell ref="G550:J550"/>
    <mergeCell ref="J7:K7"/>
    <mergeCell ref="D8:I8"/>
    <mergeCell ref="A9:D9"/>
    <mergeCell ref="A10:D10"/>
    <mergeCell ref="A11:F11"/>
    <mergeCell ref="A12:F12"/>
    <mergeCell ref="A13:K13"/>
    <mergeCell ref="A7:C7"/>
    <mergeCell ref="A25:K25"/>
    <mergeCell ref="A93:K93"/>
    <mergeCell ref="A399:K399"/>
    <mergeCell ref="A306:K306"/>
    <mergeCell ref="A315:K315"/>
    <mergeCell ref="A278:K278"/>
    <mergeCell ref="B4:C4"/>
    <mergeCell ref="E543:F543"/>
    <mergeCell ref="B5:C5"/>
    <mergeCell ref="A152:K152"/>
    <mergeCell ref="A191:K191"/>
    <mergeCell ref="A205:K205"/>
    <mergeCell ref="A264:K264"/>
    <mergeCell ref="A271:K271"/>
    <mergeCell ref="A292:K292"/>
    <mergeCell ref="A439:K439"/>
    <mergeCell ref="A430:K430"/>
    <mergeCell ref="A414:K414"/>
    <mergeCell ref="A506:K506"/>
    <mergeCell ref="A515:K515"/>
    <mergeCell ref="A470:K470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Rozdział 7 LG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Wiktorowicz</dc:creator>
  <cp:lastModifiedBy>Agnieszka Jagoda</cp:lastModifiedBy>
  <cp:lastPrinted>2021-03-03T17:07:15Z</cp:lastPrinted>
  <dcterms:created xsi:type="dcterms:W3CDTF">2018-07-23T07:40:27Z</dcterms:created>
  <dcterms:modified xsi:type="dcterms:W3CDTF">2021-06-14T11:06:37Z</dcterms:modified>
</cp:coreProperties>
</file>